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kawauchi-yusuke\Desktop\250304【312（水）県〆切】令和５年度財政状況資料集の作成等について\提出\"/>
    </mc:Choice>
  </mc:AlternateContent>
  <xr:revisionPtr revIDLastSave="0" documentId="13_ncr:1_{3008B7F7-2D62-43EF-B847-F9A303C9E96E}"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l="1"/>
  <c r="AF88" i="12"/>
  <c r="AU63" i="12"/>
  <c r="AP63" i="12"/>
  <c r="AA7" i="12" l="1"/>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BW40" i="10" s="1"/>
  <c r="BW41" i="10" s="1"/>
  <c r="AM34" i="10"/>
  <c r="C34" i="10"/>
  <c r="C35" i="10" s="1"/>
  <c r="BE34" i="10" l="1"/>
  <c r="BE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<sst xmlns="http://schemas.openxmlformats.org/spreadsheetml/2006/main" count="1098" uniqueCount="558">
  <si>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</si>
  <si>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</si>
  <si>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</si>
  <si>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</si>
  <si>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</si>
  <si>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</si>
  <si>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</si>
  <si>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</si>
  <si>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</si>
  <si>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</si>
  <si>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</si>
  <si>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</si>
  <si>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</si>
  <si>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</si>
  <si>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</si>
  <si>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</si>
  <si>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</si>
  <si>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</si>
  <si>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</si>
  <si>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</si>
  <si>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</si>
  <si>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</si>
  <si>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</si>
  <si>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</si>
  <si>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</si>
  <si>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</si>
  <si>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</si>
  <si>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</si>
  <si>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</si>
  <si>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</si>
  <si>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</si>
  <si>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</si>
  <si>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</si>
  <si>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</si>
  <si>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</si>
  <si>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</si>
  <si>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</si>
  <si>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</si>
  <si>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</si>
  <si>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</si>
  <si>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</si>
  <si>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</si>
  <si>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</si>
  <si>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</si>
  <si>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</si>
  <si>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</si>
  <si>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</si>
  <si>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</si>
  <si>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</si>
  <si>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</si>
  <si>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</si>
  <si>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</si>
  <si>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</si>
  <si>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</si>
  <si>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</si>
  <si>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</si>
  <si>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</si>
  <si>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</si>
  <si>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</si>
  <si>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</si>
  <si>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</si>
  <si>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</si>
  <si>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</si>
  <si>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</si>
  <si>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</si>
  <si>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</si>
  <si>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</si>
  <si>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</si>
  <si>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</si>
  <si>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</si>
  <si>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</si>
  <si>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</si>
  <si>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</si>
  <si>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</si>
  <si>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</si>
  <si>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</si>
  <si>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</si>
  <si>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</si>
  <si>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</si>
  <si>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</si>
  <si>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</si>
  <si>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</si>
  <si>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</si>
  <si>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</si>
  <si>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</si>
  <si>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</si>
  <si>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</si>
  <si>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</si>
  <si>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</si>
  <si>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</si>
  <si>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</si>
  <si>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</si>
  <si>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</si>
  <si>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</si>
  <si>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西ノ島町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</si>
  <si>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</si>
  <si>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</si>
  <si>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</si>
  <si>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</si>
  <si>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</si>
  <si>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</si>
  <si>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</si>
  <si>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</si>
  <si>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</si>
  <si>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</si>
  <si>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</si>
  <si>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</si>
  <si>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</si>
  <si>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</si>
  <si>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</si>
  <si>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</si>
  <si>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</si>
  <si>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</si>
  <si>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</si>
  <si>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</si>
  <si>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</si>
  <si>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</si>
  <si>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</si>
  <si>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</si>
  <si>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</si>
  <si>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</si>
  <si>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</si>
  <si>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</si>
  <si>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</si>
  <si>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</si>
  <si>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</si>
  <si>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</si>
  <si>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</si>
  <si>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</si>
  <si>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</si>
  <si>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</si>
  <si>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</si>
  <si>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</si>
  <si>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</si>
  <si>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</si>
  <si>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</si>
  <si>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</si>
  <si>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</si>
  <si>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</si>
  <si>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</si>
  <si>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</si>
  <si>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</si>
  <si>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</si>
  <si>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</si>
  <si>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</si>
  <si>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</si>
  <si>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</si>
  <si>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</si>
  <si>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</si>
  <si>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</si>
  <si>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</si>
  <si>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</si>
  <si>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</si>
  <si>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</si>
  <si>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</si>
  <si>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</si>
  <si>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</si>
  <si>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</si>
  <si>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</si>
  <si>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</si>
  <si>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</si>
  <si>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</si>
  <si>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</si>
  <si>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</si>
  <si>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</si>
  <si>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</si>
  <si>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</si>
  <si>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</si>
  <si>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</si>
  <si>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</si>
  <si>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</si>
  <si>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</si>
  <si>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</si>
  <si>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</si>
  <si>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</si>
  <si>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</si>
  <si>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</si>
  <si>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</si>
  <si>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</si>
  <si>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</si>
  <si>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</si>
  <si>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</si>
  <si>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</si>
  <si>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</si>
  <si>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</si>
  <si>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</si>
  <si>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</si>
  <si>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</si>
  <si>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</si>
  <si>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</si>
  <si>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</si>
  <si>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</si>
  <si>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</si>
  <si>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</si>
  <si>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</si>
  <si>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</si>
  <si>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</si>
  <si>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</si>
  <si>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</si>
  <si>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</si>
  <si>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</si>
  <si>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</si>
  <si>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</si>
  <si>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島根県西ノ島町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</si>
  <si>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</si>
  <si>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</si>
  <si>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</si>
  <si>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</si>
  <si>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</si>
  <si>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</si>
  <si>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</si>
  <si>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</si>
  <si>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</si>
  <si>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</si>
  <si>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</si>
  <si>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</si>
  <si>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</si>
  <si>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</si>
  <si>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</si>
  <si>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</si>
  <si>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</si>
  <si>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</si>
  <si>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</si>
  <si>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</si>
  <si>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</si>
  <si>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</si>
  <si>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</si>
  <si>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</si>
  <si>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</si>
  <si>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</si>
  <si>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</si>
  <si>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</si>
  <si>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</si>
  <si>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</si>
  <si>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</si>
  <si>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</si>
  <si>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</si>
  <si>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</si>
  <si>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</si>
  <si>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</si>
  <si>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</si>
  <si>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</si>
  <si>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</si>
  <si>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</si>
  <si>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</si>
  <si>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</si>
  <si>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</si>
  <si>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</si>
  <si>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</si>
  <si>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</si>
  <si>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</si>
  <si>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</si>
  <si>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</si>
  <si>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</si>
  <si>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</si>
  <si>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</si>
  <si>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</si>
  <si>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</si>
  <si>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</si>
  <si>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</si>
  <si>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</si>
  <si>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</si>
  <si>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</si>
  <si>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</si>
  <si>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</si>
  <si>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</si>
  <si>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</si>
  <si>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</si>
  <si>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</si>
  <si>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</si>
  <si>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</si>
  <si>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</si>
  <si>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</si>
  <si>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</si>
  <si>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</si>
  <si>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</si>
  <si>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</si>
  <si>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</si>
  <si>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</si>
  <si>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</si>
  <si>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</si>
  <si>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</si>
  <si>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</si>
  <si>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</si>
  <si>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</si>
  <si>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</si>
  <si>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</si>
  <si>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</si>
  <si>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</si>
  <si>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</si>
  <si>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</si>
  <si>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</si>
  <si>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</si>
  <si>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</si>
  <si>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</si>
  <si>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</si>
  <si>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</si>
  <si>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</si>
  <si>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</si>
  <si>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</si>
  <si>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</si>
  <si>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</si>
  <si>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</si>
  <si>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</si>
  <si>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</si>
  <si>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</si>
  <si>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</si>
  <si>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</si>
  <si>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</si>
  <si>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</si>
  <si>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</si>
  <si>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</si>
  <si>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</si>
  <si>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</si>
  <si>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</si>
  <si>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</si>
  <si>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</si>
  <si>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</si>
  <si>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</si>
  <si>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</si>
  <si>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</si>
  <si>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</si>
  <si>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</si>
  <si>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</si>
  <si>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</si>
  <si>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</si>
  <si>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</si>
  <si>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</si>
  <si>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</si>
  <si>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</si>
  <si>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</si>
  <si>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</si>
  <si>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</si>
  <si>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</si>
  <si>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</si>
  <si>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</si>
  <si>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</si>
  <si>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</si>
  <si>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</si>
  <si>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</si>
  <si>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</si>
  <si>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</si>
  <si>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</si>
  <si>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</si>
  <si>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</si>
  <si>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</si>
  <si>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</si>
  <si>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</si>
  <si>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</si>
  <si>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</si>
  <si>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</si>
  <si>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</si>
  <si>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</si>
  <si>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</si>
  <si>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島根県西ノ島町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</si>
  <si>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</si>
  <si>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</si>
  <si>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</si>
  <si>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</si>
  <si>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</si>
  <si>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</si>
  <si>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</si>
  <si>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</si>
  <si>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</si>
  <si>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</si>
  <si>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</si>
  <si>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</si>
  <si>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</si>
  <si>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</si>
  <si>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</si>
  <si>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</si>
  <si>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</si>
  <si>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</si>
  <si>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</si>
  <si>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</si>
  <si>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特別会計へき地三度出張診療所</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</si>
  <si>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</si>
  <si>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</si>
  <si>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</si>
  <si>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</si>
  <si>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</si>
  <si>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</si>
  <si>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</si>
  <si>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</si>
  <si>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</si>
  <si>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</si>
  <si>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</si>
  <si>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</si>
  <si>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</si>
  <si>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t>
    <phoneticPr fontId="5"/>
  </si>
  <si>
    <t>特別会計後期高齢者医療保険事業</t>
    <phoneticPr fontId="5"/>
  </si>
  <si>
    <t>特別会計浦郷診療所</t>
    <phoneticPr fontId="5"/>
  </si>
  <si>
    <t>特別会計簡易水道事業</t>
    <phoneticPr fontId="5"/>
  </si>
  <si>
    <t>法非適用企業</t>
    <phoneticPr fontId="5"/>
  </si>
  <si>
    <t>特別会計下水道事業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</si>
  <si>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</si>
  <si>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</si>
  <si>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</si>
  <si>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</si>
  <si>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</si>
  <si>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</si>
  <si>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</si>
  <si>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</si>
  <si>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</si>
  <si>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</si>
  <si>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</si>
  <si>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</si>
  <si>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</si>
  <si>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</si>
  <si>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</si>
  <si>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</si>
  <si>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</si>
  <si>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</si>
  <si>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</si>
  <si>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</si>
  <si>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</si>
  <si>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</si>
  <si>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</si>
  <si>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</si>
  <si>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</si>
  <si>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</si>
  <si>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</si>
  <si>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</si>
  <si>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</si>
  <si>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</si>
  <si>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</si>
  <si>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</si>
  <si>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</si>
  <si>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</si>
  <si>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</si>
  <si>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</si>
  <si>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</si>
  <si>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</si>
  <si>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</si>
  <si>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</si>
  <si>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</si>
  <si>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</si>
  <si>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</si>
  <si>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</si>
  <si>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</si>
  <si>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</si>
  <si>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</si>
  <si>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</si>
  <si>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</si>
  <si>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</si>
  <si>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</si>
  <si>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</si>
  <si>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</si>
  <si>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</si>
  <si>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</si>
  <si>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</si>
  <si>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</si>
  <si>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</si>
  <si>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</si>
  <si>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</si>
  <si>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</si>
  <si>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</si>
  <si>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</si>
  <si>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</si>
  <si>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</si>
  <si>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</si>
  <si>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</si>
  <si>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</si>
  <si>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</si>
  <si>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</si>
  <si>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</si>
  <si>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</si>
  <si>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</si>
  <si>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</si>
  <si>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</si>
  <si>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</si>
  <si>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</si>
  <si>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</si>
  <si>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</si>
  <si>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</si>
  <si>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</si>
  <si>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</si>
  <si>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</si>
  <si>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</si>
  <si>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</si>
  <si>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</si>
  <si>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</si>
  <si>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</si>
  <si>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</si>
  <si>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</si>
  <si>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</si>
  <si>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</si>
  <si>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</si>
  <si>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</si>
  <si>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</si>
  <si>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</si>
  <si>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</si>
  <si>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</si>
  <si>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</si>
  <si>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</si>
  <si>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</si>
  <si>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</si>
  <si>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</si>
  <si>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</si>
  <si>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</si>
  <si>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</si>
  <si>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</si>
  <si>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</si>
  <si>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</si>
  <si>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</si>
  <si>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</si>
  <si>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</si>
  <si>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</si>
  <si>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</si>
  <si>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</si>
  <si>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</si>
  <si>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</si>
  <si>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</si>
  <si>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</si>
  <si>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</si>
  <si>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</si>
  <si>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</si>
  <si>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</si>
  <si>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</si>
  <si>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</si>
  <si>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</si>
  <si>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</si>
  <si>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</si>
  <si>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</si>
  <si>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</si>
  <si>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</si>
  <si>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</si>
  <si>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</si>
  <si>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</si>
  <si>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</si>
  <si>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</si>
  <si>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特別会計下水道事業</t>
  </si>
  <si>
    <t>特別会計国民健康保険事業</t>
  </si>
  <si>
    <t>特別会計簡易水道事業</t>
  </si>
  <si>
    <t>特別会計浦郷診療所</t>
  </si>
  <si>
    <t>特別会計へき地三度出張診療所</t>
  </si>
  <si>
    <t>特別会計後期高齢者医療保険事業</t>
  </si>
  <si>
    <t>その他会計（赤字）</t>
  </si>
  <si>
    <t>その他会計（黒字）</t>
  </si>
  <si>
    <t>R01</t>
    <phoneticPr fontId="5"/>
  </si>
  <si>
    <t>R02</t>
    <phoneticPr fontId="5"/>
  </si>
  <si>
    <t>R03</t>
    <phoneticPr fontId="5"/>
  </si>
  <si>
    <t>R04</t>
    <phoneticPr fontId="5"/>
  </si>
  <si>
    <t>R05</t>
    <phoneticPr fontId="5"/>
  </si>
  <si>
    <t>ふるさと西ノ島基金わがとこ</t>
  </si>
  <si>
    <t>家畜市場整備基金</t>
  </si>
  <si>
    <t>ジオパーク拠点施設整備基金</t>
  </si>
  <si>
    <t>隠岐島前病院整備基金</t>
  </si>
  <si>
    <t>定住支援体制整備推進基金</t>
    <rPh sb="0" eb="2">
      <t>テイジュウ</t>
    </rPh>
    <rPh sb="2" eb="4">
      <t>シエン</t>
    </rPh>
    <rPh sb="4" eb="6">
      <t>タイセイ</t>
    </rPh>
    <rPh sb="6" eb="8">
      <t>セイビ</t>
    </rPh>
    <rPh sb="8" eb="10">
      <t>スイシン</t>
    </rPh>
    <rPh sb="10" eb="12">
      <t>キキン</t>
    </rPh>
    <phoneticPr fontId="5"/>
  </si>
  <si>
    <t>-</t>
    <phoneticPr fontId="2"/>
  </si>
  <si>
    <t>隠岐広域連合（普通会計）</t>
    <rPh sb="0" eb="2">
      <t>オキ</t>
    </rPh>
    <rPh sb="2" eb="4">
      <t>コウイキ</t>
    </rPh>
    <rPh sb="4" eb="6">
      <t>レンゴウ</t>
    </rPh>
    <rPh sb="7" eb="9">
      <t>フツウ</t>
    </rPh>
    <rPh sb="9" eb="11">
      <t>カイケイ</t>
    </rPh>
    <phoneticPr fontId="2"/>
  </si>
  <si>
    <t>隠岐広域連合（介護会計）</t>
    <rPh sb="0" eb="2">
      <t>オキ</t>
    </rPh>
    <rPh sb="2" eb="4">
      <t>コウイキ</t>
    </rPh>
    <rPh sb="4" eb="6">
      <t>レンゴウ</t>
    </rPh>
    <rPh sb="7" eb="9">
      <t>カイゴ</t>
    </rPh>
    <rPh sb="9" eb="11">
      <t>カイケイ</t>
    </rPh>
    <phoneticPr fontId="2"/>
  </si>
  <si>
    <t>隠岐広域連合（隠岐病院会計）</t>
    <rPh sb="0" eb="2">
      <t>オキ</t>
    </rPh>
    <rPh sb="2" eb="4">
      <t>コウイキ</t>
    </rPh>
    <rPh sb="4" eb="6">
      <t>レンゴウ</t>
    </rPh>
    <rPh sb="7" eb="9">
      <t>オキ</t>
    </rPh>
    <rPh sb="9" eb="11">
      <t>ビョウイン</t>
    </rPh>
    <rPh sb="11" eb="13">
      <t>カイケイ</t>
    </rPh>
    <phoneticPr fontId="2"/>
  </si>
  <si>
    <t>隠岐広域連合（隠岐島前病院会計）</t>
    <rPh sb="0" eb="2">
      <t>オキ</t>
    </rPh>
    <rPh sb="2" eb="4">
      <t>コウイキ</t>
    </rPh>
    <rPh sb="4" eb="6">
      <t>レンゴウ</t>
    </rPh>
    <rPh sb="7" eb="9">
      <t>オキ</t>
    </rPh>
    <rPh sb="9" eb="11">
      <t>ドウゼン</t>
    </rPh>
    <rPh sb="11" eb="13">
      <t>ビョウイン</t>
    </rPh>
    <rPh sb="13" eb="15">
      <t>カイケイ</t>
    </rPh>
    <phoneticPr fontId="2"/>
  </si>
  <si>
    <t>島前町村組合</t>
    <rPh sb="0" eb="2">
      <t>ドウゼン</t>
    </rPh>
    <rPh sb="2" eb="4">
      <t>チョウソン</t>
    </rPh>
    <rPh sb="4" eb="6">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</si>
  <si>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</si>
  <si>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</si>
  <si>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島根県後期高齢者医療広域連合（後期高齢会計）</t>
    <rPh sb="0" eb="3">
      <t>シマネケン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</si>
</sst>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0B79-416E-BE1F-ED509800DF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484665</c:v>
                </c:pt>
                <c:pt idx="1">
                  <c:v>735551</c:v>
                </c:pt>
                <c:pt idx="2">
                  <c:v>434987</c:v>
                </c:pt>
                <c:pt idx="3">
                  <c:v>239562</c:v>
                </c:pt>
                <c:pt idx="4">
                  <c:v>268891</c:v>
                </c:pt>
              </c:numCache>
            </c:numRef>
          </c:val>
          <c:smooth val="0"/>
          <c:extLst>
            <c:ext xmlns:c16="http://schemas.microsoft.com/office/drawing/2014/chart" uri="{C3380CC4-5D6E-409C-BE32-E72D297353CC}">
              <c16:uniqueId val="{00000001-0B79-416E-BE1F-ED509800DF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1.02</c:v>
                </c:pt>
                <c:pt idx="1">
                  <c:v>6.38</c:v>
                </c:pt>
                <c:pt idx="2">
                  <c:v>4.42</c:v>
                </c:pt>
                <c:pt idx="3">
                  <c:v>7.72</c:v>
                </c:pt>
                <c:pt idx="4">
                  <c:v>6.69</c:v>
                </c:pt>
              </c:numCache>
            </c:numRef>
          </c:val>
          <c:extLst>
            <c:ext xmlns:c16="http://schemas.microsoft.com/office/drawing/2014/chart" uri="{C3380CC4-5D6E-409C-BE32-E72D297353CC}">
              <c16:uniqueId val="{00000000-8358-4EA3-B581-6F2B2C8028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33.97</c:v>
                </c:pt>
                <c:pt idx="1">
                  <c:v>33.43</c:v>
                </c:pt>
                <c:pt idx="2">
                  <c:v>29.52</c:v>
                </c:pt>
                <c:pt idx="3">
                  <c:v>31.23</c:v>
                </c:pt>
                <c:pt idx="4">
                  <c:v>32.54</c:v>
                </c:pt>
              </c:numCache>
            </c:numRef>
          </c:val>
          <c:extLst>
            <c:ext xmlns:c16="http://schemas.microsoft.com/office/drawing/2014/chart" uri="{C3380CC4-5D6E-409C-BE32-E72D297353CC}">
              <c16:uniqueId val="{00000001-8358-4EA3-B581-6F2B2C8028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19.600000000000001</c:v>
                </c:pt>
                <c:pt idx="1">
                  <c:v>9.31</c:v>
                </c:pt>
                <c:pt idx="2">
                  <c:v>1.37</c:v>
                </c:pt>
                <c:pt idx="3">
                  <c:v>6.47</c:v>
                </c:pt>
                <c:pt idx="4">
                  <c:v>12.72</c:v>
                </c:pt>
              </c:numCache>
            </c:numRef>
          </c:val>
          <c:smooth val="0"/>
          <c:extLst>
            <c:ext xmlns:c16="http://schemas.microsoft.com/office/drawing/2014/chart" uri="{C3380CC4-5D6E-409C-BE32-E72D297353CC}">
              <c16:uniqueId val="{00000002-8358-4EA3-B581-6F2B2C8028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DBA-414F-A95C-0EC889D499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BA-414F-A95C-0EC889D499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DBA-414F-A95C-0EC889D49907}"/>
            </c:ext>
          </c:extLst>
        </c:ser>
        <c:ser>
          <c:idx val="3"/>
          <c:order val="3"/>
          <c:tx>
            <c:strRef>
              <c:f>データシート!$A$30</c:f>
              <c:strCache>
                <c:ptCount val="1"/>
                <c:pt idx="0">
                  <c:v>特別会計後期高齢者医療保険事業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DBA-414F-A95C-0EC889D49907}"/>
            </c:ext>
          </c:extLst>
        </c:ser>
        <c:ser>
          <c:idx val="4"/>
          <c:order val="4"/>
          <c:tx>
            <c:strRef>
              <c:f>データシート!$A$31</c:f>
              <c:strCache>
                <c:ptCount val="1"/>
                <c:pt idx="0">
                  <c:v>特別会計へき地三度出張診療所</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DBA-414F-A95C-0EC889D49907}"/>
            </c:ext>
          </c:extLst>
        </c:ser>
        <c:ser>
          <c:idx val="5"/>
          <c:order val="5"/>
          <c:tx>
            <c:strRef>
              <c:f>データシート!$A$32</c:f>
              <c:strCache>
                <c:ptCount val="1"/>
                <c:pt idx="0">
                  <c:v>特別会計浦郷診療所</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DBA-414F-A95C-0EC889D49907}"/>
            </c:ext>
          </c:extLst>
        </c:ser>
        <c:ser>
          <c:idx val="6"/>
          <c:order val="6"/>
          <c:tx>
            <c:strRef>
              <c:f>データシート!$A$33</c:f>
              <c:strCache>
                <c:ptCount val="1"/>
                <c:pt idx="0">
                  <c:v>特別会計簡易水道事業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6-3DBA-414F-A95C-0EC889D49907}"/>
            </c:ext>
          </c:extLst>
        </c:ser>
        <c:ser>
          <c:idx val="7"/>
          <c:order val="7"/>
          <c:tx>
            <c:strRef>
              <c:f>データシート!$A$34</c:f>
              <c:strCache>
                <c:ptCount val="1"/>
                <c:pt idx="0">
                  <c:v>特別会計国民健康保険事業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0.02</c:v>
                </c:pt>
                <c:pt idx="6">
                  <c:v>#N/A</c:v>
                </c:pt>
                <c:pt idx="7">
                  <c:v>0.24</c:v>
                </c:pt>
                <c:pt idx="8">
                  <c:v>#N/A</c:v>
                </c:pt>
                <c:pt idx="9">
                  <c:v>0.2</c:v>
                </c:pt>
              </c:numCache>
            </c:numRef>
          </c:val>
          <c:extLst>
            <c:ext xmlns:c16="http://schemas.microsoft.com/office/drawing/2014/chart" uri="{C3380CC4-5D6E-409C-BE32-E72D297353CC}">
              <c16:uniqueId val="{00000007-3DBA-414F-A95C-0EC889D49907}"/>
            </c:ext>
          </c:extLst>
        </c:ser>
        <c:ser>
          <c:idx val="8"/>
          <c:order val="8"/>
          <c:tx>
            <c:strRef>
              <c:f>データシート!$A$35</c:f>
              <c:strCache>
                <c:ptCount val="1"/>
                <c:pt idx="0">
                  <c:v>特別会計下水道事業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0.02</c:v>
                </c:pt>
                <c:pt idx="2">
                  <c:v>#N/A</c:v>
                </c:pt>
                <c:pt idx="3">
                  <c:v>0.02</c:v>
                </c:pt>
                <c:pt idx="4">
                  <c:v>#N/A</c:v>
                </c:pt>
                <c:pt idx="5">
                  <c:v>0.01</c:v>
                </c:pt>
                <c:pt idx="6">
                  <c:v>#N/A</c:v>
                </c:pt>
                <c:pt idx="7">
                  <c:v>0.02</c:v>
                </c:pt>
                <c:pt idx="8">
                  <c:v>#N/A</c:v>
                </c:pt>
                <c:pt idx="9">
                  <c:v>0.32</c:v>
                </c:pt>
              </c:numCache>
            </c:numRef>
          </c:val>
          <c:extLst>
            <c:ext xmlns:c16="http://schemas.microsoft.com/office/drawing/2014/chart" uri="{C3380CC4-5D6E-409C-BE32-E72D297353CC}">
              <c16:uniqueId val="{00000008-3DBA-414F-A95C-0EC889D499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1.01</c:v>
                </c:pt>
                <c:pt idx="2">
                  <c:v>#N/A</c:v>
                </c:pt>
                <c:pt idx="3">
                  <c:v>6.38</c:v>
                </c:pt>
                <c:pt idx="4">
                  <c:v>#N/A</c:v>
                </c:pt>
                <c:pt idx="5">
                  <c:v>4.41</c:v>
                </c:pt>
                <c:pt idx="6">
                  <c:v>#N/A</c:v>
                </c:pt>
                <c:pt idx="7">
                  <c:v>7.71</c:v>
                </c:pt>
                <c:pt idx="8">
                  <c:v>#N/A</c:v>
                </c:pt>
                <c:pt idx="9">
                  <c:v>6.68</c:v>
                </c:pt>
              </c:numCache>
            </c:numRef>
          </c:val>
          <c:extLst>
            <c:ext xmlns:c16="http://schemas.microsoft.com/office/drawing/2014/chart" uri="{C3380CC4-5D6E-409C-BE32-E72D297353CC}">
              <c16:uniqueId val="{00000009-3DBA-414F-A95C-0EC889D499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956</c:v>
                </c:pt>
                <c:pt idx="5">
                  <c:v>998</c:v>
                </c:pt>
                <c:pt idx="8">
                  <c:v>1250</c:v>
                </c:pt>
                <c:pt idx="11">
                  <c:v>1285</c:v>
                </c:pt>
                <c:pt idx="14">
                  <c:v>1221</c:v>
                </c:pt>
              </c:numCache>
            </c:numRef>
          </c:val>
          <c:extLst>
            <c:ext xmlns:c16="http://schemas.microsoft.com/office/drawing/2014/chart" uri="{C3380CC4-5D6E-409C-BE32-E72D297353CC}">
              <c16:uniqueId val="{00000000-72FD-43E1-82C1-B6A0D9DA5F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FD-43E1-82C1-B6A0D9DA5F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2FD-43E1-82C1-B6A0D9DA5F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28</c:v>
                </c:pt>
                <c:pt idx="3">
                  <c:v>25</c:v>
                </c:pt>
                <c:pt idx="6">
                  <c:v>30</c:v>
                </c:pt>
                <c:pt idx="9">
                  <c:v>32</c:v>
                </c:pt>
                <c:pt idx="12">
                  <c:v>35</c:v>
                </c:pt>
              </c:numCache>
            </c:numRef>
          </c:val>
          <c:extLst>
            <c:ext xmlns:c16="http://schemas.microsoft.com/office/drawing/2014/chart" uri="{C3380CC4-5D6E-409C-BE32-E72D297353CC}">
              <c16:uniqueId val="{00000003-72FD-43E1-82C1-B6A0D9DA5F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151</c:v>
                </c:pt>
                <c:pt idx="3">
                  <c:v>144</c:v>
                </c:pt>
                <c:pt idx="6">
                  <c:v>135</c:v>
                </c:pt>
                <c:pt idx="9">
                  <c:v>129</c:v>
                </c:pt>
                <c:pt idx="12">
                  <c:v>132</c:v>
                </c:pt>
              </c:numCache>
            </c:numRef>
          </c:val>
          <c:extLst>
            <c:ext xmlns:c16="http://schemas.microsoft.com/office/drawing/2014/chart" uri="{C3380CC4-5D6E-409C-BE32-E72D297353CC}">
              <c16:uniqueId val="{00000004-72FD-43E1-82C1-B6A0D9DA5F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FD-43E1-82C1-B6A0D9DA5F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FD-43E1-82C1-B6A0D9DA5F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1068</c:v>
                </c:pt>
                <c:pt idx="3">
                  <c:v>1051</c:v>
                </c:pt>
                <c:pt idx="6">
                  <c:v>1336</c:v>
                </c:pt>
                <c:pt idx="9">
                  <c:v>1397</c:v>
                </c:pt>
                <c:pt idx="12">
                  <c:v>1318</c:v>
                </c:pt>
              </c:numCache>
            </c:numRef>
          </c:val>
          <c:extLst>
            <c:ext xmlns:c16="http://schemas.microsoft.com/office/drawing/2014/chart" uri="{C3380CC4-5D6E-409C-BE32-E72D297353CC}">
              <c16:uniqueId val="{00000007-72FD-43E1-82C1-B6A0D9DA5F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291</c:v>
                </c:pt>
                <c:pt idx="2">
                  <c:v>#N/A</c:v>
                </c:pt>
                <c:pt idx="3">
                  <c:v>#N/A</c:v>
                </c:pt>
                <c:pt idx="4">
                  <c:v>222</c:v>
                </c:pt>
                <c:pt idx="5">
                  <c:v>#N/A</c:v>
                </c:pt>
                <c:pt idx="6">
                  <c:v>#N/A</c:v>
                </c:pt>
                <c:pt idx="7">
                  <c:v>251</c:v>
                </c:pt>
                <c:pt idx="8">
                  <c:v>#N/A</c:v>
                </c:pt>
                <c:pt idx="9">
                  <c:v>#N/A</c:v>
                </c:pt>
                <c:pt idx="10">
                  <c:v>273</c:v>
                </c:pt>
                <c:pt idx="11">
                  <c:v>#N/A</c:v>
                </c:pt>
                <c:pt idx="12">
                  <c:v>#N/A</c:v>
                </c:pt>
                <c:pt idx="13">
                  <c:v>264</c:v>
                </c:pt>
                <c:pt idx="14">
                  <c:v>#N/A</c:v>
                </c:pt>
              </c:numCache>
            </c:numRef>
          </c:val>
          <c:smooth val="0"/>
          <c:extLst>
            <c:ext xmlns:c16="http://schemas.microsoft.com/office/drawing/2014/chart" uri="{C3380CC4-5D6E-409C-BE32-E72D297353CC}">
              <c16:uniqueId val="{00000008-72FD-43E1-82C1-B6A0D9DA5F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9870</c:v>
                </c:pt>
                <c:pt idx="5">
                  <c:v>10149</c:v>
                </c:pt>
                <c:pt idx="8">
                  <c:v>9730</c:v>
                </c:pt>
                <c:pt idx="11">
                  <c:v>9011</c:v>
                </c:pt>
                <c:pt idx="14">
                  <c:v>8425</c:v>
                </c:pt>
              </c:numCache>
            </c:numRef>
          </c:val>
          <c:extLst>
            <c:ext xmlns:c16="http://schemas.microsoft.com/office/drawing/2014/chart" uri="{C3380CC4-5D6E-409C-BE32-E72D297353CC}">
              <c16:uniqueId val="{00000000-8AC3-47BF-B07E-4581965C15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393</c:v>
                </c:pt>
                <c:pt idx="5">
                  <c:v>378</c:v>
                </c:pt>
                <c:pt idx="8">
                  <c:v>332</c:v>
                </c:pt>
                <c:pt idx="11">
                  <c:v>293</c:v>
                </c:pt>
                <c:pt idx="14">
                  <c:v>286</c:v>
                </c:pt>
              </c:numCache>
            </c:numRef>
          </c:val>
          <c:extLst>
            <c:ext xmlns:c16="http://schemas.microsoft.com/office/drawing/2014/chart" uri="{C3380CC4-5D6E-409C-BE32-E72D297353CC}">
              <c16:uniqueId val="{00000001-8AC3-47BF-B07E-4581965C15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1941</c:v>
                </c:pt>
                <c:pt idx="5">
                  <c:v>1847</c:v>
                </c:pt>
                <c:pt idx="8">
                  <c:v>2136</c:v>
                </c:pt>
                <c:pt idx="11">
                  <c:v>2221</c:v>
                </c:pt>
                <c:pt idx="14">
                  <c:v>1894</c:v>
                </c:pt>
              </c:numCache>
            </c:numRef>
          </c:val>
          <c:extLst>
            <c:ext xmlns:c16="http://schemas.microsoft.com/office/drawing/2014/chart" uri="{C3380CC4-5D6E-409C-BE32-E72D297353CC}">
              <c16:uniqueId val="{00000002-8AC3-47BF-B07E-4581965C15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C3-47BF-B07E-4581965C15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C3-47BF-B07E-4581965C15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C3-47BF-B07E-4581965C15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658</c:v>
                </c:pt>
                <c:pt idx="3">
                  <c:v>644</c:v>
                </c:pt>
                <c:pt idx="6">
                  <c:v>628</c:v>
                </c:pt>
                <c:pt idx="9">
                  <c:v>634</c:v>
                </c:pt>
                <c:pt idx="12">
                  <c:v>571</c:v>
                </c:pt>
              </c:numCache>
            </c:numRef>
          </c:val>
          <c:extLst>
            <c:ext xmlns:c16="http://schemas.microsoft.com/office/drawing/2014/chart" uri="{C3380CC4-5D6E-409C-BE32-E72D297353CC}">
              <c16:uniqueId val="{00000006-8AC3-47BF-B07E-4581965C15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204</c:v>
                </c:pt>
                <c:pt idx="3">
                  <c:v>206</c:v>
                </c:pt>
                <c:pt idx="6">
                  <c:v>208</c:v>
                </c:pt>
                <c:pt idx="9">
                  <c:v>204</c:v>
                </c:pt>
                <c:pt idx="12">
                  <c:v>187</c:v>
                </c:pt>
              </c:numCache>
            </c:numRef>
          </c:val>
          <c:extLst>
            <c:ext xmlns:c16="http://schemas.microsoft.com/office/drawing/2014/chart" uri="{C3380CC4-5D6E-409C-BE32-E72D297353CC}">
              <c16:uniqueId val="{00000007-8AC3-47BF-B07E-4581965C15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1481</c:v>
                </c:pt>
                <c:pt idx="3">
                  <c:v>1491</c:v>
                </c:pt>
                <c:pt idx="6">
                  <c:v>1453</c:v>
                </c:pt>
                <c:pt idx="9">
                  <c:v>1470</c:v>
                </c:pt>
                <c:pt idx="12">
                  <c:v>1504</c:v>
                </c:pt>
              </c:numCache>
            </c:numRef>
          </c:val>
          <c:extLst>
            <c:ext xmlns:c16="http://schemas.microsoft.com/office/drawing/2014/chart" uri="{C3380CC4-5D6E-409C-BE32-E72D297353CC}">
              <c16:uniqueId val="{00000008-8AC3-47BF-B07E-4581965C15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AC3-47BF-B07E-4581965C15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11442</c:v>
                </c:pt>
                <c:pt idx="3">
                  <c:v>12074</c:v>
                </c:pt>
                <c:pt idx="6">
                  <c:v>11526</c:v>
                </c:pt>
                <c:pt idx="9">
                  <c:v>10682</c:v>
                </c:pt>
                <c:pt idx="12">
                  <c:v>9577</c:v>
                </c:pt>
              </c:numCache>
            </c:numRef>
          </c:val>
          <c:extLst>
            <c:ext xmlns:c16="http://schemas.microsoft.com/office/drawing/2014/chart" uri="{C3380CC4-5D6E-409C-BE32-E72D297353CC}">
              <c16:uniqueId val="{0000000A-8AC3-47BF-B07E-4581965C15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1581</c:v>
                </c:pt>
                <c:pt idx="2">
                  <c:v>#N/A</c:v>
                </c:pt>
                <c:pt idx="3">
                  <c:v>#N/A</c:v>
                </c:pt>
                <c:pt idx="4">
                  <c:v>2040</c:v>
                </c:pt>
                <c:pt idx="5">
                  <c:v>#N/A</c:v>
                </c:pt>
                <c:pt idx="6">
                  <c:v>#N/A</c:v>
                </c:pt>
                <c:pt idx="7">
                  <c:v>1617</c:v>
                </c:pt>
                <c:pt idx="8">
                  <c:v>#N/A</c:v>
                </c:pt>
                <c:pt idx="9">
                  <c:v>#N/A</c:v>
                </c:pt>
                <c:pt idx="10">
                  <c:v>1466</c:v>
                </c:pt>
                <c:pt idx="11">
                  <c:v>#N/A</c:v>
                </c:pt>
                <c:pt idx="12">
                  <c:v>#N/A</c:v>
                </c:pt>
                <c:pt idx="13">
                  <c:v>1234</c:v>
                </c:pt>
                <c:pt idx="14">
                  <c:v>#N/A</c:v>
                </c:pt>
              </c:numCache>
            </c:numRef>
          </c:val>
          <c:smooth val="0"/>
          <c:extLst>
            <c:ext xmlns:c16="http://schemas.microsoft.com/office/drawing/2014/chart" uri="{C3380CC4-5D6E-409C-BE32-E72D297353CC}">
              <c16:uniqueId val="{0000000B-8AC3-47BF-B07E-4581965C15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989</c:v>
                </c:pt>
                <c:pt idx="1">
                  <c:v>1031</c:v>
                </c:pt>
                <c:pt idx="2">
                  <c:v>1058</c:v>
                </c:pt>
              </c:numCache>
            </c:numRef>
          </c:val>
          <c:extLst>
            <c:ext xmlns:c16="http://schemas.microsoft.com/office/drawing/2014/chart" uri="{C3380CC4-5D6E-409C-BE32-E72D297353CC}">
              <c16:uniqueId val="{00000000-14E1-4729-B8DD-0C8A479F19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949</c:v>
                </c:pt>
                <c:pt idx="1">
                  <c:v>1008</c:v>
                </c:pt>
                <c:pt idx="2">
                  <c:v>691</c:v>
                </c:pt>
              </c:numCache>
            </c:numRef>
          </c:val>
          <c:extLst>
            <c:ext xmlns:c16="http://schemas.microsoft.com/office/drawing/2014/chart" uri="{C3380CC4-5D6E-409C-BE32-E72D297353CC}">
              <c16:uniqueId val="{00000001-14E1-4729-B8DD-0C8A479F19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165</c:v>
                </c:pt>
                <c:pt idx="1">
                  <c:v>148</c:v>
                </c:pt>
                <c:pt idx="2">
                  <c:v>104</c:v>
                </c:pt>
              </c:numCache>
            </c:numRef>
          </c:val>
          <c:extLst>
            <c:ext xmlns:c16="http://schemas.microsoft.com/office/drawing/2014/chart" uri="{C3380CC4-5D6E-409C-BE32-E72D297353CC}">
              <c16:uniqueId val="{00000002-14E1-4729-B8DD-0C8A479F19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2,548
2,529
55.97
6,475,269
6,164,102
217,520
3,250,364
9,577,202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本土から約</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離れた離島にある本町は、漁業、畜産、観光等が基幹産業だが、地理的要件等から大きな企業がなく、また、人口の減少や、少子高齢化の進展により、自主財源が乏しく財政基盤が弱い。そのため、財政力指数は、類似団体平均値を下回り</a:t>
          </a:r>
          <a:r>
            <a:rPr kumimoji="1" lang="en-US" altLang="ja-JP" sz="1200">
              <a:latin typeface="ＭＳ Ｐゴシック" panose="020B0600070205080204" pitchFamily="50" charset="-128"/>
              <a:ea typeface="ＭＳ Ｐゴシック" panose="020B0600070205080204" pitchFamily="50" charset="-128"/>
            </a:rPr>
            <a:t>0.10</a:t>
          </a:r>
          <a:r>
            <a:rPr kumimoji="1" lang="ja-JP" altLang="en-US" sz="1200">
              <a:latin typeface="ＭＳ Ｐゴシック" panose="020B0600070205080204" pitchFamily="50" charset="-128"/>
              <a:ea typeface="ＭＳ Ｐゴシック" panose="020B0600070205080204" pitchFamily="50" charset="-128"/>
            </a:rPr>
            <a:t>となっています。</a:t>
          </a:r>
        </a:p>
        <a:p>
          <a:r>
            <a:rPr kumimoji="1" lang="ja-JP" altLang="en-US" sz="1200">
              <a:latin typeface="ＭＳ Ｐゴシック" panose="020B0600070205080204" pitchFamily="50" charset="-128"/>
              <a:ea typeface="ＭＳ Ｐゴシック" panose="020B0600070205080204" pitchFamily="50" charset="-128"/>
            </a:rPr>
            <a:t>　漁業や畜産をはじめとした産業振興に対する支援制度の拡充や、航路運賃の助成・イベント等による交流の促進、子育て環境の充実等により、人口増加・地域活性化を図り、自主財源の確保に取り組んでいます。</a:t>
          </a:r>
        </a:p>
        <a:p>
          <a:r>
            <a:rPr kumimoji="1" lang="ja-JP" altLang="en-US" sz="1200">
              <a:latin typeface="ＭＳ Ｐゴシック" panose="020B0600070205080204" pitchFamily="50" charset="-128"/>
              <a:ea typeface="ＭＳ Ｐゴシック" panose="020B0600070205080204" pitchFamily="50" charset="-128"/>
            </a:rPr>
            <a:t>　自主財源が乏しい財政構造が大きく変わることは見込めないことから、歳出の削減に努め、財政の健全化を図っています。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16631</xdr:rowOff>
    </xdr:from>
    <xdr:to>
      <xdr:col>23</xdr:col>
      <xdr:colOff>133350</xdr:colOff>
      <xdr:row>45</xdr:row>
      <xdr:rowOff>16631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31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5141</xdr:rowOff>
    </xdr:from>
    <xdr:to>
      <xdr:col>19</xdr:col>
      <xdr:colOff>133350</xdr:colOff>
      <xdr:row>45</xdr:row>
      <xdr:rowOff>16631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5141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137281</xdr:rowOff>
    </xdr:from>
    <xdr:to>
      <xdr:col>23</xdr:col>
      <xdr:colOff>184150</xdr:colOff>
      <xdr:row>45</xdr:row>
      <xdr:rowOff>67431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33158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137281</xdr:rowOff>
    </xdr:from>
    <xdr:to>
      <xdr:col>19</xdr:col>
      <xdr:colOff>184150</xdr:colOff>
      <xdr:row>45</xdr:row>
      <xdr:rowOff>67431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52208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歳入では、前年度と比較し地方税等は増加しましたが普通交付税、臨時財政対策債の減少が大きく全体では減少しました。</a:t>
          </a:r>
        </a:p>
        <a:p>
          <a:r>
            <a:rPr kumimoji="1" lang="ja-JP" altLang="en-US" sz="1100">
              <a:latin typeface="ＭＳ Ｐゴシック" panose="020B0600070205080204" pitchFamily="50" charset="-128"/>
              <a:ea typeface="ＭＳ Ｐゴシック" panose="020B0600070205080204" pitchFamily="50" charset="-128"/>
            </a:rPr>
            <a:t>　歳出では、公債費は減少したが、補助費等（隠岐町村会の隠岐汽船連絡バス）が皆増となり、各施設の管理費や路線バス運行委託料など物件費が増加したため増加となりました。</a:t>
          </a:r>
        </a:p>
        <a:p>
          <a:r>
            <a:rPr kumimoji="1" lang="ja-JP" altLang="en-US" sz="1100">
              <a:latin typeface="ＭＳ Ｐゴシック" panose="020B0600070205080204" pitchFamily="50" charset="-128"/>
              <a:ea typeface="ＭＳ Ｐゴシック" panose="020B0600070205080204" pitchFamily="50" charset="-128"/>
            </a:rPr>
            <a:t>　歳入が減少した一方、歳出が増加がしたため、比率は前年度から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ポイント悪化しました。類似団体平均値を</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ポイント上回っており、大型事業の元金償還が終わる令和</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年度まで数値が高いままであることが見込まれているため、繰上償還などにより引き続き改善に向け取り組みます。</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128524</xdr:rowOff>
    </xdr:from>
    <xdr:to>
      <xdr:col>23</xdr:col>
      <xdr:colOff>133350</xdr:colOff>
      <xdr:row>66</xdr:row>
      <xdr:rowOff>5334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7277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155194</xdr:rowOff>
    </xdr:from>
    <xdr:to>
      <xdr:col>19</xdr:col>
      <xdr:colOff>133350</xdr:colOff>
      <xdr:row>65</xdr:row>
      <xdr:rowOff>128524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2799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65</xdr:row>
      <xdr:rowOff>60960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2799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65659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05210"/>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125984</xdr:rowOff>
    </xdr:from>
    <xdr:to>
      <xdr:col>23</xdr:col>
      <xdr:colOff>184150</xdr:colOff>
      <xdr:row>66</xdr:row>
      <xdr:rowOff>56134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98061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4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14859</xdr:rowOff>
    </xdr:from>
    <xdr:to>
      <xdr:col>7</xdr:col>
      <xdr:colOff>31750</xdr:colOff>
      <xdr:row>66</xdr:row>
      <xdr:rowOff>116459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101236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1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[639,221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離島という地理的条件から、社会福祉施設・環境衛生施設等の広域的な取り組みが難しく管理運営にかかるコストが高くなります。</a:t>
          </a:r>
        </a:p>
        <a:p>
          <a:r>
            <a:rPr kumimoji="1" lang="ja-JP" altLang="en-US" sz="1200">
              <a:latin typeface="ＭＳ Ｐゴシック" panose="020B0600070205080204" pitchFamily="50" charset="-128"/>
              <a:ea typeface="ＭＳ Ｐゴシック" panose="020B0600070205080204" pitchFamily="50" charset="-128"/>
            </a:rPr>
            <a:t>　人手不足や物価高の影響もあり令和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年度は人件費、物件費、維持補修費がいずれも増加し、給与改定による人件費、委託料が伸びたことなどにより物件費が大きく増加しました。また、人口も</a:t>
          </a:r>
          <a:r>
            <a:rPr kumimoji="1" lang="en-US" altLang="ja-JP" sz="1200">
              <a:latin typeface="ＭＳ Ｐゴシック" panose="020B0600070205080204" pitchFamily="50" charset="-128"/>
              <a:ea typeface="ＭＳ Ｐゴシック" panose="020B0600070205080204" pitchFamily="50" charset="-128"/>
            </a:rPr>
            <a:t>58</a:t>
          </a:r>
          <a:r>
            <a:rPr kumimoji="1" lang="ja-JP" altLang="en-US" sz="1200">
              <a:latin typeface="ＭＳ Ｐゴシック" panose="020B0600070205080204" pitchFamily="50" charset="-128"/>
              <a:ea typeface="ＭＳ Ｐゴシック" panose="020B0600070205080204" pitchFamily="50" charset="-128"/>
            </a:rPr>
            <a:t>人減少したことにより、人口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人当たり人件費・物件費決算額は増加しました。</a:t>
          </a:r>
        </a:p>
        <a:p>
          <a:r>
            <a:rPr kumimoji="1" lang="ja-JP" altLang="en-US" sz="1200">
              <a:latin typeface="ＭＳ Ｐゴシック" panose="020B0600070205080204" pitchFamily="50" charset="-128"/>
              <a:ea typeface="ＭＳ Ｐゴシック" panose="020B0600070205080204" pitchFamily="50" charset="-128"/>
            </a:rPr>
            <a:t>　類似団体平均値を</a:t>
          </a:r>
          <a:r>
            <a:rPr kumimoji="1" lang="en-US" altLang="ja-JP" sz="1200">
              <a:latin typeface="ＭＳ Ｐゴシック" panose="020B0600070205080204" pitchFamily="50" charset="-128"/>
              <a:ea typeface="ＭＳ Ｐゴシック" panose="020B0600070205080204" pitchFamily="50" charset="-128"/>
            </a:rPr>
            <a:t>47,153</a:t>
          </a:r>
          <a:r>
            <a:rPr kumimoji="1" lang="ja-JP" altLang="en-US" sz="1200">
              <a:latin typeface="ＭＳ Ｐゴシック" panose="020B0600070205080204" pitchFamily="50" charset="-128"/>
              <a:ea typeface="ＭＳ Ｐゴシック" panose="020B0600070205080204" pitchFamily="50" charset="-128"/>
            </a:rPr>
            <a:t>円上回っており、引き続き改善を行っていく必要があると言えます。</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156880</xdr:rowOff>
    </xdr:from>
    <xdr:to>
      <xdr:col>23</xdr:col>
      <xdr:colOff>133350</xdr:colOff>
      <xdr:row>81</xdr:row>
      <xdr:rowOff>170290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44330"/>
          <a:ext cx="8382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128160</xdr:rowOff>
    </xdr:from>
    <xdr:to>
      <xdr:col>19</xdr:col>
      <xdr:colOff>133350</xdr:colOff>
      <xdr:row>81</xdr:row>
      <xdr:rowOff>156880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15610"/>
          <a:ext cx="889000" cy="2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121244</xdr:rowOff>
    </xdr:from>
    <xdr:to>
      <xdr:col>15</xdr:col>
      <xdr:colOff>82550</xdr:colOff>
      <xdr:row>81</xdr:row>
      <xdr:rowOff>128160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08694"/>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121244</xdr:rowOff>
    </xdr:from>
    <xdr:to>
      <xdr:col>11</xdr:col>
      <xdr:colOff>31750</xdr:colOff>
      <xdr:row>81</xdr:row>
      <xdr:rowOff>122754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08694"/>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119490</xdr:rowOff>
    </xdr:from>
    <xdr:to>
      <xdr:col>23</xdr:col>
      <xdr:colOff>184150</xdr:colOff>
      <xdr:row>82</xdr:row>
      <xdr:rowOff>49640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91567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106080</xdr:rowOff>
    </xdr:from>
    <xdr:to>
      <xdr:col>19</xdr:col>
      <xdr:colOff>184150</xdr:colOff>
      <xdr:row>82</xdr:row>
      <xdr:rowOff>36230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21007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7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77360</xdr:rowOff>
    </xdr:from>
    <xdr:to>
      <xdr:col>15</xdr:col>
      <xdr:colOff>133350</xdr:colOff>
      <xdr:row>82</xdr:row>
      <xdr:rowOff>7510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163737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70444</xdr:rowOff>
    </xdr:from>
    <xdr:to>
      <xdr:col>11</xdr:col>
      <xdr:colOff>82550</xdr:colOff>
      <xdr:row>82</xdr:row>
      <xdr:rowOff>594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5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156821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4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71954</xdr:rowOff>
    </xdr:from>
    <xdr:to>
      <xdr:col>7</xdr:col>
      <xdr:colOff>31750</xdr:colOff>
      <xdr:row>82</xdr:row>
      <xdr:rowOff>2104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158331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4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年度に国家公務員が給与削減措置を行っていた際は、指数が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を超えていましたが、その措置が終了したことにより数値は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を下回る状況が続いています。</a:t>
          </a:r>
        </a:p>
        <a:p>
          <a:r>
            <a:rPr kumimoji="1" lang="ja-JP" altLang="en-US" sz="1300">
              <a:latin typeface="ＭＳ Ｐゴシック" panose="020B0600070205080204" pitchFamily="50" charset="-128"/>
              <a:ea typeface="ＭＳ Ｐゴシック" panose="020B0600070205080204" pitchFamily="50" charset="-128"/>
            </a:rPr>
            <a:t>　引き続き職員給与の適正化に努めてまいります。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130302</xdr:rowOff>
    </xdr:from>
    <xdr:to>
      <xdr:col>81</xdr:col>
      <xdr:colOff>44450</xdr:colOff>
      <xdr:row>89</xdr:row>
      <xdr:rowOff>7113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217902"/>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130302</xdr:rowOff>
    </xdr:from>
    <xdr:to>
      <xdr:col>77</xdr:col>
      <xdr:colOff>44450</xdr:colOff>
      <xdr:row>89</xdr:row>
      <xdr:rowOff>11937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217902"/>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110998</xdr:rowOff>
    </xdr:from>
    <xdr:to>
      <xdr:col>72</xdr:col>
      <xdr:colOff>203200</xdr:colOff>
      <xdr:row>89</xdr:row>
      <xdr:rowOff>11937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9859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110998</xdr:rowOff>
    </xdr:from>
    <xdr:to>
      <xdr:col>68</xdr:col>
      <xdr:colOff>152400</xdr:colOff>
      <xdr:row>89</xdr:row>
      <xdr:rowOff>26415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9859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127763</xdr:rowOff>
    </xdr:from>
    <xdr:to>
      <xdr:col>81</xdr:col>
      <xdr:colOff>95250</xdr:colOff>
      <xdr:row>89</xdr:row>
      <xdr:rowOff>57913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99840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8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79502</xdr:rowOff>
    </xdr:from>
    <xdr:to>
      <xdr:col>77</xdr:col>
      <xdr:colOff>95250</xdr:colOff>
      <xdr:row>89</xdr:row>
      <xdr:rowOff>9652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165879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5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132587</xdr:rowOff>
    </xdr:from>
    <xdr:to>
      <xdr:col>73</xdr:col>
      <xdr:colOff>44450</xdr:colOff>
      <xdr:row>89</xdr:row>
      <xdr:rowOff>62737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47514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60198</xdr:rowOff>
    </xdr:from>
    <xdr:to>
      <xdr:col>68</xdr:col>
      <xdr:colOff>203200</xdr:colOff>
      <xdr:row>88</xdr:row>
      <xdr:rowOff>161798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146575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147065</xdr:rowOff>
    </xdr:from>
    <xdr:to>
      <xdr:col>64</xdr:col>
      <xdr:colOff>152400</xdr:colOff>
      <xdr:row>89</xdr:row>
      <xdr:rowOff>77215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2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61992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0.63</a:t>
          </a:r>
          <a:r>
            <a:rPr kumimoji="1" lang="ja-JP" altLang="en-US" sz="1200">
              <a:latin typeface="ＭＳ Ｐゴシック" panose="020B0600070205080204" pitchFamily="50" charset="-128"/>
              <a:ea typeface="ＭＳ Ｐゴシック" panose="020B0600070205080204" pitchFamily="50" charset="-128"/>
            </a:rPr>
            <a:t>人増加となり、類似団体の平均値と比較し</a:t>
          </a:r>
          <a:r>
            <a:rPr kumimoji="1" lang="en-US" altLang="ja-JP" sz="1200">
              <a:latin typeface="ＭＳ Ｐゴシック" panose="020B0600070205080204" pitchFamily="50" charset="-128"/>
              <a:ea typeface="ＭＳ Ｐゴシック" panose="020B0600070205080204" pitchFamily="50" charset="-128"/>
            </a:rPr>
            <a:t>1.72</a:t>
          </a:r>
          <a:r>
            <a:rPr kumimoji="1" lang="ja-JP" altLang="en-US" sz="1200">
              <a:latin typeface="ＭＳ Ｐゴシック" panose="020B0600070205080204" pitchFamily="50" charset="-128"/>
              <a:ea typeface="ＭＳ Ｐゴシック" panose="020B0600070205080204" pitchFamily="50" charset="-128"/>
            </a:rPr>
            <a:t>人多い数値となりました。</a:t>
          </a:r>
        </a:p>
        <a:p>
          <a:r>
            <a:rPr kumimoji="1" lang="ja-JP" altLang="en-US" sz="1200">
              <a:latin typeface="ＭＳ Ｐゴシック" panose="020B0600070205080204" pitchFamily="50" charset="-128"/>
              <a:ea typeface="ＭＳ Ｐゴシック" panose="020B0600070205080204" pitchFamily="50" charset="-128"/>
            </a:rPr>
            <a:t>　離島である本町の特性から、診療所や保育所をはじめ幅広い公共サービスを行政が行う必要があります。</a:t>
          </a:r>
        </a:p>
        <a:p>
          <a:r>
            <a:rPr kumimoji="1" lang="ja-JP" altLang="en-US" sz="1200">
              <a:latin typeface="ＭＳ Ｐゴシック" panose="020B0600070205080204" pitchFamily="50" charset="-128"/>
              <a:ea typeface="ＭＳ Ｐゴシック" panose="020B0600070205080204" pitchFamily="50" charset="-128"/>
            </a:rPr>
            <a:t>　今後も指定管理者制度等の活用により定員管理の適正化を図ります。</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135146</xdr:rowOff>
    </xdr:from>
    <xdr:to>
      <xdr:col>81</xdr:col>
      <xdr:colOff>44450</xdr:colOff>
      <xdr:row>59</xdr:row>
      <xdr:rowOff>142385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5069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123426</xdr:rowOff>
    </xdr:from>
    <xdr:to>
      <xdr:col>77</xdr:col>
      <xdr:colOff>44450</xdr:colOff>
      <xdr:row>59</xdr:row>
      <xdr:rowOff>135146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38976"/>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114923</xdr:rowOff>
    </xdr:from>
    <xdr:to>
      <xdr:col>72</xdr:col>
      <xdr:colOff>203200</xdr:colOff>
      <xdr:row>59</xdr:row>
      <xdr:rowOff>123426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30473"/>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114923</xdr:rowOff>
    </xdr:from>
    <xdr:to>
      <xdr:col>68</xdr:col>
      <xdr:colOff>152400</xdr:colOff>
      <xdr:row>59</xdr:row>
      <xdr:rowOff>122392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230473"/>
          <a:ext cx="889000" cy="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91585</xdr:rowOff>
    </xdr:from>
    <xdr:to>
      <xdr:col>81</xdr:col>
      <xdr:colOff>95250</xdr:colOff>
      <xdr:row>60</xdr:row>
      <xdr:rowOff>21735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63662</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7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84346</xdr:rowOff>
    </xdr:from>
    <xdr:to>
      <xdr:col>77</xdr:col>
      <xdr:colOff>95250</xdr:colOff>
      <xdr:row>60</xdr:row>
      <xdr:rowOff>14496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170723</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28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72626</xdr:rowOff>
    </xdr:from>
    <xdr:to>
      <xdr:col>73</xdr:col>
      <xdr:colOff>44450</xdr:colOff>
      <xdr:row>60</xdr:row>
      <xdr:rowOff>2776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159003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2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64123</xdr:rowOff>
    </xdr:from>
    <xdr:to>
      <xdr:col>68</xdr:col>
      <xdr:colOff>203200</xdr:colOff>
      <xdr:row>59</xdr:row>
      <xdr:rowOff>165723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7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150500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26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71592</xdr:rowOff>
    </xdr:from>
    <xdr:to>
      <xdr:col>64</xdr:col>
      <xdr:colOff>152400</xdr:colOff>
      <xdr:row>60</xdr:row>
      <xdr:rowOff>1742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8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157969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27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類似団体と比較し依然として高い水準にあります。単年ベースで比率が令和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年度分より令和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年度分が悪化したため</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年平均での比率は前年度比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ポイント悪化しました。</a:t>
          </a:r>
        </a:p>
        <a:p>
          <a:r>
            <a:rPr kumimoji="1" lang="ja-JP" altLang="en-US" sz="1200">
              <a:latin typeface="ＭＳ Ｐゴシック" panose="020B0600070205080204" pitchFamily="50" charset="-128"/>
              <a:ea typeface="ＭＳ Ｐゴシック" panose="020B0600070205080204" pitchFamily="50" charset="-128"/>
            </a:rPr>
            <a:t>　以前より学校建設事業やごみ処理施設等の元金償還により悪化することを見込んでいたため、繰上償還による比率抑制の対応を行っていいます。交付税算入の有利な地方債の活用、適切な事業執行に引き続き努めてまいります。</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167640</xdr:rowOff>
    </xdr:from>
    <xdr:to>
      <xdr:col>81</xdr:col>
      <xdr:colOff>44450</xdr:colOff>
      <xdr:row>44</xdr:row>
      <xdr:rowOff>36406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5399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167640</xdr:rowOff>
    </xdr:from>
    <xdr:to>
      <xdr:col>77</xdr:col>
      <xdr:colOff>44450</xdr:colOff>
      <xdr:row>44</xdr:row>
      <xdr:rowOff>60537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5399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60537</xdr:rowOff>
    </xdr:from>
    <xdr:to>
      <xdr:col>72</xdr:col>
      <xdr:colOff>203200</xdr:colOff>
      <xdr:row>44</xdr:row>
      <xdr:rowOff>84667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6043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44</xdr:row>
      <xdr:rowOff>92710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157056</xdr:rowOff>
    </xdr:from>
    <xdr:to>
      <xdr:col>81</xdr:col>
      <xdr:colOff>95250</xdr:colOff>
      <xdr:row>44</xdr:row>
      <xdr:rowOff>87206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129133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5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116840</xdr:rowOff>
    </xdr:from>
    <xdr:to>
      <xdr:col>77</xdr:col>
      <xdr:colOff>95250</xdr:colOff>
      <xdr:row>44</xdr:row>
      <xdr:rowOff>46990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31767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9737</xdr:rowOff>
    </xdr:from>
    <xdr:to>
      <xdr:col>73</xdr:col>
      <xdr:colOff>44450</xdr:colOff>
      <xdr:row>44</xdr:row>
      <xdr:rowOff>111337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96114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41910</xdr:rowOff>
    </xdr:from>
    <xdr:to>
      <xdr:col>64</xdr:col>
      <xdr:colOff>152400</xdr:colOff>
      <xdr:row>44</xdr:row>
      <xdr:rowOff>143510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128287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近年の大型事業の実施に伴い地方債残高が急激に上昇しており</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年度まで悪化し続けていたため、令和元年度に過疎債の繰上償還を行い一時的に改善しました。令和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年度には庁舎建設事業の地方債借入を行ったため</a:t>
          </a:r>
          <a:r>
            <a:rPr kumimoji="1" lang="en-US" altLang="ja-JP" sz="1200">
              <a:latin typeface="ＭＳ Ｐゴシック" panose="020B0600070205080204" pitchFamily="50" charset="-128"/>
              <a:ea typeface="ＭＳ Ｐゴシック" panose="020B0600070205080204" pitchFamily="50" charset="-128"/>
            </a:rPr>
            <a:t>20.0</a:t>
          </a:r>
          <a:r>
            <a:rPr kumimoji="1" lang="ja-JP" altLang="en-US" sz="1200">
              <a:latin typeface="ＭＳ Ｐゴシック" panose="020B0600070205080204" pitchFamily="50" charset="-128"/>
              <a:ea typeface="ＭＳ Ｐゴシック" panose="020B0600070205080204" pitchFamily="50" charset="-128"/>
            </a:rPr>
            <a:t>ポイント悪化しましたが、令和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年度は特筆すべき大型事業がないため減少していました。さらに令和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年度に辺地債の繰上償還を行ったため</a:t>
          </a:r>
          <a:r>
            <a:rPr kumimoji="1" lang="en-US" altLang="ja-JP" sz="1200">
              <a:latin typeface="ＭＳ Ｐゴシック" panose="020B0600070205080204" pitchFamily="50" charset="-128"/>
              <a:ea typeface="ＭＳ Ｐゴシック" panose="020B0600070205080204" pitchFamily="50" charset="-128"/>
            </a:rPr>
            <a:t>11.3</a:t>
          </a:r>
          <a:r>
            <a:rPr kumimoji="1" lang="ja-JP" altLang="en-US" sz="1200">
              <a:latin typeface="ＭＳ Ｐゴシック" panose="020B0600070205080204" pitchFamily="50" charset="-128"/>
              <a:ea typeface="ＭＳ Ｐゴシック" panose="020B0600070205080204" pitchFamily="50" charset="-128"/>
            </a:rPr>
            <a:t>ポイントと大きく数値が改善しました。</a:t>
          </a:r>
        </a:p>
        <a:p>
          <a:r>
            <a:rPr kumimoji="1" lang="ja-JP" altLang="en-US" sz="1200">
              <a:latin typeface="ＭＳ Ｐゴシック" panose="020B0600070205080204" pitchFamily="50" charset="-128"/>
              <a:ea typeface="ＭＳ Ｐゴシック" panose="020B0600070205080204" pitchFamily="50" charset="-128"/>
            </a:rPr>
            <a:t>　類似団体内順位でも非常に高い水準となっているため、繰上償還などにより引き続き改善に向け取り組みます。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76502</xdr:rowOff>
    </xdr:from>
    <xdr:to>
      <xdr:col>81</xdr:col>
      <xdr:colOff>44450</xdr:colOff>
      <xdr:row>18</xdr:row>
      <xdr:rowOff>34895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991152"/>
          <a:ext cx="838200" cy="1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34895</xdr:rowOff>
    </xdr:from>
    <xdr:to>
      <xdr:col>77</xdr:col>
      <xdr:colOff>44450</xdr:colOff>
      <xdr:row>18</xdr:row>
      <xdr:rowOff>80857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120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80857</xdr:rowOff>
    </xdr:from>
    <xdr:to>
      <xdr:col>72</xdr:col>
      <xdr:colOff>203200</xdr:colOff>
      <xdr:row>20</xdr:row>
      <xdr:rowOff>75777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166957"/>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17417</xdr:rowOff>
    </xdr:from>
    <xdr:to>
      <xdr:col>68</xdr:col>
      <xdr:colOff>152400</xdr:colOff>
      <xdr:row>20</xdr:row>
      <xdr:rowOff>75777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274967"/>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25702</xdr:rowOff>
    </xdr:from>
    <xdr:to>
      <xdr:col>81</xdr:col>
      <xdr:colOff>95250</xdr:colOff>
      <xdr:row>17</xdr:row>
      <xdr:rowOff>127302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169229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91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155545</xdr:rowOff>
    </xdr:from>
    <xdr:to>
      <xdr:col>77</xdr:col>
      <xdr:colOff>95250</xdr:colOff>
      <xdr:row>18</xdr:row>
      <xdr:rowOff>85695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0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70472</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15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30057</xdr:rowOff>
    </xdr:from>
    <xdr:to>
      <xdr:col>73</xdr:col>
      <xdr:colOff>44450</xdr:colOff>
      <xdr:row>18</xdr:row>
      <xdr:rowOff>131657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1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116434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2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24977</xdr:rowOff>
    </xdr:from>
    <xdr:to>
      <xdr:col>68</xdr:col>
      <xdr:colOff>203200</xdr:colOff>
      <xdr:row>20</xdr:row>
      <xdr:rowOff>126577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4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111354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54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138067</xdr:rowOff>
    </xdr:from>
    <xdr:to>
      <xdr:col>64</xdr:col>
      <xdr:colOff>152400</xdr:colOff>
      <xdr:row>19</xdr:row>
      <xdr:rowOff>68217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2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52994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3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2,548
2,529
55.97
6,475,269
6,164,102
217,520
3,250,364
9,577,202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退職よりも採用の方が多かったことにより職員数が増となったため、令和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年度と比較し、比率は</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加しました。行財政改革により施設等の外部委託（ごみ処理施設・し尿処理施設等）を進めたことによる職員数の減、また、職員構成の若返りにより、依然として人件費は抑制されており、類似団体平均値を大きく下回ってお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39370</xdr:rowOff>
    </xdr:from>
    <xdr:to>
      <xdr:col>24</xdr:col>
      <xdr:colOff>25400</xdr:colOff>
      <xdr:row>34</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686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42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4200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123190</xdr:rowOff>
    </xdr:from>
    <xdr:to>
      <xdr:col>11</xdr:col>
      <xdr:colOff>9525</xdr:colOff>
      <xdr:row>34</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524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19050</xdr:rowOff>
    </xdr:from>
    <xdr:to>
      <xdr:col>24</xdr:col>
      <xdr:colOff>76200</xdr:colOff>
      <xdr:row>34</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160020</xdr:rowOff>
    </xdr:from>
    <xdr:to>
      <xdr:col>20</xdr:col>
      <xdr:colOff>38100</xdr:colOff>
      <xdr:row>34</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8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72390</xdr:rowOff>
    </xdr:from>
    <xdr:to>
      <xdr:col>11</xdr:col>
      <xdr:colOff>60325</xdr:colOff>
      <xdr:row>35</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物件費は概ね類似団体平均値と近い値で推移しており前年度比で</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ポイント増となりました。分子となる物件費の額は増加し、分母では普通交付税、臨時財政対策債のいずれも減少したため比率は悪化しています。</a:t>
          </a:r>
        </a:p>
        <a:p>
          <a:r>
            <a:rPr kumimoji="1" lang="ja-JP" altLang="en-US" sz="1200">
              <a:latin typeface="ＭＳ Ｐゴシック" panose="020B0600070205080204" pitchFamily="50" charset="-128"/>
              <a:ea typeface="ＭＳ Ｐゴシック" panose="020B0600070205080204" pitchFamily="50" charset="-128"/>
            </a:rPr>
            <a:t>　今後も引き続き歳出削減に努めてまいります。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10414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5648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113284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01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145288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016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145288</xdr:rowOff>
    </xdr:from>
    <xdr:to>
      <xdr:col>69</xdr:col>
      <xdr:colOff>92075</xdr:colOff>
      <xdr:row>17</xdr:row>
      <xdr:rowOff>10414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88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147591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131064</xdr:rowOff>
    </xdr:from>
    <xdr:to>
      <xdr:col>65</xdr:col>
      <xdr:colOff>53975</xdr:colOff>
      <xdr:row>17</xdr:row>
      <xdr:rowOff>61214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71391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自立支援給付や生活保護費が微増となり、前年度から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ポイント増となりました。</a:t>
          </a:r>
        </a:p>
        <a:p>
          <a:r>
            <a:rPr kumimoji="1" lang="ja-JP" altLang="en-US" sz="1200">
              <a:latin typeface="ＭＳ Ｐゴシック" panose="020B0600070205080204" pitchFamily="50" charset="-128"/>
              <a:ea typeface="ＭＳ Ｐゴシック" panose="020B0600070205080204" pitchFamily="50" charset="-128"/>
            </a:rPr>
            <a:t>　扶助費は、義務的経費であるため歳出の抑制は難しいですが、対象世帯への健康指導等により扶助の軽減を図り、適切な支給に取組みます。</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09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28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いるものの、簡易水道及び下水道の管路更新等に伴う繰出金が今後増加することが予想されるため、維持管理費の低減や下水道への加入を促進し、繰出金の抑制に努めてまいりま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96520</xdr:rowOff>
    </xdr:from>
    <xdr:to>
      <xdr:col>82</xdr:col>
      <xdr:colOff>107950</xdr:colOff>
      <xdr:row>54</xdr:row>
      <xdr:rowOff>142240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354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73660</xdr:rowOff>
    </xdr:from>
    <xdr:to>
      <xdr:col>78</xdr:col>
      <xdr:colOff>69850</xdr:colOff>
      <xdr:row>54</xdr:row>
      <xdr:rowOff>96520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331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73660</xdr:rowOff>
    </xdr:from>
    <xdr:to>
      <xdr:col>73</xdr:col>
      <xdr:colOff>180975</xdr:colOff>
      <xdr:row>54</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331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96520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34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91440</xdr:rowOff>
    </xdr:from>
    <xdr:to>
      <xdr:col>82</xdr:col>
      <xdr:colOff>158750</xdr:colOff>
      <xdr:row>55</xdr:row>
      <xdr:rowOff>21590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107967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45720</xdr:rowOff>
    </xdr:from>
    <xdr:to>
      <xdr:col>78</xdr:col>
      <xdr:colOff>120650</xdr:colOff>
      <xdr:row>54</xdr:row>
      <xdr:rowOff>147320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157497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22860</xdr:rowOff>
    </xdr:from>
    <xdr:to>
      <xdr:col>74</xdr:col>
      <xdr:colOff>31750</xdr:colOff>
      <xdr:row>54</xdr:row>
      <xdr:rowOff>124460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134637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45720</xdr:rowOff>
    </xdr:from>
    <xdr:to>
      <xdr:col>65</xdr:col>
      <xdr:colOff>53975</xdr:colOff>
      <xdr:row>54</xdr:row>
      <xdr:rowOff>147320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157497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離島航路・消防・病院業務等を行う一部事務組合への負担金の割合が多く、当該業務は、離島である本町において、行政が行わざるを得ない公共サービスであり、類似団体平均値を上回る要因となっています。　</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年度から、単独事業として開始した離島航路運賃低廉化事業等により大きく伸び、平成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年度からは特定有人国境離島地域社会維持推進交付金関連事業により上記に加え、輸送コスト支援、雇用拡充、滞在型観光促進などが追加されています。令和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年度からは民間バス事業者が撤退したため隠岐町村会が委託事業敏て隠岐汽船連絡路線バス事業を開始し、その負担金が増加しました。　</a:t>
          </a:r>
        </a:p>
        <a:p>
          <a:r>
            <a:rPr kumimoji="1" lang="ja-JP" altLang="en-US" sz="900">
              <a:latin typeface="ＭＳ Ｐゴシック" panose="020B0600070205080204" pitchFamily="50" charset="-128"/>
              <a:ea typeface="ＭＳ Ｐゴシック" panose="020B0600070205080204" pitchFamily="50" charset="-128"/>
            </a:rPr>
            <a:t>　補助費等の額が増加し、普通交付税、臨時財政対策債のいずれも減少したため比率は悪化しています。</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5003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156718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436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38</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4363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154432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5186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103632</xdr:rowOff>
    </xdr:from>
    <xdr:to>
      <xdr:col>65</xdr:col>
      <xdr:colOff>53975</xdr:colOff>
      <xdr:row>39</xdr:row>
      <xdr:rowOff>33782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18559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繰上償還等により公債費の改善に取組んでいますが、依然として類似団体平均値を上回っています。令和元年度に過疎債の繰上償還を行ったことにより</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減少しましたが、学校建設事業やごみ処理施設整備事業といった大型事業の元金償還により公債費が増加しているため、繰上償還や計画的な事業実施、交付税算入に有利な地方債の活用に努めてまい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年度は辺地債の繰上償還を行ったためその効果が令和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年度以降に表れると考えています。</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92711</xdr:rowOff>
    </xdr:from>
    <xdr:to>
      <xdr:col>24</xdr:col>
      <xdr:colOff>25400</xdr:colOff>
      <xdr:row>81</xdr:row>
      <xdr:rowOff>153670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9801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62230</xdr:rowOff>
    </xdr:from>
    <xdr:to>
      <xdr:col>19</xdr:col>
      <xdr:colOff>187325</xdr:colOff>
      <xdr:row>81</xdr:row>
      <xdr:rowOff>153670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949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92711</xdr:rowOff>
    </xdr:from>
    <xdr:to>
      <xdr:col>15</xdr:col>
      <xdr:colOff>98425</xdr:colOff>
      <xdr:row>81</xdr:row>
      <xdr:rowOff>62230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8087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92711</xdr:rowOff>
    </xdr:from>
    <xdr:to>
      <xdr:col>11</xdr:col>
      <xdr:colOff>9525</xdr:colOff>
      <xdr:row>80</xdr:row>
      <xdr:rowOff>168911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8087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41911</xdr:rowOff>
    </xdr:from>
    <xdr:to>
      <xdr:col>24</xdr:col>
      <xdr:colOff>76200</xdr:colOff>
      <xdr:row>81</xdr:row>
      <xdr:rowOff>143511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121938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102870</xdr:rowOff>
    </xdr:from>
    <xdr:to>
      <xdr:col>20</xdr:col>
      <xdr:colOff>38100</xdr:colOff>
      <xdr:row>82</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17797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407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11430</xdr:rowOff>
    </xdr:from>
    <xdr:to>
      <xdr:col>15</xdr:col>
      <xdr:colOff>149225</xdr:colOff>
      <xdr:row>81</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97807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41911</xdr:rowOff>
    </xdr:from>
    <xdr:to>
      <xdr:col>11</xdr:col>
      <xdr:colOff>60325</xdr:colOff>
      <xdr:row>80</xdr:row>
      <xdr:rowOff>143511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128288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118111</xdr:rowOff>
    </xdr:from>
    <xdr:to>
      <xdr:col>6</xdr:col>
      <xdr:colOff>171450</xdr:colOff>
      <xdr:row>81</xdr:row>
      <xdr:rowOff>48261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8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33038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92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類似団体平均値を大きく下回る数値となっていますが、大型建設事業の完了に伴う公債費の高止まりが見込まれます。公債費以外についても、物件費等をはじめ、更なる歳出削減に努めてまいります。</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75</xdr:row>
      <xdr:rowOff>27396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68580"/>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135165</xdr:rowOff>
    </xdr:from>
    <xdr:to>
      <xdr:col>78</xdr:col>
      <xdr:colOff>69850</xdr:colOff>
      <xdr:row>74</xdr:row>
      <xdr:rowOff>81280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651015"/>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135165</xdr:rowOff>
    </xdr:from>
    <xdr:to>
      <xdr:col>73</xdr:col>
      <xdr:colOff>180975</xdr:colOff>
      <xdr:row>75</xdr:row>
      <xdr:rowOff>17599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651015"/>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17599</xdr:rowOff>
    </xdr:from>
    <xdr:to>
      <xdr:col>69</xdr:col>
      <xdr:colOff>92075</xdr:colOff>
      <xdr:row>76</xdr:row>
      <xdr:rowOff>19231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876349"/>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154413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148046</xdr:rowOff>
    </xdr:from>
    <xdr:to>
      <xdr:col>82</xdr:col>
      <xdr:colOff>158750</xdr:colOff>
      <xdr:row>75</xdr:row>
      <xdr:rowOff>78196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164573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8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30480</xdr:rowOff>
    </xdr:from>
    <xdr:to>
      <xdr:col>78</xdr:col>
      <xdr:colOff>120650</xdr:colOff>
      <xdr:row>74</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142257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84365</xdr:rowOff>
    </xdr:from>
    <xdr:to>
      <xdr:col>74</xdr:col>
      <xdr:colOff>31750</xdr:colOff>
      <xdr:row>74</xdr:row>
      <xdr:rowOff>14515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24692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138249</xdr:rowOff>
    </xdr:from>
    <xdr:to>
      <xdr:col>69</xdr:col>
      <xdr:colOff>142875</xdr:colOff>
      <xdr:row>75</xdr:row>
      <xdr:rowOff>68399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78576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9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139881</xdr:rowOff>
    </xdr:from>
    <xdr:to>
      <xdr:col>65</xdr:col>
      <xdr:colOff>53975</xdr:colOff>
      <xdr:row>76</xdr:row>
      <xdr:rowOff>70031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80208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99031</xdr:rowOff>
    </xdr:from>
    <xdr:to>
      <xdr:col>29</xdr:col>
      <xdr:colOff>127000</xdr:colOff>
      <xdr:row>18</xdr:row>
      <xdr:rowOff>120017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232756"/>
          <a:ext cx="647700" cy="20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120017</xdr:rowOff>
    </xdr:from>
    <xdr:to>
      <xdr:col>26</xdr:col>
      <xdr:colOff>50800</xdr:colOff>
      <xdr:row>18</xdr:row>
      <xdr:rowOff>135439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253742"/>
          <a:ext cx="698500" cy="15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135439</xdr:rowOff>
    </xdr:from>
    <xdr:to>
      <xdr:col>22</xdr:col>
      <xdr:colOff>114300</xdr:colOff>
      <xdr:row>18</xdr:row>
      <xdr:rowOff>136700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269164"/>
          <a:ext cx="698500" cy="1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136700</xdr:rowOff>
    </xdr:from>
    <xdr:to>
      <xdr:col>18</xdr:col>
      <xdr:colOff>177800</xdr:colOff>
      <xdr:row>18</xdr:row>
      <xdr:rowOff>140348</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270425"/>
          <a:ext cx="698500" cy="3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48231</xdr:rowOff>
    </xdr:from>
    <xdr:to>
      <xdr:col>29</xdr:col>
      <xdr:colOff>177800</xdr:colOff>
      <xdr:row>18</xdr:row>
      <xdr:rowOff>149831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181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20308</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15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69217</xdr:rowOff>
    </xdr:from>
    <xdr:to>
      <xdr:col>26</xdr:col>
      <xdr:colOff>101600</xdr:colOff>
      <xdr:row>18</xdr:row>
      <xdr:rowOff>170817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20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155594</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289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84639</xdr:rowOff>
    </xdr:from>
    <xdr:to>
      <xdr:col>22</xdr:col>
      <xdr:colOff>165100</xdr:colOff>
      <xdr:row>19</xdr:row>
      <xdr:rowOff>14789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218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171016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30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85900</xdr:rowOff>
    </xdr:from>
    <xdr:to>
      <xdr:col>19</xdr:col>
      <xdr:colOff>38100</xdr:colOff>
      <xdr:row>19</xdr:row>
      <xdr:rowOff>16050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21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26227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98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89548</xdr:rowOff>
    </xdr:from>
    <xdr:to>
      <xdr:col>15</xdr:col>
      <xdr:colOff>101600</xdr:colOff>
      <xdr:row>19</xdr:row>
      <xdr:rowOff>19698</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223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4475</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30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166872</xdr:rowOff>
    </xdr:from>
    <xdr:to>
      <xdr:col>29</xdr:col>
      <xdr:colOff>127000</xdr:colOff>
      <xdr:row>35</xdr:row>
      <xdr:rowOff>169691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777222"/>
          <a:ext cx="6477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166872</xdr:rowOff>
    </xdr:from>
    <xdr:to>
      <xdr:col>26</xdr:col>
      <xdr:colOff>50800</xdr:colOff>
      <xdr:row>35</xdr:row>
      <xdr:rowOff>206656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77222"/>
          <a:ext cx="698500" cy="39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206656</xdr:rowOff>
    </xdr:from>
    <xdr:to>
      <xdr:col>22</xdr:col>
      <xdr:colOff>114300</xdr:colOff>
      <xdr:row>35</xdr:row>
      <xdr:rowOff>257173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17006"/>
          <a:ext cx="698500" cy="50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166281</xdr:rowOff>
    </xdr:from>
    <xdr:to>
      <xdr:col>18</xdr:col>
      <xdr:colOff>177800</xdr:colOff>
      <xdr:row>35</xdr:row>
      <xdr:rowOff>257173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776631"/>
          <a:ext cx="698500" cy="90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118891</xdr:rowOff>
    </xdr:from>
    <xdr:to>
      <xdr:col>29</xdr:col>
      <xdr:colOff>177800</xdr:colOff>
      <xdr:row>35</xdr:row>
      <xdr:rowOff>220491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29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306868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7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116072</xdr:rowOff>
    </xdr:from>
    <xdr:to>
      <xdr:col>26</xdr:col>
      <xdr:colOff>101600</xdr:colOff>
      <xdr:row>35</xdr:row>
      <xdr:rowOff>217672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26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227849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9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155856</xdr:rowOff>
    </xdr:from>
    <xdr:to>
      <xdr:col>22</xdr:col>
      <xdr:colOff>165100</xdr:colOff>
      <xdr:row>35</xdr:row>
      <xdr:rowOff>257456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6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267633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3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206373</xdr:rowOff>
    </xdr:from>
    <xdr:to>
      <xdr:col>19</xdr:col>
      <xdr:colOff>38100</xdr:colOff>
      <xdr:row>35</xdr:row>
      <xdr:rowOff>307973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16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318150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115481</xdr:rowOff>
    </xdr:from>
    <xdr:to>
      <xdr:col>15</xdr:col>
      <xdr:colOff>101600</xdr:colOff>
      <xdr:row>35</xdr:row>
      <xdr:rowOff>217081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2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227258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9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2,548
2,529
55.97
6,475,269
6,164,102
217,520
3,250,364
9,577,202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20720</xdr:rowOff>
    </xdr:from>
    <xdr:to>
      <xdr:col>24</xdr:col>
      <xdr:colOff>63500</xdr:colOff>
      <xdr:row>37</xdr:row>
      <xdr:rowOff>41993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64370"/>
          <a:ext cx="838200" cy="2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41993</xdr:rowOff>
    </xdr:from>
    <xdr:to>
      <xdr:col>19</xdr:col>
      <xdr:colOff>177800</xdr:colOff>
      <xdr:row>37</xdr:row>
      <xdr:rowOff>57551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85643"/>
          <a:ext cx="889000" cy="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45793</xdr:rowOff>
    </xdr:from>
    <xdr:to>
      <xdr:col>15</xdr:col>
      <xdr:colOff>50800</xdr:colOff>
      <xdr:row>37</xdr:row>
      <xdr:rowOff>57551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389443"/>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45793</xdr:rowOff>
    </xdr:from>
    <xdr:to>
      <xdr:col>10</xdr:col>
      <xdr:colOff>114300</xdr:colOff>
      <xdr:row>37</xdr:row>
      <xdr:rowOff>77750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89443"/>
          <a:ext cx="889000" cy="3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141370</xdr:rowOff>
    </xdr:from>
    <xdr:to>
      <xdr:col>24</xdr:col>
      <xdr:colOff>114300</xdr:colOff>
      <xdr:row>37</xdr:row>
      <xdr:rowOff>71520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119797</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29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162643</xdr:rowOff>
    </xdr:from>
    <xdr:to>
      <xdr:col>20</xdr:col>
      <xdr:colOff>38100</xdr:colOff>
      <xdr:row>37</xdr:row>
      <xdr:rowOff>92793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83920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2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6751</xdr:rowOff>
    </xdr:from>
    <xdr:to>
      <xdr:col>15</xdr:col>
      <xdr:colOff>101600</xdr:colOff>
      <xdr:row>37</xdr:row>
      <xdr:rowOff>108351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5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99478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4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166443</xdr:rowOff>
    </xdr:from>
    <xdr:to>
      <xdr:col>10</xdr:col>
      <xdr:colOff>165100</xdr:colOff>
      <xdr:row>37</xdr:row>
      <xdr:rowOff>96593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3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113120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1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26950</xdr:rowOff>
    </xdr:from>
    <xdr:to>
      <xdr:col>6</xdr:col>
      <xdr:colOff>38100</xdr:colOff>
      <xdr:row>37</xdr:row>
      <xdr:rowOff>128550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145077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4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149236</xdr:rowOff>
    </xdr:from>
    <xdr:to>
      <xdr:col>24</xdr:col>
      <xdr:colOff>63500</xdr:colOff>
      <xdr:row>56</xdr:row>
      <xdr:rowOff>159214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50436"/>
          <a:ext cx="838200" cy="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159214</xdr:rowOff>
    </xdr:from>
    <xdr:to>
      <xdr:col>19</xdr:col>
      <xdr:colOff>177800</xdr:colOff>
      <xdr:row>57</xdr:row>
      <xdr:rowOff>22787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60414"/>
          <a:ext cx="889000" cy="3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22787</xdr:rowOff>
    </xdr:from>
    <xdr:to>
      <xdr:col>15</xdr:col>
      <xdr:colOff>50800</xdr:colOff>
      <xdr:row>57</xdr:row>
      <xdr:rowOff>30707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95437"/>
          <a:ext cx="889000" cy="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21589</xdr:rowOff>
    </xdr:from>
    <xdr:to>
      <xdr:col>10</xdr:col>
      <xdr:colOff>114300</xdr:colOff>
      <xdr:row>57</xdr:row>
      <xdr:rowOff>30707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94239"/>
          <a:ext cx="8890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98436</xdr:rowOff>
    </xdr:from>
    <xdr:to>
      <xdr:col>24</xdr:col>
      <xdr:colOff>114300</xdr:colOff>
      <xdr:row>57</xdr:row>
      <xdr:rowOff>28586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121313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108414</xdr:rowOff>
    </xdr:from>
    <xdr:to>
      <xdr:col>20</xdr:col>
      <xdr:colOff>38100</xdr:colOff>
      <xdr:row>57</xdr:row>
      <xdr:rowOff>38564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55091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143437</xdr:rowOff>
    </xdr:from>
    <xdr:to>
      <xdr:col>15</xdr:col>
      <xdr:colOff>101600</xdr:colOff>
      <xdr:row>57</xdr:row>
      <xdr:rowOff>73587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4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90114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1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151357</xdr:rowOff>
    </xdr:from>
    <xdr:to>
      <xdr:col>10</xdr:col>
      <xdr:colOff>165100</xdr:colOff>
      <xdr:row>57</xdr:row>
      <xdr:rowOff>81507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98034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2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142239</xdr:rowOff>
    </xdr:from>
    <xdr:to>
      <xdr:col>6</xdr:col>
      <xdr:colOff>38100</xdr:colOff>
      <xdr:row>57</xdr:row>
      <xdr:rowOff>72389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88916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1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67317</xdr:rowOff>
    </xdr:from>
    <xdr:to>
      <xdr:col>24</xdr:col>
      <xdr:colOff>63500</xdr:colOff>
      <xdr:row>78</xdr:row>
      <xdr:rowOff>79707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40417"/>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79707</xdr:rowOff>
    </xdr:from>
    <xdr:to>
      <xdr:col>19</xdr:col>
      <xdr:colOff>177800</xdr:colOff>
      <xdr:row>78</xdr:row>
      <xdr:rowOff>96056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52807"/>
          <a:ext cx="889000" cy="1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96056</xdr:rowOff>
    </xdr:from>
    <xdr:to>
      <xdr:col>15</xdr:col>
      <xdr:colOff>50800</xdr:colOff>
      <xdr:row>78</xdr:row>
      <xdr:rowOff>108683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69156"/>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106256</xdr:rowOff>
    </xdr:from>
    <xdr:to>
      <xdr:col>10</xdr:col>
      <xdr:colOff>114300</xdr:colOff>
      <xdr:row>78</xdr:row>
      <xdr:rowOff>108683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79356"/>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16517</xdr:rowOff>
    </xdr:from>
    <xdr:to>
      <xdr:col>24</xdr:col>
      <xdr:colOff>114300</xdr:colOff>
      <xdr:row>78</xdr:row>
      <xdr:rowOff>118117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28907</xdr:rowOff>
    </xdr:from>
    <xdr:to>
      <xdr:col>20</xdr:col>
      <xdr:colOff>38100</xdr:colOff>
      <xdr:row>78</xdr:row>
      <xdr:rowOff>130507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121634</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45256</xdr:rowOff>
    </xdr:from>
    <xdr:to>
      <xdr:col>15</xdr:col>
      <xdr:colOff>101600</xdr:colOff>
      <xdr:row>78</xdr:row>
      <xdr:rowOff>146856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1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137983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57883</xdr:rowOff>
    </xdr:from>
    <xdr:to>
      <xdr:col>10</xdr:col>
      <xdr:colOff>165100</xdr:colOff>
      <xdr:row>78</xdr:row>
      <xdr:rowOff>159483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150610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55456</xdr:rowOff>
    </xdr:from>
    <xdr:to>
      <xdr:col>6</xdr:col>
      <xdr:colOff>38100</xdr:colOff>
      <xdr:row>78</xdr:row>
      <xdr:rowOff>157056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148183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80783</xdr:rowOff>
    </xdr:from>
    <xdr:to>
      <xdr:col>24</xdr:col>
      <xdr:colOff>63500</xdr:colOff>
      <xdr:row>96</xdr:row>
      <xdr:rowOff>15875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368533"/>
          <a:ext cx="838200" cy="10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81986</xdr:rowOff>
    </xdr:from>
    <xdr:to>
      <xdr:col>19</xdr:col>
      <xdr:colOff>177800</xdr:colOff>
      <xdr:row>96</xdr:row>
      <xdr:rowOff>15875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369736"/>
          <a:ext cx="889000" cy="10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81986</xdr:rowOff>
    </xdr:from>
    <xdr:to>
      <xdr:col>15</xdr:col>
      <xdr:colOff>50800</xdr:colOff>
      <xdr:row>96</xdr:row>
      <xdr:rowOff>114136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69736"/>
          <a:ext cx="889000" cy="20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97478</xdr:rowOff>
    </xdr:from>
    <xdr:to>
      <xdr:col>10</xdr:col>
      <xdr:colOff>114300</xdr:colOff>
      <xdr:row>96</xdr:row>
      <xdr:rowOff>114136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556678"/>
          <a:ext cx="889000" cy="1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29983</xdr:rowOff>
    </xdr:from>
    <xdr:to>
      <xdr:col>24</xdr:col>
      <xdr:colOff>114300</xdr:colOff>
      <xdr:row>95</xdr:row>
      <xdr:rowOff>131583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3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8410</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2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136525</xdr:rowOff>
    </xdr:from>
    <xdr:to>
      <xdr:col>20</xdr:col>
      <xdr:colOff>38100</xdr:colOff>
      <xdr:row>96</xdr:row>
      <xdr:rowOff>66675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57802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1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31186</xdr:rowOff>
    </xdr:from>
    <xdr:to>
      <xdr:col>15</xdr:col>
      <xdr:colOff>101600</xdr:colOff>
      <xdr:row>95</xdr:row>
      <xdr:rowOff>132786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123913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4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63336</xdr:rowOff>
    </xdr:from>
    <xdr:to>
      <xdr:col>10</xdr:col>
      <xdr:colOff>165100</xdr:colOff>
      <xdr:row>96</xdr:row>
      <xdr:rowOff>164936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156063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46678</xdr:rowOff>
    </xdr:from>
    <xdr:to>
      <xdr:col>6</xdr:col>
      <xdr:colOff>38100</xdr:colOff>
      <xdr:row>96</xdr:row>
      <xdr:rowOff>148278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139405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59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89383</xdr:rowOff>
    </xdr:from>
    <xdr:to>
      <xdr:col>55</xdr:col>
      <xdr:colOff>0</xdr:colOff>
      <xdr:row>36</xdr:row>
      <xdr:rowOff>95746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261583"/>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89383</xdr:rowOff>
    </xdr:from>
    <xdr:to>
      <xdr:col>50</xdr:col>
      <xdr:colOff>114300</xdr:colOff>
      <xdr:row>36</xdr:row>
      <xdr:rowOff>135046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261583"/>
          <a:ext cx="889000" cy="4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56750</xdr:rowOff>
    </xdr:from>
    <xdr:to>
      <xdr:col>45</xdr:col>
      <xdr:colOff>177800</xdr:colOff>
      <xdr:row>36</xdr:row>
      <xdr:rowOff>135046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228950"/>
          <a:ext cx="889000" cy="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56750</xdr:rowOff>
    </xdr:from>
    <xdr:to>
      <xdr:col>41</xdr:col>
      <xdr:colOff>50800</xdr:colOff>
      <xdr:row>36</xdr:row>
      <xdr:rowOff>157607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228950"/>
          <a:ext cx="889000" cy="10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44946</xdr:rowOff>
    </xdr:from>
    <xdr:to>
      <xdr:col>55</xdr:col>
      <xdr:colOff>50800</xdr:colOff>
      <xdr:row>36</xdr:row>
      <xdr:rowOff>146546</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21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67823</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06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38583</xdr:rowOff>
    </xdr:from>
    <xdr:to>
      <xdr:col>50</xdr:col>
      <xdr:colOff>165100</xdr:colOff>
      <xdr:row>36</xdr:row>
      <xdr:rowOff>140183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2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156710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98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84246</xdr:rowOff>
    </xdr:from>
    <xdr:to>
      <xdr:col>46</xdr:col>
      <xdr:colOff>38100</xdr:colOff>
      <xdr:row>37</xdr:row>
      <xdr:rowOff>14396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2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30923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0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5950</xdr:rowOff>
    </xdr:from>
    <xdr:to>
      <xdr:col>41</xdr:col>
      <xdr:colOff>101600</xdr:colOff>
      <xdr:row>36</xdr:row>
      <xdr:rowOff>107550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1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124077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95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106807</xdr:rowOff>
    </xdr:from>
    <xdr:to>
      <xdr:col>36</xdr:col>
      <xdr:colOff>165100</xdr:colOff>
      <xdr:row>37</xdr:row>
      <xdr:rowOff>36957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53484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05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78232</xdr:rowOff>
    </xdr:from>
    <xdr:to>
      <xdr:col>55</xdr:col>
      <xdr:colOff>0</xdr:colOff>
      <xdr:row>58</xdr:row>
      <xdr:rowOff>84936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22332"/>
          <a:ext cx="838200" cy="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40262</xdr:rowOff>
    </xdr:from>
    <xdr:to>
      <xdr:col>50</xdr:col>
      <xdr:colOff>114300</xdr:colOff>
      <xdr:row>58</xdr:row>
      <xdr:rowOff>84936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84362"/>
          <a:ext cx="889000" cy="4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143003</xdr:rowOff>
    </xdr:from>
    <xdr:to>
      <xdr:col>45</xdr:col>
      <xdr:colOff>177800</xdr:colOff>
      <xdr:row>58</xdr:row>
      <xdr:rowOff>40262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915653"/>
          <a:ext cx="889000" cy="6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143003</xdr:rowOff>
    </xdr:from>
    <xdr:to>
      <xdr:col>41</xdr:col>
      <xdr:colOff>50800</xdr:colOff>
      <xdr:row>58</xdr:row>
      <xdr:rowOff>28905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915653"/>
          <a:ext cx="889000" cy="5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27432</xdr:rowOff>
    </xdr:from>
    <xdr:to>
      <xdr:col>55</xdr:col>
      <xdr:colOff>50800</xdr:colOff>
      <xdr:row>58</xdr:row>
      <xdr:rowOff>129032</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34136</xdr:rowOff>
    </xdr:from>
    <xdr:to>
      <xdr:col>50</xdr:col>
      <xdr:colOff>165100</xdr:colOff>
      <xdr:row>58</xdr:row>
      <xdr:rowOff>135736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7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126863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7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160912</xdr:rowOff>
    </xdr:from>
    <xdr:to>
      <xdr:col>46</xdr:col>
      <xdr:colOff>38100</xdr:colOff>
      <xdr:row>58</xdr:row>
      <xdr:rowOff>91062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3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107589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0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92203</xdr:rowOff>
    </xdr:from>
    <xdr:to>
      <xdr:col>41</xdr:col>
      <xdr:colOff>101600</xdr:colOff>
      <xdr:row>58</xdr:row>
      <xdr:rowOff>22353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8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38880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64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149555</xdr:rowOff>
    </xdr:from>
    <xdr:to>
      <xdr:col>36</xdr:col>
      <xdr:colOff>165100</xdr:colOff>
      <xdr:row>58</xdr:row>
      <xdr:rowOff>79705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96232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9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88829</xdr:rowOff>
    </xdr:from>
    <xdr:to>
      <xdr:col>55</xdr:col>
      <xdr:colOff>0</xdr:colOff>
      <xdr:row>78</xdr:row>
      <xdr:rowOff>122441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61929"/>
          <a:ext cx="838200" cy="3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74430</xdr:rowOff>
    </xdr:from>
    <xdr:to>
      <xdr:col>50</xdr:col>
      <xdr:colOff>114300</xdr:colOff>
      <xdr:row>78</xdr:row>
      <xdr:rowOff>122441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447530"/>
          <a:ext cx="889000" cy="4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74430</xdr:rowOff>
    </xdr:from>
    <xdr:to>
      <xdr:col>45</xdr:col>
      <xdr:colOff>177800</xdr:colOff>
      <xdr:row>78</xdr:row>
      <xdr:rowOff>75366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447530"/>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94602</xdr:rowOff>
    </xdr:from>
    <xdr:to>
      <xdr:col>41</xdr:col>
      <xdr:colOff>50800</xdr:colOff>
      <xdr:row>78</xdr:row>
      <xdr:rowOff>75366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296252"/>
          <a:ext cx="889000" cy="15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69744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4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38029</xdr:rowOff>
    </xdr:from>
    <xdr:to>
      <xdr:col>55</xdr:col>
      <xdr:colOff>50800</xdr:colOff>
      <xdr:row>78</xdr:row>
      <xdr:rowOff>139629</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131516</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71641</xdr:rowOff>
    </xdr:from>
    <xdr:to>
      <xdr:col>50</xdr:col>
      <xdr:colOff>165100</xdr:colOff>
      <xdr:row>79</xdr:row>
      <xdr:rowOff>1791</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164368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23630</xdr:rowOff>
    </xdr:from>
    <xdr:to>
      <xdr:col>46</xdr:col>
      <xdr:colOff>38100</xdr:colOff>
      <xdr:row>78</xdr:row>
      <xdr:rowOff>125230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116357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24566</xdr:rowOff>
    </xdr:from>
    <xdr:to>
      <xdr:col>41</xdr:col>
      <xdr:colOff>101600</xdr:colOff>
      <xdr:row>78</xdr:row>
      <xdr:rowOff>126166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117293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43802</xdr:rowOff>
    </xdr:from>
    <xdr:to>
      <xdr:col>36</xdr:col>
      <xdr:colOff>165100</xdr:colOff>
      <xdr:row>77</xdr:row>
      <xdr:rowOff>145402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2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161929</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89424</xdr:rowOff>
    </xdr:from>
    <xdr:to>
      <xdr:col>55</xdr:col>
      <xdr:colOff>0</xdr:colOff>
      <xdr:row>98</xdr:row>
      <xdr:rowOff>91909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91524"/>
          <a:ext cx="8382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56691</xdr:rowOff>
    </xdr:from>
    <xdr:to>
      <xdr:col>50</xdr:col>
      <xdr:colOff>114300</xdr:colOff>
      <xdr:row>98</xdr:row>
      <xdr:rowOff>89424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858791"/>
          <a:ext cx="889000" cy="3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162602</xdr:rowOff>
    </xdr:from>
    <xdr:to>
      <xdr:col>45</xdr:col>
      <xdr:colOff>177800</xdr:colOff>
      <xdr:row>98</xdr:row>
      <xdr:rowOff>56691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793252"/>
          <a:ext cx="889000" cy="6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162602</xdr:rowOff>
    </xdr:from>
    <xdr:to>
      <xdr:col>41</xdr:col>
      <xdr:colOff>50800</xdr:colOff>
      <xdr:row>98</xdr:row>
      <xdr:rowOff>84139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793252"/>
          <a:ext cx="889000" cy="9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41109</xdr:rowOff>
    </xdr:from>
    <xdr:to>
      <xdr:col>55</xdr:col>
      <xdr:colOff>50800</xdr:colOff>
      <xdr:row>98</xdr:row>
      <xdr:rowOff>142709</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486</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3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38624</xdr:rowOff>
    </xdr:from>
    <xdr:to>
      <xdr:col>50</xdr:col>
      <xdr:colOff>165100</xdr:colOff>
      <xdr:row>98</xdr:row>
      <xdr:rowOff>140224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4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156751</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61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5891</xdr:rowOff>
    </xdr:from>
    <xdr:to>
      <xdr:col>46</xdr:col>
      <xdr:colOff>38100</xdr:colOff>
      <xdr:row>98</xdr:row>
      <xdr:rowOff>107491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0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124018</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8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111802</xdr:rowOff>
    </xdr:from>
    <xdr:to>
      <xdr:col>41</xdr:col>
      <xdr:colOff>101600</xdr:colOff>
      <xdr:row>98</xdr:row>
      <xdr:rowOff>41952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74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58479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1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33339</xdr:rowOff>
    </xdr:from>
    <xdr:to>
      <xdr:col>36</xdr:col>
      <xdr:colOff>165100</xdr:colOff>
      <xdr:row>98</xdr:row>
      <xdr:rowOff>134939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151466</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1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15082</xdr:rowOff>
    </xdr:from>
    <xdr:to>
      <xdr:col>85</xdr:col>
      <xdr:colOff>127000</xdr:colOff>
      <xdr:row>37</xdr:row>
      <xdr:rowOff>24074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358732"/>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15082</xdr:rowOff>
    </xdr:from>
    <xdr:to>
      <xdr:col>81</xdr:col>
      <xdr:colOff>50800</xdr:colOff>
      <xdr:row>38</xdr:row>
      <xdr:rowOff>32540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358732"/>
          <a:ext cx="889000" cy="18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32540</xdr:rowOff>
    </xdr:from>
    <xdr:to>
      <xdr:col>76</xdr:col>
      <xdr:colOff>114300</xdr:colOff>
      <xdr:row>39</xdr:row>
      <xdr:rowOff>42846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547640"/>
          <a:ext cx="889000" cy="18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42846</xdr:rowOff>
    </xdr:from>
    <xdr:to>
      <xdr:col>71</xdr:col>
      <xdr:colOff>177800</xdr:colOff>
      <xdr:row>39</xdr:row>
      <xdr:rowOff>43322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729396"/>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144724</xdr:rowOff>
    </xdr:from>
    <xdr:to>
      <xdr:col>85</xdr:col>
      <xdr:colOff>177800</xdr:colOff>
      <xdr:row>37</xdr:row>
      <xdr:rowOff>74874</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31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167601</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16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135732</xdr:rowOff>
    </xdr:from>
    <xdr:to>
      <xdr:col>81</xdr:col>
      <xdr:colOff>101600</xdr:colOff>
      <xdr:row>37</xdr:row>
      <xdr:rowOff>65882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30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82409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08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153190</xdr:rowOff>
    </xdr:from>
    <xdr:to>
      <xdr:col>76</xdr:col>
      <xdr:colOff>165100</xdr:colOff>
      <xdr:row>38</xdr:row>
      <xdr:rowOff>83340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4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99867</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27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163496</xdr:rowOff>
    </xdr:from>
    <xdr:to>
      <xdr:col>72</xdr:col>
      <xdr:colOff>38100</xdr:colOff>
      <xdr:row>39</xdr:row>
      <xdr:rowOff>93646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7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84773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771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163972</xdr:rowOff>
    </xdr:from>
    <xdr:to>
      <xdr:col>67</xdr:col>
      <xdr:colOff>101600</xdr:colOff>
      <xdr:row>39</xdr:row>
      <xdr:rowOff>94122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7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85249</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771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113270</xdr:rowOff>
    </xdr:from>
    <xdr:to>
      <xdr:col>85</xdr:col>
      <xdr:colOff>127000</xdr:colOff>
      <xdr:row>73</xdr:row>
      <xdr:rowOff>4894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2286220"/>
          <a:ext cx="838200" cy="23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4894</xdr:rowOff>
    </xdr:from>
    <xdr:to>
      <xdr:col>81</xdr:col>
      <xdr:colOff>50800</xdr:colOff>
      <xdr:row>73</xdr:row>
      <xdr:rowOff>73093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2520744"/>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73093</xdr:rowOff>
    </xdr:from>
    <xdr:to>
      <xdr:col>76</xdr:col>
      <xdr:colOff>114300</xdr:colOff>
      <xdr:row>74</xdr:row>
      <xdr:rowOff>111253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2588943"/>
          <a:ext cx="889000" cy="20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115946</xdr:rowOff>
    </xdr:from>
    <xdr:to>
      <xdr:col>71</xdr:col>
      <xdr:colOff>177800</xdr:colOff>
      <xdr:row>74</xdr:row>
      <xdr:rowOff>111253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2460346"/>
          <a:ext cx="889000" cy="33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62470</xdr:rowOff>
    </xdr:from>
    <xdr:to>
      <xdr:col>85</xdr:col>
      <xdr:colOff>177800</xdr:colOff>
      <xdr:row>71</xdr:row>
      <xdr:rowOff>164070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2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85347</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0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125544</xdr:rowOff>
    </xdr:from>
    <xdr:to>
      <xdr:col>81</xdr:col>
      <xdr:colOff>101600</xdr:colOff>
      <xdr:row>73</xdr:row>
      <xdr:rowOff>55694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4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72221</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24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22293</xdr:rowOff>
    </xdr:from>
    <xdr:to>
      <xdr:col>76</xdr:col>
      <xdr:colOff>165100</xdr:colOff>
      <xdr:row>73</xdr:row>
      <xdr:rowOff>123893</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5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140420</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31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60453</xdr:rowOff>
    </xdr:from>
    <xdr:to>
      <xdr:col>72</xdr:col>
      <xdr:colOff>38100</xdr:colOff>
      <xdr:row>74</xdr:row>
      <xdr:rowOff>162053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7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7130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52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65146</xdr:rowOff>
    </xdr:from>
    <xdr:to>
      <xdr:col>67</xdr:col>
      <xdr:colOff>101600</xdr:colOff>
      <xdr:row>72</xdr:row>
      <xdr:rowOff>166746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4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11823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18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123293</xdr:rowOff>
    </xdr:from>
    <xdr:to>
      <xdr:col>85</xdr:col>
      <xdr:colOff>127000</xdr:colOff>
      <xdr:row>98</xdr:row>
      <xdr:rowOff>134452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925393"/>
          <a:ext cx="838200" cy="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127411</xdr:rowOff>
    </xdr:from>
    <xdr:to>
      <xdr:col>81</xdr:col>
      <xdr:colOff>50800</xdr:colOff>
      <xdr:row>98</xdr:row>
      <xdr:rowOff>134452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758061"/>
          <a:ext cx="889000" cy="17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127411</xdr:rowOff>
    </xdr:from>
    <xdr:to>
      <xdr:col>76</xdr:col>
      <xdr:colOff>114300</xdr:colOff>
      <xdr:row>98</xdr:row>
      <xdr:rowOff>125571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758061"/>
          <a:ext cx="889000" cy="1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125571</xdr:rowOff>
    </xdr:from>
    <xdr:to>
      <xdr:col>71</xdr:col>
      <xdr:colOff>177800</xdr:colOff>
      <xdr:row>99</xdr:row>
      <xdr:rowOff>3837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27671"/>
          <a:ext cx="889000" cy="4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72493</xdr:rowOff>
    </xdr:from>
    <xdr:to>
      <xdr:col>85</xdr:col>
      <xdr:colOff>177800</xdr:colOff>
      <xdr:row>99</xdr:row>
      <xdr:rowOff>2643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5078</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83652</xdr:rowOff>
    </xdr:from>
    <xdr:to>
      <xdr:col>81</xdr:col>
      <xdr:colOff>101600</xdr:colOff>
      <xdr:row>99</xdr:row>
      <xdr:rowOff>13802</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8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4929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76611</xdr:rowOff>
    </xdr:from>
    <xdr:to>
      <xdr:col>76</xdr:col>
      <xdr:colOff>165100</xdr:colOff>
      <xdr:row>98</xdr:row>
      <xdr:rowOff>6761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70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169338</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7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74771</xdr:rowOff>
    </xdr:from>
    <xdr:to>
      <xdr:col>72</xdr:col>
      <xdr:colOff>38100</xdr:colOff>
      <xdr:row>99</xdr:row>
      <xdr:rowOff>4921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7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167498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124487</xdr:rowOff>
    </xdr:from>
    <xdr:to>
      <xdr:col>67</xdr:col>
      <xdr:colOff>101600</xdr:colOff>
      <xdr:row>99</xdr:row>
      <xdr:rowOff>54637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2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45764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129175</xdr:rowOff>
    </xdr:from>
    <xdr:to>
      <xdr:col>116</xdr:col>
      <xdr:colOff>63500</xdr:colOff>
      <xdr:row>58</xdr:row>
      <xdr:rowOff>133240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73275"/>
          <a:ext cx="8382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129175</xdr:rowOff>
    </xdr:from>
    <xdr:to>
      <xdr:col>111</xdr:col>
      <xdr:colOff>177800</xdr:colOff>
      <xdr:row>58</xdr:row>
      <xdr:rowOff>133445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73275"/>
          <a:ext cx="889000" cy="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132371</xdr:rowOff>
    </xdr:from>
    <xdr:to>
      <xdr:col>107</xdr:col>
      <xdr:colOff>50800</xdr:colOff>
      <xdr:row>58</xdr:row>
      <xdr:rowOff>133445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76471"/>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132371</xdr:rowOff>
    </xdr:from>
    <xdr:to>
      <xdr:col>102</xdr:col>
      <xdr:colOff>114300</xdr:colOff>
      <xdr:row>58</xdr:row>
      <xdr:rowOff>133473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76471"/>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82440</xdr:rowOff>
    </xdr:from>
    <xdr:to>
      <xdr:col>116</xdr:col>
      <xdr:colOff>114300</xdr:colOff>
      <xdr:row>59</xdr:row>
      <xdr:rowOff>12590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78375</xdr:rowOff>
    </xdr:from>
    <xdr:to>
      <xdr:col>112</xdr:col>
      <xdr:colOff>38100</xdr:colOff>
      <xdr:row>59</xdr:row>
      <xdr:rowOff>8525</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171102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82645</xdr:rowOff>
    </xdr:from>
    <xdr:to>
      <xdr:col>107</xdr:col>
      <xdr:colOff>101600</xdr:colOff>
      <xdr:row>59</xdr:row>
      <xdr:rowOff>12795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3922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11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81571</xdr:rowOff>
    </xdr:from>
    <xdr:to>
      <xdr:col>102</xdr:col>
      <xdr:colOff>165100</xdr:colOff>
      <xdr:row>59</xdr:row>
      <xdr:rowOff>11721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82673</xdr:rowOff>
    </xdr:from>
    <xdr:to>
      <xdr:col>98</xdr:col>
      <xdr:colOff>38100</xdr:colOff>
      <xdr:row>59</xdr:row>
      <xdr:rowOff>12823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2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3950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1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12553</xdr:rowOff>
    </xdr:from>
    <xdr:to>
      <xdr:col>116</xdr:col>
      <xdr:colOff>63500</xdr:colOff>
      <xdr:row>77</xdr:row>
      <xdr:rowOff>49569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214203"/>
          <a:ext cx="838200" cy="3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49569</xdr:rowOff>
    </xdr:from>
    <xdr:to>
      <xdr:col>111</xdr:col>
      <xdr:colOff>177800</xdr:colOff>
      <xdr:row>77</xdr:row>
      <xdr:rowOff>70372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51219"/>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58556</xdr:rowOff>
    </xdr:from>
    <xdr:to>
      <xdr:col>107</xdr:col>
      <xdr:colOff>50800</xdr:colOff>
      <xdr:row>77</xdr:row>
      <xdr:rowOff>70372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260206"/>
          <a:ext cx="889000" cy="1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53505</xdr:rowOff>
    </xdr:from>
    <xdr:to>
      <xdr:col>102</xdr:col>
      <xdr:colOff>114300</xdr:colOff>
      <xdr:row>77</xdr:row>
      <xdr:rowOff>58556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255155"/>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104559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133203</xdr:rowOff>
    </xdr:from>
    <xdr:to>
      <xdr:col>116</xdr:col>
      <xdr:colOff>114300</xdr:colOff>
      <xdr:row>77</xdr:row>
      <xdr:rowOff>63353</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156080</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0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170219</xdr:rowOff>
    </xdr:from>
    <xdr:to>
      <xdr:col>112</xdr:col>
      <xdr:colOff>38100</xdr:colOff>
      <xdr:row>77</xdr:row>
      <xdr:rowOff>100369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2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91496</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329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19572</xdr:rowOff>
    </xdr:from>
    <xdr:to>
      <xdr:col>107</xdr:col>
      <xdr:colOff>101600</xdr:colOff>
      <xdr:row>77</xdr:row>
      <xdr:rowOff>121172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112299</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31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7756</xdr:rowOff>
    </xdr:from>
    <xdr:to>
      <xdr:col>102</xdr:col>
      <xdr:colOff>165100</xdr:colOff>
      <xdr:row>77</xdr:row>
      <xdr:rowOff>109356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0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100483</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30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2705</xdr:rowOff>
    </xdr:from>
    <xdr:to>
      <xdr:col>98</xdr:col>
      <xdr:colOff>38100</xdr:colOff>
      <xdr:row>77</xdr:row>
      <xdr:rowOff>104305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95432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2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人件費については、職員の退職よりも採用が多かったこと、給与改定による影響が大きかったことにより増加しています。</a:t>
          </a:r>
        </a:p>
        <a:p>
          <a:r>
            <a:rPr kumimoji="1" lang="ja-JP" altLang="en-US" sz="1000">
              <a:latin typeface="ＭＳ Ｐゴシック" panose="020B0600070205080204" pitchFamily="50" charset="-128"/>
              <a:ea typeface="ＭＳ Ｐゴシック" panose="020B0600070205080204" pitchFamily="50" charset="-128"/>
            </a:rPr>
            <a:t>　物件費については、路線バス運行業務情報通信施設維持管理、テレワークオフィス管理の増加や地域おこし協力隊（島留学生）の受入などにより、類似団体平均値と比較して</a:t>
          </a:r>
          <a:r>
            <a:rPr kumimoji="1" lang="en-US" altLang="ja-JP" sz="1000">
              <a:latin typeface="ＭＳ Ｐゴシック" panose="020B0600070205080204" pitchFamily="50" charset="-128"/>
              <a:ea typeface="ＭＳ Ｐゴシック" panose="020B0600070205080204" pitchFamily="50" charset="-128"/>
            </a:rPr>
            <a:t>127</a:t>
          </a:r>
          <a:r>
            <a:rPr kumimoji="1" lang="ja-JP" altLang="en-US" sz="1000">
              <a:latin typeface="ＭＳ Ｐゴシック" panose="020B0600070205080204" pitchFamily="50" charset="-128"/>
              <a:ea typeface="ＭＳ Ｐゴシック" panose="020B0600070205080204" pitchFamily="50" charset="-128"/>
            </a:rPr>
            <a:t>％と高い状況となっています。</a:t>
          </a:r>
        </a:p>
        <a:p>
          <a:r>
            <a:rPr kumimoji="1" lang="ja-JP" altLang="en-US" sz="1000">
              <a:latin typeface="ＭＳ Ｐゴシック" panose="020B0600070205080204" pitchFamily="50" charset="-128"/>
              <a:ea typeface="ＭＳ Ｐゴシック" panose="020B0600070205080204" pitchFamily="50" charset="-128"/>
            </a:rPr>
            <a:t>　維持補修費については、平成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年度に新ごみ処理施設が稼働開始したため、旧施設にかかっていた維持補修費が減少したことなどにより類似団体平均値と比較し</a:t>
          </a:r>
          <a:r>
            <a:rPr kumimoji="1" lang="en-US" altLang="ja-JP" sz="1000">
              <a:latin typeface="ＭＳ Ｐゴシック" panose="020B0600070205080204" pitchFamily="50" charset="-128"/>
              <a:ea typeface="ＭＳ Ｐゴシック" panose="020B0600070205080204" pitchFamily="50" charset="-128"/>
            </a:rPr>
            <a:t>55.4</a:t>
          </a:r>
          <a:r>
            <a:rPr kumimoji="1" lang="ja-JP" altLang="en-US" sz="1000">
              <a:latin typeface="ＭＳ Ｐゴシック" panose="020B0600070205080204" pitchFamily="50" charset="-128"/>
              <a:ea typeface="ＭＳ Ｐゴシック" panose="020B0600070205080204" pitchFamily="50" charset="-128"/>
            </a:rPr>
            <a:t>％と低い数値となっていますが、徐々に増加してきています。</a:t>
          </a:r>
        </a:p>
        <a:p>
          <a:r>
            <a:rPr kumimoji="1" lang="ja-JP" altLang="en-US" sz="1000">
              <a:latin typeface="ＭＳ Ｐゴシック" panose="020B0600070205080204" pitchFamily="50" charset="-128"/>
              <a:ea typeface="ＭＳ Ｐゴシック" panose="020B0600070205080204" pitchFamily="50" charset="-128"/>
            </a:rPr>
            <a:t>　補助費等については、離島航路・消防・病院業務等を行う一部事務組合への負担金の割合が多く、当該業務は、離島である本町において、行政が行わざるを得ない公共サービスであり、類似団体平均値を上回る値で推移しています。また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年度から特定有人国境離島地域社会維持推進交付金関係事業が増加したため大きく伸びています。令和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年度と比較し減少しておりますが、令和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年度は新型コロナウイルスワクチン接種事業の負担金補助金の返還金が多かったことによるものです。</a:t>
          </a:r>
        </a:p>
        <a:p>
          <a:r>
            <a:rPr kumimoji="1" lang="ja-JP" altLang="en-US" sz="1000">
              <a:latin typeface="ＭＳ Ｐゴシック" panose="020B0600070205080204" pitchFamily="50" charset="-128"/>
              <a:ea typeface="ＭＳ Ｐゴシック" panose="020B0600070205080204" pitchFamily="50" charset="-128"/>
            </a:rPr>
            <a:t>　普通建設事業は、令和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年度には庁舎建設や新型コロナウイルス感染症対応に係る各施設の更新等があり大きく増加しました。大型事業の完了により令和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年度以降は大きく減少しております。</a:t>
          </a:r>
        </a:p>
        <a:p>
          <a:r>
            <a:rPr kumimoji="1" lang="ja-JP" altLang="en-US" sz="1000">
              <a:latin typeface="ＭＳ Ｐゴシック" panose="020B0600070205080204" pitchFamily="50" charset="-128"/>
              <a:ea typeface="ＭＳ Ｐゴシック" panose="020B0600070205080204" pitchFamily="50" charset="-128"/>
            </a:rPr>
            <a:t>　公債費については、令和元年度に過疎債、令和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年度に辺地債の繰上償還を行ったため非常に大きい数値となっており、令和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年度以降はごみ処理施設や家畜市場など大型事業の元金償還開始により大きく増加し、類似団体平均値を大きく上回る値で推移しています。</a:t>
          </a:r>
        </a:p>
        <a:p>
          <a:r>
            <a:rPr kumimoji="1" lang="ja-JP" altLang="en-US" sz="1000">
              <a:latin typeface="ＭＳ Ｐゴシック" panose="020B0600070205080204" pitchFamily="50" charset="-128"/>
              <a:ea typeface="ＭＳ Ｐゴシック" panose="020B0600070205080204" pitchFamily="50" charset="-128"/>
            </a:rPr>
            <a:t>　繰出金については、下水道事業会計繰出金が大きく伸びており類似団体平均とほぼ同じ数値となっています。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2,548
2,529
55.97
6,475,269
6,164,102
217,520
3,250,364
9,577,202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137643</xdr:rowOff>
    </xdr:from>
    <xdr:to>
      <xdr:col>24</xdr:col>
      <xdr:colOff>63500</xdr:colOff>
      <xdr:row>37</xdr:row>
      <xdr:rowOff>143015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81293"/>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143015</xdr:rowOff>
    </xdr:from>
    <xdr:to>
      <xdr:col>19</xdr:col>
      <xdr:colOff>177800</xdr:colOff>
      <xdr:row>37</xdr:row>
      <xdr:rowOff>143612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86665"/>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143612</xdr:rowOff>
    </xdr:from>
    <xdr:to>
      <xdr:col>15</xdr:col>
      <xdr:colOff>50800</xdr:colOff>
      <xdr:row>37</xdr:row>
      <xdr:rowOff>171082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87262"/>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161582</xdr:rowOff>
    </xdr:from>
    <xdr:to>
      <xdr:col>10</xdr:col>
      <xdr:colOff>114300</xdr:colOff>
      <xdr:row>37</xdr:row>
      <xdr:rowOff>171082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05232"/>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29138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86843</xdr:rowOff>
    </xdr:from>
    <xdr:to>
      <xdr:col>24</xdr:col>
      <xdr:colOff>114300</xdr:colOff>
      <xdr:row>38</xdr:row>
      <xdr:rowOff>16993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65270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92215</xdr:rowOff>
    </xdr:from>
    <xdr:to>
      <xdr:col>20</xdr:col>
      <xdr:colOff>38100</xdr:colOff>
      <xdr:row>38</xdr:row>
      <xdr:rowOff>22365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13492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92812</xdr:rowOff>
    </xdr:from>
    <xdr:to>
      <xdr:col>15</xdr:col>
      <xdr:colOff>101600</xdr:colOff>
      <xdr:row>38</xdr:row>
      <xdr:rowOff>22961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64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14088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2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120282</xdr:rowOff>
    </xdr:from>
    <xdr:to>
      <xdr:col>10</xdr:col>
      <xdr:colOff>165100</xdr:colOff>
      <xdr:row>38</xdr:row>
      <xdr:rowOff>50432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41559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5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110782</xdr:rowOff>
    </xdr:from>
    <xdr:to>
      <xdr:col>6</xdr:col>
      <xdr:colOff>38100</xdr:colOff>
      <xdr:row>38</xdr:row>
      <xdr:rowOff>40932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32059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29620</xdr:rowOff>
    </xdr:from>
    <xdr:to>
      <xdr:col>24</xdr:col>
      <xdr:colOff>63500</xdr:colOff>
      <xdr:row>58</xdr:row>
      <xdr:rowOff>33650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73720"/>
          <a:ext cx="8382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128711</xdr:rowOff>
    </xdr:from>
    <xdr:to>
      <xdr:col>19</xdr:col>
      <xdr:colOff>177800</xdr:colOff>
      <xdr:row>58</xdr:row>
      <xdr:rowOff>33650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01361"/>
          <a:ext cx="889000" cy="7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76813</xdr:rowOff>
    </xdr:from>
    <xdr:to>
      <xdr:col>15</xdr:col>
      <xdr:colOff>50800</xdr:colOff>
      <xdr:row>57</xdr:row>
      <xdr:rowOff>128711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49463"/>
          <a:ext cx="889000" cy="5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76813</xdr:rowOff>
    </xdr:from>
    <xdr:to>
      <xdr:col>10</xdr:col>
      <xdr:colOff>114300</xdr:colOff>
      <xdr:row>58</xdr:row>
      <xdr:rowOff>41993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49463"/>
          <a:ext cx="889000" cy="1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150270</xdr:rowOff>
    </xdr:from>
    <xdr:to>
      <xdr:col>24</xdr:col>
      <xdr:colOff>114300</xdr:colOff>
      <xdr:row>58</xdr:row>
      <xdr:rowOff>80420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109647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1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154300</xdr:rowOff>
    </xdr:from>
    <xdr:to>
      <xdr:col>20</xdr:col>
      <xdr:colOff>38100</xdr:colOff>
      <xdr:row>58</xdr:row>
      <xdr:rowOff>84450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100977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70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77911</xdr:rowOff>
    </xdr:from>
    <xdr:to>
      <xdr:col>15</xdr:col>
      <xdr:colOff>101600</xdr:colOff>
      <xdr:row>58</xdr:row>
      <xdr:rowOff>8061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24588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2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26013</xdr:rowOff>
    </xdr:from>
    <xdr:to>
      <xdr:col>10</xdr:col>
      <xdr:colOff>165100</xdr:colOff>
      <xdr:row>57</xdr:row>
      <xdr:rowOff>127613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9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144140</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573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162643</xdr:rowOff>
    </xdr:from>
    <xdr:to>
      <xdr:col>6</xdr:col>
      <xdr:colOff>38100</xdr:colOff>
      <xdr:row>58</xdr:row>
      <xdr:rowOff>92793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109320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153184</xdr:rowOff>
    </xdr:from>
    <xdr:to>
      <xdr:col>24</xdr:col>
      <xdr:colOff>63500</xdr:colOff>
      <xdr:row>75</xdr:row>
      <xdr:rowOff>152678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40484"/>
          <a:ext cx="838200" cy="17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135710</xdr:rowOff>
    </xdr:from>
    <xdr:to>
      <xdr:col>19</xdr:col>
      <xdr:colOff>177800</xdr:colOff>
      <xdr:row>75</xdr:row>
      <xdr:rowOff>152678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994460"/>
          <a:ext cx="8890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135710</xdr:rowOff>
    </xdr:from>
    <xdr:to>
      <xdr:col>15</xdr:col>
      <xdr:colOff>50800</xdr:colOff>
      <xdr:row>76</xdr:row>
      <xdr:rowOff>48760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94460"/>
          <a:ext cx="889000" cy="8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48760</xdr:rowOff>
    </xdr:from>
    <xdr:to>
      <xdr:col>10</xdr:col>
      <xdr:colOff>114300</xdr:colOff>
      <xdr:row>76</xdr:row>
      <xdr:rowOff>72482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78960"/>
          <a:ext cx="889000" cy="2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102384</xdr:rowOff>
    </xdr:from>
    <xdr:to>
      <xdr:col>24</xdr:col>
      <xdr:colOff>114300</xdr:colOff>
      <xdr:row>75</xdr:row>
      <xdr:rowOff>32534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125261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4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101878</xdr:rowOff>
    </xdr:from>
    <xdr:to>
      <xdr:col>20</xdr:col>
      <xdr:colOff>38100</xdr:colOff>
      <xdr:row>76</xdr:row>
      <xdr:rowOff>32029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606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48555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3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84910</xdr:rowOff>
    </xdr:from>
    <xdr:to>
      <xdr:col>15</xdr:col>
      <xdr:colOff>101600</xdr:colOff>
      <xdr:row>76</xdr:row>
      <xdr:rowOff>15060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31587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1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169410</xdr:rowOff>
    </xdr:from>
    <xdr:to>
      <xdr:col>10</xdr:col>
      <xdr:colOff>165100</xdr:colOff>
      <xdr:row>76</xdr:row>
      <xdr:rowOff>99560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2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116087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0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21682</xdr:rowOff>
    </xdr:from>
    <xdr:to>
      <xdr:col>6</xdr:col>
      <xdr:colOff>38100</xdr:colOff>
      <xdr:row>76</xdr:row>
      <xdr:rowOff>123282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5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139809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2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86466</xdr:rowOff>
    </xdr:from>
    <xdr:to>
      <xdr:col>24</xdr:col>
      <xdr:colOff>63500</xdr:colOff>
      <xdr:row>95</xdr:row>
      <xdr:rowOff>105372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374216"/>
          <a:ext cx="8382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105372</xdr:rowOff>
    </xdr:from>
    <xdr:to>
      <xdr:col>19</xdr:col>
      <xdr:colOff>177800</xdr:colOff>
      <xdr:row>96</xdr:row>
      <xdr:rowOff>7302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393122"/>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7302</xdr:rowOff>
    </xdr:from>
    <xdr:to>
      <xdr:col>15</xdr:col>
      <xdr:colOff>50800</xdr:colOff>
      <xdr:row>96</xdr:row>
      <xdr:rowOff>34537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466502"/>
          <a:ext cx="889000" cy="2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20</xdr:rowOff>
    </xdr:from>
    <xdr:to>
      <xdr:col>10</xdr:col>
      <xdr:colOff>114300</xdr:colOff>
      <xdr:row>96</xdr:row>
      <xdr:rowOff>34537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287770"/>
          <a:ext cx="889000" cy="20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35666</xdr:rowOff>
    </xdr:from>
    <xdr:to>
      <xdr:col>24</xdr:col>
      <xdr:colOff>114300</xdr:colOff>
      <xdr:row>95</xdr:row>
      <xdr:rowOff>137266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32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58543</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1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54572</xdr:rowOff>
    </xdr:from>
    <xdr:to>
      <xdr:col>20</xdr:col>
      <xdr:colOff>38100</xdr:colOff>
      <xdr:row>95</xdr:row>
      <xdr:rowOff>156172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3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1249</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11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127952</xdr:rowOff>
    </xdr:from>
    <xdr:to>
      <xdr:col>15</xdr:col>
      <xdr:colOff>101600</xdr:colOff>
      <xdr:row>96</xdr:row>
      <xdr:rowOff>58102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4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74629</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19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155187</xdr:rowOff>
    </xdr:from>
    <xdr:to>
      <xdr:col>10</xdr:col>
      <xdr:colOff>165100</xdr:colOff>
      <xdr:row>96</xdr:row>
      <xdr:rowOff>85337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44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101864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21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120670</xdr:rowOff>
    </xdr:from>
    <xdr:to>
      <xdr:col>6</xdr:col>
      <xdr:colOff>38100</xdr:colOff>
      <xdr:row>95</xdr:row>
      <xdr:rowOff>50820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67347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01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104823</xdr:rowOff>
    </xdr:from>
    <xdr:to>
      <xdr:col>55</xdr:col>
      <xdr:colOff>0</xdr:colOff>
      <xdr:row>58</xdr:row>
      <xdr:rowOff>126836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48923"/>
          <a:ext cx="838200" cy="2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104823</xdr:rowOff>
    </xdr:from>
    <xdr:to>
      <xdr:col>50</xdr:col>
      <xdr:colOff>114300</xdr:colOff>
      <xdr:row>58</xdr:row>
      <xdr:rowOff>141875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48923"/>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119361</xdr:rowOff>
    </xdr:from>
    <xdr:to>
      <xdr:col>45</xdr:col>
      <xdr:colOff>177800</xdr:colOff>
      <xdr:row>58</xdr:row>
      <xdr:rowOff>141875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63461"/>
          <a:ext cx="889000" cy="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55770</xdr:rowOff>
    </xdr:from>
    <xdr:to>
      <xdr:col>41</xdr:col>
      <xdr:colOff>50800</xdr:colOff>
      <xdr:row>58</xdr:row>
      <xdr:rowOff>119361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99870"/>
          <a:ext cx="889000" cy="6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14816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76036</xdr:rowOff>
    </xdr:from>
    <xdr:to>
      <xdr:col>55</xdr:col>
      <xdr:colOff>50800</xdr:colOff>
      <xdr:row>59</xdr:row>
      <xdr:rowOff>6186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98913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54023</xdr:rowOff>
    </xdr:from>
    <xdr:to>
      <xdr:col>50</xdr:col>
      <xdr:colOff>165100</xdr:colOff>
      <xdr:row>58</xdr:row>
      <xdr:rowOff>155623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700</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7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91075</xdr:rowOff>
    </xdr:from>
    <xdr:to>
      <xdr:col>46</xdr:col>
      <xdr:colOff>38100</xdr:colOff>
      <xdr:row>59</xdr:row>
      <xdr:rowOff>21225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37752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81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68561</xdr:rowOff>
    </xdr:from>
    <xdr:to>
      <xdr:col>41</xdr:col>
      <xdr:colOff>101600</xdr:colOff>
      <xdr:row>58</xdr:row>
      <xdr:rowOff>170161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15238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78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4970</xdr:rowOff>
    </xdr:from>
    <xdr:to>
      <xdr:col>36</xdr:col>
      <xdr:colOff>165100</xdr:colOff>
      <xdr:row>58</xdr:row>
      <xdr:rowOff>106570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123097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2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38815</xdr:rowOff>
    </xdr:from>
    <xdr:to>
      <xdr:col>55</xdr:col>
      <xdr:colOff>0</xdr:colOff>
      <xdr:row>78</xdr:row>
      <xdr:rowOff>46740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11915"/>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46740</xdr:rowOff>
    </xdr:from>
    <xdr:to>
      <xdr:col>50</xdr:col>
      <xdr:colOff>114300</xdr:colOff>
      <xdr:row>78</xdr:row>
      <xdr:rowOff>76828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19840"/>
          <a:ext cx="889000" cy="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76828</xdr:rowOff>
    </xdr:from>
    <xdr:to>
      <xdr:col>45</xdr:col>
      <xdr:colOff>177800</xdr:colOff>
      <xdr:row>78</xdr:row>
      <xdr:rowOff>92407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49928"/>
          <a:ext cx="889000" cy="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85224</xdr:rowOff>
    </xdr:from>
    <xdr:to>
      <xdr:col>41</xdr:col>
      <xdr:colOff>50800</xdr:colOff>
      <xdr:row>78</xdr:row>
      <xdr:rowOff>92407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58324"/>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159465</xdr:rowOff>
    </xdr:from>
    <xdr:to>
      <xdr:col>55</xdr:col>
      <xdr:colOff>50800</xdr:colOff>
      <xdr:row>78</xdr:row>
      <xdr:rowOff>89615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118842</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4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167390</xdr:rowOff>
    </xdr:from>
    <xdr:to>
      <xdr:col>50</xdr:col>
      <xdr:colOff>165100</xdr:colOff>
      <xdr:row>78</xdr:row>
      <xdr:rowOff>97540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6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114067</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14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26028</xdr:rowOff>
    </xdr:from>
    <xdr:to>
      <xdr:col>46</xdr:col>
      <xdr:colOff>38100</xdr:colOff>
      <xdr:row>78</xdr:row>
      <xdr:rowOff>127628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118755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9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41607</xdr:rowOff>
    </xdr:from>
    <xdr:to>
      <xdr:col>41</xdr:col>
      <xdr:colOff>101600</xdr:colOff>
      <xdr:row>78</xdr:row>
      <xdr:rowOff>143207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134334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34424</xdr:rowOff>
    </xdr:from>
    <xdr:to>
      <xdr:col>36</xdr:col>
      <xdr:colOff>165100</xdr:colOff>
      <xdr:row>78</xdr:row>
      <xdr:rowOff>136024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127151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0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107190</xdr:rowOff>
    </xdr:from>
    <xdr:to>
      <xdr:col>55</xdr:col>
      <xdr:colOff>0</xdr:colOff>
      <xdr:row>98</xdr:row>
      <xdr:rowOff>113889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09290"/>
          <a:ext cx="8382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113889</xdr:rowOff>
    </xdr:from>
    <xdr:to>
      <xdr:col>50</xdr:col>
      <xdr:colOff>114300</xdr:colOff>
      <xdr:row>98</xdr:row>
      <xdr:rowOff>127189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15989"/>
          <a:ext cx="889000" cy="1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116136</xdr:rowOff>
    </xdr:from>
    <xdr:to>
      <xdr:col>45</xdr:col>
      <xdr:colOff>177800</xdr:colOff>
      <xdr:row>98</xdr:row>
      <xdr:rowOff>127189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18236"/>
          <a:ext cx="889000" cy="1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110705</xdr:rowOff>
    </xdr:from>
    <xdr:to>
      <xdr:col>41</xdr:col>
      <xdr:colOff>50800</xdr:colOff>
      <xdr:row>98</xdr:row>
      <xdr:rowOff>116136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912805"/>
          <a:ext cx="889000" cy="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56390</xdr:rowOff>
    </xdr:from>
    <xdr:to>
      <xdr:col>55</xdr:col>
      <xdr:colOff>50800</xdr:colOff>
      <xdr:row>98</xdr:row>
      <xdr:rowOff>157990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17839</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63089</xdr:rowOff>
    </xdr:from>
    <xdr:to>
      <xdr:col>50</xdr:col>
      <xdr:colOff>165100</xdr:colOff>
      <xdr:row>98</xdr:row>
      <xdr:rowOff>164689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155816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95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76389</xdr:rowOff>
    </xdr:from>
    <xdr:to>
      <xdr:col>46</xdr:col>
      <xdr:colOff>38100</xdr:colOff>
      <xdr:row>99</xdr:row>
      <xdr:rowOff>6539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7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169116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7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65336</xdr:rowOff>
    </xdr:from>
    <xdr:to>
      <xdr:col>41</xdr:col>
      <xdr:colOff>101600</xdr:colOff>
      <xdr:row>98</xdr:row>
      <xdr:rowOff>166936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158063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96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59905</xdr:rowOff>
    </xdr:from>
    <xdr:to>
      <xdr:col>36</xdr:col>
      <xdr:colOff>165100</xdr:colOff>
      <xdr:row>98</xdr:row>
      <xdr:rowOff>161505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152632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5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55968</xdr:rowOff>
    </xdr:from>
    <xdr:to>
      <xdr:col>85</xdr:col>
      <xdr:colOff>127000</xdr:colOff>
      <xdr:row>37</xdr:row>
      <xdr:rowOff>83853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99618"/>
          <a:ext cx="838200" cy="2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83853</xdr:rowOff>
    </xdr:from>
    <xdr:to>
      <xdr:col>81</xdr:col>
      <xdr:colOff>50800</xdr:colOff>
      <xdr:row>37</xdr:row>
      <xdr:rowOff>89294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427503"/>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89294</xdr:rowOff>
    </xdr:from>
    <xdr:to>
      <xdr:col>76</xdr:col>
      <xdr:colOff>114300</xdr:colOff>
      <xdr:row>37</xdr:row>
      <xdr:rowOff>90450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32944"/>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43505</xdr:rowOff>
    </xdr:from>
    <xdr:to>
      <xdr:col>71</xdr:col>
      <xdr:colOff>177800</xdr:colOff>
      <xdr:row>37</xdr:row>
      <xdr:rowOff>90450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387155"/>
          <a:ext cx="889000" cy="4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5168</xdr:rowOff>
    </xdr:from>
    <xdr:to>
      <xdr:col>85</xdr:col>
      <xdr:colOff>177800</xdr:colOff>
      <xdr:row>37</xdr:row>
      <xdr:rowOff>106768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155045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33053</xdr:rowOff>
    </xdr:from>
    <xdr:to>
      <xdr:col>81</xdr:col>
      <xdr:colOff>101600</xdr:colOff>
      <xdr:row>37</xdr:row>
      <xdr:rowOff>134653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125780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6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38494</xdr:rowOff>
    </xdr:from>
    <xdr:to>
      <xdr:col>76</xdr:col>
      <xdr:colOff>165100</xdr:colOff>
      <xdr:row>37</xdr:row>
      <xdr:rowOff>140094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8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131221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7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39650</xdr:rowOff>
    </xdr:from>
    <xdr:to>
      <xdr:col>72</xdr:col>
      <xdr:colOff>38100</xdr:colOff>
      <xdr:row>37</xdr:row>
      <xdr:rowOff>141250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132377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164155</xdr:rowOff>
    </xdr:from>
    <xdr:to>
      <xdr:col>67</xdr:col>
      <xdr:colOff>101600</xdr:colOff>
      <xdr:row>37</xdr:row>
      <xdr:rowOff>94305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85432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2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136664</xdr:rowOff>
    </xdr:from>
    <xdr:to>
      <xdr:col>85</xdr:col>
      <xdr:colOff>127000</xdr:colOff>
      <xdr:row>58</xdr:row>
      <xdr:rowOff>141829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080764"/>
          <a:ext cx="8382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141829</xdr:rowOff>
    </xdr:from>
    <xdr:to>
      <xdr:col>81</xdr:col>
      <xdr:colOff>50800</xdr:colOff>
      <xdr:row>58</xdr:row>
      <xdr:rowOff>144466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85929"/>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132743</xdr:rowOff>
    </xdr:from>
    <xdr:to>
      <xdr:col>76</xdr:col>
      <xdr:colOff>114300</xdr:colOff>
      <xdr:row>58</xdr:row>
      <xdr:rowOff>144466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76843"/>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111035</xdr:rowOff>
    </xdr:from>
    <xdr:to>
      <xdr:col>71</xdr:col>
      <xdr:colOff>177800</xdr:colOff>
      <xdr:row>58</xdr:row>
      <xdr:rowOff>132743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55135"/>
          <a:ext cx="889000" cy="2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85864</xdr:rowOff>
    </xdr:from>
    <xdr:to>
      <xdr:col>85</xdr:col>
      <xdr:colOff>177800</xdr:colOff>
      <xdr:row>59</xdr:row>
      <xdr:rowOff>16014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2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18392</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91029</xdr:rowOff>
    </xdr:from>
    <xdr:to>
      <xdr:col>81</xdr:col>
      <xdr:colOff>101600</xdr:colOff>
      <xdr:row>59</xdr:row>
      <xdr:rowOff>21179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3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12306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2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93666</xdr:rowOff>
    </xdr:from>
    <xdr:to>
      <xdr:col>76</xdr:col>
      <xdr:colOff>165100</xdr:colOff>
      <xdr:row>59</xdr:row>
      <xdr:rowOff>23816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3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14943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3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81943</xdr:rowOff>
    </xdr:from>
    <xdr:to>
      <xdr:col>72</xdr:col>
      <xdr:colOff>38100</xdr:colOff>
      <xdr:row>59</xdr:row>
      <xdr:rowOff>12093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59</xdr:row>
      <xdr:rowOff>3220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1011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60235</xdr:rowOff>
    </xdr:from>
    <xdr:to>
      <xdr:col>67</xdr:col>
      <xdr:colOff>101600</xdr:colOff>
      <xdr:row>58</xdr:row>
      <xdr:rowOff>161835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152962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100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15083</xdr:rowOff>
    </xdr:from>
    <xdr:to>
      <xdr:col>85</xdr:col>
      <xdr:colOff>127000</xdr:colOff>
      <xdr:row>77</xdr:row>
      <xdr:rowOff>24074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216733"/>
          <a:ext cx="8382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15083</xdr:rowOff>
    </xdr:from>
    <xdr:to>
      <xdr:col>81</xdr:col>
      <xdr:colOff>50800</xdr:colOff>
      <xdr:row>78</xdr:row>
      <xdr:rowOff>32541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216733"/>
          <a:ext cx="889000" cy="18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32541</xdr:rowOff>
    </xdr:from>
    <xdr:to>
      <xdr:col>76</xdr:col>
      <xdr:colOff>114300</xdr:colOff>
      <xdr:row>79</xdr:row>
      <xdr:rowOff>42845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405641"/>
          <a:ext cx="889000" cy="18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42845</xdr:rowOff>
    </xdr:from>
    <xdr:to>
      <xdr:col>71</xdr:col>
      <xdr:colOff>177800</xdr:colOff>
      <xdr:row>79</xdr:row>
      <xdr:rowOff>43323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87395"/>
          <a:ext cx="8890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144724</xdr:rowOff>
    </xdr:from>
    <xdr:to>
      <xdr:col>85</xdr:col>
      <xdr:colOff>177800</xdr:colOff>
      <xdr:row>77</xdr:row>
      <xdr:rowOff>74874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17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167601</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02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135733</xdr:rowOff>
    </xdr:from>
    <xdr:to>
      <xdr:col>81</xdr:col>
      <xdr:colOff>101600</xdr:colOff>
      <xdr:row>77</xdr:row>
      <xdr:rowOff>65883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1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82410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29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153191</xdr:rowOff>
    </xdr:from>
    <xdr:to>
      <xdr:col>76</xdr:col>
      <xdr:colOff>165100</xdr:colOff>
      <xdr:row>78</xdr:row>
      <xdr:rowOff>83341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5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99868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3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163495</xdr:rowOff>
    </xdr:from>
    <xdr:to>
      <xdr:col>72</xdr:col>
      <xdr:colOff>38100</xdr:colOff>
      <xdr:row>79</xdr:row>
      <xdr:rowOff>93645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84772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62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163973</xdr:rowOff>
    </xdr:from>
    <xdr:to>
      <xdr:col>67</xdr:col>
      <xdr:colOff>101600</xdr:colOff>
      <xdr:row>79</xdr:row>
      <xdr:rowOff>94123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85250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62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113271</xdr:rowOff>
    </xdr:from>
    <xdr:to>
      <xdr:col>85</xdr:col>
      <xdr:colOff>127000</xdr:colOff>
      <xdr:row>93</xdr:row>
      <xdr:rowOff>4894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5715221"/>
          <a:ext cx="838200" cy="23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4894</xdr:rowOff>
    </xdr:from>
    <xdr:to>
      <xdr:col>81</xdr:col>
      <xdr:colOff>50800</xdr:colOff>
      <xdr:row>93</xdr:row>
      <xdr:rowOff>73093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5949744"/>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73093</xdr:rowOff>
    </xdr:from>
    <xdr:to>
      <xdr:col>76</xdr:col>
      <xdr:colOff>114300</xdr:colOff>
      <xdr:row>94</xdr:row>
      <xdr:rowOff>111252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017943"/>
          <a:ext cx="889000" cy="20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112099</xdr:rowOff>
    </xdr:from>
    <xdr:to>
      <xdr:col>71</xdr:col>
      <xdr:colOff>177800</xdr:colOff>
      <xdr:row>94</xdr:row>
      <xdr:rowOff>111252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5885499"/>
          <a:ext cx="889000" cy="34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62471</xdr:rowOff>
    </xdr:from>
    <xdr:to>
      <xdr:col>85</xdr:col>
      <xdr:colOff>177800</xdr:colOff>
      <xdr:row>91</xdr:row>
      <xdr:rowOff>164071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566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85348</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51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125544</xdr:rowOff>
    </xdr:from>
    <xdr:to>
      <xdr:col>81</xdr:col>
      <xdr:colOff>101600</xdr:colOff>
      <xdr:row>93</xdr:row>
      <xdr:rowOff>55694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589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72221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6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22293</xdr:rowOff>
    </xdr:from>
    <xdr:to>
      <xdr:col>76</xdr:col>
      <xdr:colOff>165100</xdr:colOff>
      <xdr:row>93</xdr:row>
      <xdr:rowOff>123893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596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140420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574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60452</xdr:rowOff>
    </xdr:from>
    <xdr:to>
      <xdr:col>72</xdr:col>
      <xdr:colOff>38100</xdr:colOff>
      <xdr:row>94</xdr:row>
      <xdr:rowOff>162052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1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7129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595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61299</xdr:rowOff>
    </xdr:from>
    <xdr:to>
      <xdr:col>67</xdr:col>
      <xdr:colOff>101600</xdr:colOff>
      <xdr:row>92</xdr:row>
      <xdr:rowOff>162899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58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7976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560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議会費、農林水産業費、商工費、土木費、消防費、教育費は、概ね類似団平均値と近い値か下回った数値で推移しています。</a:t>
          </a:r>
        </a:p>
        <a:p>
          <a:r>
            <a:rPr kumimoji="1" lang="ja-JP" altLang="en-US" sz="1100">
              <a:latin typeface="ＭＳ Ｐゴシック" panose="020B0600070205080204" pitchFamily="50" charset="-128"/>
              <a:ea typeface="ＭＳ Ｐゴシック" panose="020B0600070205080204" pitchFamily="50" charset="-128"/>
            </a:rPr>
            <a:t>　類似団体平均値と比較し特に高いものは、総務費、民生費、衛生費、災害復旧費、公債費となっています。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総務費では、地域おこし協力隊費（島留学生）が増となったことによります。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民生費では、物価高騰対応重点支援地方創生臨時給付金や養護老人ホームの改修事業、地域福祉計画・総合福祉施設体制整備基本構想の策定により増となっています。</a:t>
          </a:r>
        </a:p>
        <a:p>
          <a:r>
            <a:rPr kumimoji="1" lang="ja-JP" altLang="en-US" sz="1100">
              <a:latin typeface="ＭＳ Ｐゴシック" panose="020B0600070205080204" pitchFamily="50" charset="-128"/>
              <a:ea typeface="ＭＳ Ｐゴシック" panose="020B0600070205080204" pitchFamily="50" charset="-128"/>
            </a:rPr>
            <a:t>　衛生費では、ごみ処理施設、し尿処理施設の維持管理費が増となったことによります。</a:t>
          </a:r>
        </a:p>
        <a:p>
          <a:r>
            <a:rPr kumimoji="1" lang="ja-JP" altLang="en-US" sz="1100">
              <a:latin typeface="ＭＳ Ｐゴシック" panose="020B0600070205080204" pitchFamily="50" charset="-128"/>
              <a:ea typeface="ＭＳ Ｐゴシック" panose="020B0600070205080204" pitchFamily="50" charset="-128"/>
            </a:rPr>
            <a:t>　災害復旧費は令和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月豪雨災害の復旧事業を引き続き行っているため高い状況が続いています。</a:t>
          </a:r>
        </a:p>
        <a:p>
          <a:r>
            <a:rPr kumimoji="1" lang="ja-JP" altLang="en-US" sz="1100">
              <a:latin typeface="ＭＳ Ｐゴシック" panose="020B0600070205080204" pitchFamily="50" charset="-128"/>
              <a:ea typeface="ＭＳ Ｐゴシック" panose="020B0600070205080204" pitchFamily="50" charset="-128"/>
            </a:rPr>
            <a:t>　公債費については、普通建設事業実施にあたり起債を活用しているため、類似団体に比べ高い水準となっています。特に令和元年度は過疎債、令和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年度は辺地債の繰上償還を行ったため急激に増加し、令和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年度以降はごみ処理施設や家畜市場など大型事業の元金償還開始により大きく増加しています。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歳出面では行財政改革で徹底した歳出抑制を行ったこと、歳入面では地方交付税が比較的堅調に推移していることや徴収強化による地方税の確保や財政措置の有利な交付金等の活用により収支の改善が図られています。</a:t>
          </a:r>
        </a:p>
        <a:p>
          <a:r>
            <a:rPr kumimoji="1" lang="ja-JP" altLang="en-US" sz="1100">
              <a:latin typeface="ＭＳ ゴシック" pitchFamily="49" charset="-128"/>
              <a:ea typeface="ＭＳ ゴシック" pitchFamily="49" charset="-128"/>
            </a:rPr>
            <a:t>　実質単年度収支の比率が令和元年度、令和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年度が非常に良い数値となっているのは、繰上償還の財源として減債基金をそれぞれ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億円、</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百万円取り崩していますが、マイナス要因である減債基金の取崩が反映されないためです。</a:t>
          </a:r>
        </a:p>
        <a:p>
          <a:r>
            <a:rPr kumimoji="1" lang="ja-JP" altLang="en-US" sz="1100">
              <a:latin typeface="ＭＳ ゴシック" pitchFamily="49" charset="-128"/>
              <a:ea typeface="ＭＳ ゴシック" pitchFamily="49" charset="-128"/>
            </a:rPr>
            <a:t>　今後も、引き続き計画的な財政運営に取り組んでまいりますが、大型事業の元金償還による公債費の増加に伴い、令和</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年度以降は財政調整基金の取崩しを予定しているため、実質単年度収支はマイナスとなることが予想されます。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年度からは一般会計、特別会計ともに赤字はなく、収支は均衡した状態にあります。</a:t>
          </a:r>
        </a:p>
        <a:p>
          <a:r>
            <a:rPr kumimoji="1" lang="ja-JP" altLang="en-US" sz="1100">
              <a:latin typeface="ＭＳ ゴシック" pitchFamily="49" charset="-128"/>
              <a:ea typeface="ＭＳ ゴシック" pitchFamily="49" charset="-128"/>
            </a:rPr>
            <a:t>　全会計とも黒字を確保し、健全な財政運営を行っています。</a:t>
          </a:r>
        </a:p>
        <a:p>
          <a:r>
            <a:rPr kumimoji="1" lang="ja-JP" altLang="en-US" sz="1100">
              <a:latin typeface="ＭＳ ゴシック" pitchFamily="49" charset="-128"/>
              <a:ea typeface="ＭＳ ゴシック" pitchFamily="49" charset="-128"/>
            </a:rPr>
            <a:t>　今後は大型施設の元金償還が始まることにより公債費の増加が見込まれるため、繰上償還や交付税算入上有利な地方債の活用、計画的な事業実施を行うとともに更なる歳出削減に努めてまいります。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実質公債費比率は、前年度に比べ分子が▲</a:t>
          </a:r>
          <a:r>
            <a:rPr kumimoji="1" lang="en-US" altLang="ja-JP" sz="1100">
              <a:latin typeface="ＭＳ ゴシック" pitchFamily="49" charset="-128"/>
              <a:ea typeface="ＭＳ ゴシック" pitchFamily="49" charset="-128"/>
            </a:rPr>
            <a:t>9</a:t>
          </a:r>
          <a:r>
            <a:rPr kumimoji="1" lang="ja-JP" altLang="en-US" sz="1100">
              <a:latin typeface="ＭＳ ゴシック" pitchFamily="49" charset="-128"/>
              <a:ea typeface="ＭＳ ゴシック" pitchFamily="49" charset="-128"/>
            </a:rPr>
            <a:t>百万円減少し、分母は</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百万円増加しました。前年度と比較し令和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年度単年ベースの比率は約</a:t>
          </a:r>
          <a:r>
            <a:rPr kumimoji="1" lang="en-US" altLang="ja-JP" sz="1100">
              <a:latin typeface="ＭＳ ゴシック" pitchFamily="49" charset="-128"/>
              <a:ea typeface="ＭＳ ゴシック" pitchFamily="49" charset="-128"/>
            </a:rPr>
            <a:t>0.4</a:t>
          </a:r>
          <a:r>
            <a:rPr kumimoji="1" lang="ja-JP" altLang="en-US" sz="1100">
              <a:latin typeface="ＭＳ ゴシック" pitchFamily="49" charset="-128"/>
              <a:ea typeface="ＭＳ ゴシック" pitchFamily="49" charset="-128"/>
            </a:rPr>
            <a:t>ポイント改善しましたが、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年間平均では単年ベースで比率の良かった令和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年度の数値を使用しなくなったため</a:t>
          </a:r>
          <a:r>
            <a:rPr kumimoji="1" lang="en-US" altLang="ja-JP" sz="1100">
              <a:latin typeface="ＭＳ ゴシック" pitchFamily="49" charset="-128"/>
              <a:ea typeface="ＭＳ ゴシック" pitchFamily="49" charset="-128"/>
            </a:rPr>
            <a:t>11.9</a:t>
          </a:r>
          <a:r>
            <a:rPr kumimoji="1" lang="ja-JP" altLang="en-US" sz="1100">
              <a:latin typeface="ＭＳ ゴシック" pitchFamily="49" charset="-128"/>
              <a:ea typeface="ＭＳ ゴシック" pitchFamily="49" charset="-128"/>
            </a:rPr>
            <a:t>％から</a:t>
          </a:r>
          <a:r>
            <a:rPr kumimoji="1" lang="en-US" altLang="ja-JP" sz="1100">
              <a:latin typeface="ＭＳ ゴシック" pitchFamily="49" charset="-128"/>
              <a:ea typeface="ＭＳ ゴシック" pitchFamily="49" charset="-128"/>
            </a:rPr>
            <a:t>12.4</a:t>
          </a:r>
          <a:r>
            <a:rPr kumimoji="1" lang="ja-JP" altLang="en-US" sz="1100">
              <a:latin typeface="ＭＳ ゴシック" pitchFamily="49" charset="-128"/>
              <a:ea typeface="ＭＳ ゴシック" pitchFamily="49" charset="-128"/>
            </a:rPr>
            <a:t>％に悪化しています。</a:t>
          </a:r>
        </a:p>
        <a:p>
          <a:r>
            <a:rPr kumimoji="1" lang="ja-JP" altLang="en-US" sz="1100">
              <a:latin typeface="ＭＳ ゴシック" pitchFamily="49" charset="-128"/>
              <a:ea typeface="ＭＳ ゴシック" pitchFamily="49" charset="-128"/>
            </a:rPr>
            <a:t>　分子が減少した要因は、辺地債で大型事業の一つであった平成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年度繰越の情報通信利用環境整備推進事業の償還が終わり▲</a:t>
          </a:r>
          <a:r>
            <a:rPr kumimoji="1" lang="en-US" altLang="ja-JP" sz="1100">
              <a:latin typeface="ＭＳ ゴシック" pitchFamily="49" charset="-128"/>
              <a:ea typeface="ＭＳ ゴシック" pitchFamily="49" charset="-128"/>
            </a:rPr>
            <a:t>92</a:t>
          </a:r>
          <a:r>
            <a:rPr kumimoji="1" lang="ja-JP" altLang="en-US" sz="1100">
              <a:latin typeface="ＭＳ ゴシック" pitchFamily="49" charset="-128"/>
              <a:ea typeface="ＭＳ ゴシック" pitchFamily="49" charset="-128"/>
            </a:rPr>
            <a:t>百万円元利償還金が減少したためです。</a:t>
          </a:r>
        </a:p>
        <a:p>
          <a:r>
            <a:rPr kumimoji="1" lang="ja-JP" altLang="en-US" sz="1100">
              <a:latin typeface="ＭＳ ゴシック" pitchFamily="49" charset="-128"/>
              <a:ea typeface="ＭＳ ゴシック" pitchFamily="49" charset="-128"/>
            </a:rPr>
            <a:t>　大型事業の元金償還が続き公債費が増加しているため、繰上償還や有利な地方債の活用、事業費の圧縮等に努めてまいります。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減債基金残高のうち満期一括償還地方債の財源として積み立てたものがないため、該当なしとなっています。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将来負担比率は、学校建設事業やごみ処理施設整備事業、庁舎建設事業といった大型事業を行ったことにより年々悪化していましたが、令和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59.0</a:t>
          </a:r>
          <a:r>
            <a:rPr kumimoji="1" lang="ja-JP" altLang="en-US" sz="1100">
              <a:latin typeface="ＭＳ ゴシック" pitchFamily="49" charset="-128"/>
              <a:ea typeface="ＭＳ ゴシック" pitchFamily="49" charset="-128"/>
            </a:rPr>
            <a:t>％となり、令和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年度の</a:t>
          </a:r>
          <a:r>
            <a:rPr kumimoji="1" lang="en-US" altLang="ja-JP" sz="1100">
              <a:latin typeface="ＭＳ ゴシック" pitchFamily="49" charset="-128"/>
              <a:ea typeface="ＭＳ ゴシック" pitchFamily="49" charset="-128"/>
            </a:rPr>
            <a:t>70.3</a:t>
          </a:r>
          <a:r>
            <a:rPr kumimoji="1" lang="ja-JP" altLang="en-US" sz="1100">
              <a:latin typeface="ＭＳ ゴシック" pitchFamily="49" charset="-128"/>
              <a:ea typeface="ＭＳ ゴシック" pitchFamily="49" charset="-128"/>
            </a:rPr>
            <a:t>％と比較し大きく改善しました。</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年度は、過疎債、辺地債等の定期償還や辺地債、臨時財政対策債の繰上償還により地方債の現在高が大きく減少したため、令和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年度と比較して分子は</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32</a:t>
          </a:r>
          <a:r>
            <a:rPr kumimoji="1" lang="ja-JP" altLang="en-US" sz="1100">
              <a:latin typeface="ＭＳ ゴシック" pitchFamily="49" charset="-128"/>
              <a:ea typeface="ＭＳ ゴシック" pitchFamily="49" charset="-128"/>
            </a:rPr>
            <a:t>百万円減少しました。</a:t>
          </a:r>
        </a:p>
        <a:p>
          <a:r>
            <a:rPr kumimoji="1" lang="ja-JP" altLang="en-US" sz="1100">
              <a:latin typeface="ＭＳ ゴシック" pitchFamily="49" charset="-128"/>
              <a:ea typeface="ＭＳ ゴシック" pitchFamily="49" charset="-128"/>
            </a:rPr>
            <a:t>　今後、庁舎建設事業と同程度の規模となる大型事業を単年度で行う予定はありませんが、複数年度に渡って行う事業があるため将来負担額は徐々に増加していくものと考えられます。繰上償還や有利な地方債の活用、事業費の圧縮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島根県西ノ島町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特定目的基金は定住支援体制整備推進基金が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百万円の増となりましたが、ふるさと西ノ島基金わがとこ▲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百万円、家畜市場整備基金▲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百万円、ジオパーク拠点施設整備基金▲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百万円、隠岐島前病院整備基金▲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百万円の減などにより、全体では▲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近年の大型事業に係る元金償還開始に伴って公債費が増加しているため、毎年度繰上償還を行う予定としており減債基金の取り崩しを予定しています。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ふるさと西ノ島基金わがとこは、ふるさと納税を原資に積立て、寄付者の指定した使途にあわせ取崩しを行っています。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家畜市場整備基金は、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からの負担金を原資として積立て、該当事業の元利償還にあわせ取崩しを行っています。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ジオパーク拠点施設整備基金、隠岐島前病院整備基金、定住支援体制整備推進基金は県補助を原資に積立てを行い、該当事業の元利償還にあわせ取崩しを行っています。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百万円の減となっています。内訳は次のとおりです。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ふるさと西ノ島基金わがとこは、▲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家畜市場整備基金は、元利償還にあわせ▲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ジオパーク拠点施設整備基金は、元利償還にあわせ▲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隠岐島前病院整備基金は、元利償還にあわせ▲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定住支援体制整備推進基金は、令和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年度に県補助交付のため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百万円積立し皆増。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ふるさと西ノ島基金わがとこは、寄付額に応じ積立て、取崩しを行う予定としています。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家畜市場整備基金、ジオパーク拠点施設整備基金、隠岐島前病院整備基金、定住支援体制整備推進基金は元利償還にあわせ全額を取崩す予定としています。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年度は取崩しはなく、令和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年度繰越額の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以上及び利子分の合計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近年の大型事業に係る元金償還開始に伴って公債費が増加しているため、備えとして可能な限り積立てを行いますが、取崩しによって基金残高は減少していくと見込んでいます。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年度繰越額の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以上から財政調整基金積立分を除いたもの及び利子分の合計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百万円を積立てています。差引し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近年の大型事業に係る元金償還開始に伴って公債費が増加しているため、毎年度繰上償還を行う予定としており減債基金の取り崩しを予定しています。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6475269</v>
      </c>
      <c r="BO4" s="358"/>
      <c r="BP4" s="358"/>
      <c r="BQ4" s="358"/>
      <c r="BR4" s="358"/>
      <c r="BS4" s="358"/>
      <c r="BT4" s="358"/>
      <c r="BU4" s="359"/>
      <c r="BV4" s="357">
        <v>6047240</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6.7</v>
      </c>
      <c r="CU4" s="364"/>
      <c r="CV4" s="364"/>
      <c r="CW4" s="364"/>
      <c r="CX4" s="364"/>
      <c r="CY4" s="364"/>
      <c r="CZ4" s="364"/>
      <c r="DA4" s="365"/>
      <c r="DB4" s="363">
        <v>7.7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6164102</v>
      </c>
      <c r="BO5" s="395"/>
      <c r="BP5" s="395"/>
      <c r="BQ5" s="395"/>
      <c r="BR5" s="395"/>
      <c r="BS5" s="395"/>
      <c r="BT5" s="395"/>
      <c r="BU5" s="396"/>
      <c r="BV5" s="394">
        <v>5758378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91.8</v>
      </c>
      <c r="CU5" s="392"/>
      <c r="CV5" s="392"/>
      <c r="CW5" s="392"/>
      <c r="CX5" s="392"/>
      <c r="CY5" s="392"/>
      <c r="CZ5" s="392"/>
      <c r="DA5" s="393"/>
      <c r="DB5" s="391">
        <v>89.8</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311167</v>
      </c>
      <c r="BO6" s="395"/>
      <c r="BP6" s="395"/>
      <c r="BQ6" s="395"/>
      <c r="BR6" s="395"/>
      <c r="BS6" s="395"/>
      <c r="BT6" s="395"/>
      <c r="BU6" s="396"/>
      <c r="BV6" s="394">
        <v>288862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91.9</v>
      </c>
      <c r="CU6" s="432"/>
      <c r="CV6" s="432"/>
      <c r="CW6" s="432"/>
      <c r="CX6" s="432"/>
      <c r="CY6" s="432"/>
      <c r="CZ6" s="432"/>
      <c r="DA6" s="433"/>
      <c r="DB6" s="431">
        <v>90.4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93647</v>
      </c>
      <c r="BO7" s="395"/>
      <c r="BP7" s="395"/>
      <c r="BQ7" s="395"/>
      <c r="BR7" s="395"/>
      <c r="BS7" s="395"/>
      <c r="BT7" s="395"/>
      <c r="BU7" s="396"/>
      <c r="BV7" s="394">
        <v>34047</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3250364</v>
      </c>
      <c r="CU7" s="395"/>
      <c r="CV7" s="395"/>
      <c r="CW7" s="395"/>
      <c r="CX7" s="395"/>
      <c r="CY7" s="395"/>
      <c r="CZ7" s="395"/>
      <c r="DA7" s="396"/>
      <c r="DB7" s="394">
        <v>3300633</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217520</v>
      </c>
      <c r="BO8" s="395"/>
      <c r="BP8" s="395"/>
      <c r="BQ8" s="395"/>
      <c r="BR8" s="395"/>
      <c r="BS8" s="395"/>
      <c r="BT8" s="395"/>
      <c r="BU8" s="396"/>
      <c r="BV8" s="394">
        <v>254815</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v>
      </c>
      <c r="CU8" s="435"/>
      <c r="CV8" s="435"/>
      <c r="CW8" s="435"/>
      <c r="CX8" s="435"/>
      <c r="CY8" s="435"/>
      <c r="CZ8" s="435"/>
      <c r="DA8" s="436"/>
      <c r="DB8" s="434">
        <v>0.1</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2788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-37295</v>
      </c>
      <c r="BO9" s="395"/>
      <c r="BP9" s="395"/>
      <c r="BQ9" s="395"/>
      <c r="BR9" s="395"/>
      <c r="BS9" s="395"/>
      <c r="BT9" s="395"/>
      <c r="BU9" s="396"/>
      <c r="BV9" s="394">
        <v>106892</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36.4</v>
      </c>
      <c r="CU9" s="392"/>
      <c r="CV9" s="392"/>
      <c r="CW9" s="392"/>
      <c r="CX9" s="392"/>
      <c r="CY9" s="392"/>
      <c r="CZ9" s="392"/>
      <c r="DA9" s="393"/>
      <c r="DB9" s="391">
        <v>33.6</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3027</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26757</v>
      </c>
      <c r="BO10" s="395"/>
      <c r="BP10" s="395"/>
      <c r="BQ10" s="395"/>
      <c r="BR10" s="395"/>
      <c r="BS10" s="395"/>
      <c r="BT10" s="395"/>
      <c r="BU10" s="396"/>
      <c r="BV10" s="394">
        <v>42342</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423897</v>
      </c>
      <c r="BO11" s="395"/>
      <c r="BP11" s="395"/>
      <c r="BQ11" s="395"/>
      <c r="BR11" s="395"/>
      <c r="BS11" s="395"/>
      <c r="BT11" s="395"/>
      <c r="BU11" s="396"/>
      <c r="BV11" s="394">
        <v>64450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2548</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2529</v>
      </c>
      <c r="S13" s="479"/>
      <c r="T13" s="479"/>
      <c r="U13" s="479"/>
      <c r="V13" s="480"/>
      <c r="W13" s="410" t="s">
        <v>131</v>
      </c>
      <c r="X13" s="411"/>
      <c r="Y13" s="411"/>
      <c r="Z13" s="411"/>
      <c r="AA13" s="411"/>
      <c r="AB13" s="401"/>
      <c r="AC13" s="445">
        <v>213</v>
      </c>
      <c r="AD13" s="446"/>
      <c r="AE13" s="446"/>
      <c r="AF13" s="446"/>
      <c r="AG13" s="488"/>
      <c r="AH13" s="445">
        <v>249</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413359</v>
      </c>
      <c r="BO13" s="395"/>
      <c r="BP13" s="395"/>
      <c r="BQ13" s="395"/>
      <c r="BR13" s="395"/>
      <c r="BS13" s="395"/>
      <c r="BT13" s="395"/>
      <c r="BU13" s="396"/>
      <c r="BV13" s="394">
        <v>213684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12.4</v>
      </c>
      <c r="CU13" s="392"/>
      <c r="CV13" s="392"/>
      <c r="CW13" s="392"/>
      <c r="CX13" s="392"/>
      <c r="CY13" s="392"/>
      <c r="CZ13" s="392"/>
      <c r="DA13" s="393"/>
      <c r="DB13" s="391">
        <v>11.9</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2606</v>
      </c>
      <c r="S14" s="479"/>
      <c r="T14" s="479"/>
      <c r="U14" s="479"/>
      <c r="V14" s="480"/>
      <c r="W14" s="384"/>
      <c r="X14" s="385"/>
      <c r="Y14" s="385"/>
      <c r="Z14" s="385"/>
      <c r="AA14" s="385"/>
      <c r="AB14" s="374"/>
      <c r="AC14" s="481">
        <v>15.7</v>
      </c>
      <c r="AD14" s="482"/>
      <c r="AE14" s="482"/>
      <c r="AF14" s="482"/>
      <c r="AG14" s="483"/>
      <c r="AH14" s="481">
        <v>17.2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59</v>
      </c>
      <c r="CU14" s="493"/>
      <c r="CV14" s="493"/>
      <c r="CW14" s="493"/>
      <c r="CX14" s="493"/>
      <c r="CY14" s="493"/>
      <c r="CZ14" s="493"/>
      <c r="DA14" s="494"/>
      <c r="DB14" s="492">
        <v>70.3</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2592</v>
      </c>
      <c r="S15" s="479"/>
      <c r="T15" s="479"/>
      <c r="U15" s="479"/>
      <c r="V15" s="480"/>
      <c r="W15" s="410" t="s">
        <v>137</v>
      </c>
      <c r="X15" s="411"/>
      <c r="Y15" s="411"/>
      <c r="Z15" s="411"/>
      <c r="AA15" s="411"/>
      <c r="AB15" s="401"/>
      <c r="AC15" s="445">
        <v>192</v>
      </c>
      <c r="AD15" s="446"/>
      <c r="AE15" s="446"/>
      <c r="AF15" s="446"/>
      <c r="AG15" s="488"/>
      <c r="AH15" s="445">
        <v>210</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301599</v>
      </c>
      <c r="BO15" s="358"/>
      <c r="BP15" s="358"/>
      <c r="BQ15" s="358"/>
      <c r="BR15" s="358"/>
      <c r="BS15" s="358"/>
      <c r="BT15" s="358"/>
      <c r="BU15" s="359"/>
      <c r="BV15" s="357">
        <v>304794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14.2</v>
      </c>
      <c r="AD16" s="482"/>
      <c r="AE16" s="482"/>
      <c r="AF16" s="482"/>
      <c r="AG16" s="483"/>
      <c r="AH16" s="481">
        <v>14.5</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3168553</v>
      </c>
      <c r="BO16" s="395"/>
      <c r="BP16" s="395"/>
      <c r="BQ16" s="395"/>
      <c r="BR16" s="395"/>
      <c r="BS16" s="395"/>
      <c r="BT16" s="395"/>
      <c r="BU16" s="396"/>
      <c r="BV16" s="394">
        <v>3203214</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949</v>
      </c>
      <c r="AD17" s="446"/>
      <c r="AE17" s="446"/>
      <c r="AF17" s="446"/>
      <c r="AG17" s="488"/>
      <c r="AH17" s="445">
        <v>988</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372584</v>
      </c>
      <c r="BO17" s="395"/>
      <c r="BP17" s="395"/>
      <c r="BQ17" s="395"/>
      <c r="BR17" s="395"/>
      <c r="BS17" s="395"/>
      <c r="BT17" s="395"/>
      <c r="BU17" s="396"/>
      <c r="BV17" s="394">
        <v>377274</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147</v>
      </c>
      <c r="C18" s="437"/>
      <c r="D18" s="437"/>
      <c r="E18" s="520"/>
      <c r="F18" s="520"/>
      <c r="G18" s="520"/>
      <c r="H18" s="520"/>
      <c r="I18" s="520"/>
      <c r="J18" s="520"/>
      <c r="K18" s="520"/>
      <c r="L18" s="521">
        <v>55.97</v>
      </c>
      <c r="M18" s="521"/>
      <c r="N18" s="521"/>
      <c r="O18" s="521"/>
      <c r="P18" s="521"/>
      <c r="Q18" s="521"/>
      <c r="R18" s="522"/>
      <c r="S18" s="522"/>
      <c r="T18" s="522"/>
      <c r="U18" s="522"/>
      <c r="V18" s="523"/>
      <c r="W18" s="412"/>
      <c r="X18" s="413"/>
      <c r="Y18" s="413"/>
      <c r="Z18" s="413"/>
      <c r="AA18" s="413"/>
      <c r="AB18" s="404"/>
      <c r="AC18" s="524">
        <v>70.099999999999994</v>
      </c>
      <c r="AD18" s="525"/>
      <c r="AE18" s="525"/>
      <c r="AF18" s="525"/>
      <c r="AG18" s="526"/>
      <c r="AH18" s="524">
        <v>68.3</v>
      </c>
      <c r="AI18" s="525"/>
      <c r="AJ18" s="525"/>
      <c r="AK18" s="525"/>
      <c r="AL18" s="527"/>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2989611</v>
      </c>
      <c r="BO18" s="395"/>
      <c r="BP18" s="395"/>
      <c r="BQ18" s="395"/>
      <c r="BR18" s="395"/>
      <c r="BS18" s="395"/>
      <c r="BT18" s="395"/>
      <c r="BU18" s="396"/>
      <c r="BV18" s="394">
        <v>2965845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149</v>
      </c>
      <c r="C19" s="437"/>
      <c r="D19" s="437"/>
      <c r="E19" s="520"/>
      <c r="F19" s="520"/>
      <c r="G19" s="520"/>
      <c r="H19" s="520"/>
      <c r="I19" s="520"/>
      <c r="J19" s="520"/>
      <c r="K19" s="520"/>
      <c r="L19" s="528">
        <v>50</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4612983</v>
      </c>
      <c r="BO19" s="395"/>
      <c r="BP19" s="395"/>
      <c r="BQ19" s="395"/>
      <c r="BR19" s="395"/>
      <c r="BS19" s="395"/>
      <c r="BT19" s="395"/>
      <c r="BU19" s="396"/>
      <c r="BV19" s="394">
        <v>4151927</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151</v>
      </c>
      <c r="C20" s="437"/>
      <c r="D20" s="437"/>
      <c r="E20" s="520"/>
      <c r="F20" s="520"/>
      <c r="G20" s="520"/>
      <c r="H20" s="520"/>
      <c r="I20" s="520"/>
      <c r="J20" s="520"/>
      <c r="K20" s="520"/>
      <c r="L20" s="528">
        <v>1415</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152</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9577202</v>
      </c>
      <c r="BO22" s="358"/>
      <c r="BP22" s="358"/>
      <c r="BQ22" s="358"/>
      <c r="BR22" s="358"/>
      <c r="BS22" s="358"/>
      <c r="BT22" s="358"/>
      <c r="BU22" s="359"/>
      <c r="BV22" s="357">
        <v>10681701</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9133437</v>
      </c>
      <c r="BO23" s="395"/>
      <c r="BP23" s="395"/>
      <c r="BQ23" s="395"/>
      <c r="BR23" s="395"/>
      <c r="BS23" s="395"/>
      <c r="BT23" s="395"/>
      <c r="BU23" s="396"/>
      <c r="BV23" s="394">
        <v>10226923</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6900</v>
      </c>
      <c r="R24" s="446"/>
      <c r="S24" s="446"/>
      <c r="T24" s="446"/>
      <c r="U24" s="446"/>
      <c r="V24" s="488"/>
      <c r="W24" s="540"/>
      <c r="X24" s="541"/>
      <c r="Y24" s="542"/>
      <c r="Z24" s="444" t="s">
        <v>162</v>
      </c>
      <c r="AA24" s="424"/>
      <c r="AB24" s="424"/>
      <c r="AC24" s="424"/>
      <c r="AD24" s="424"/>
      <c r="AE24" s="424"/>
      <c r="AF24" s="424"/>
      <c r="AG24" s="425"/>
      <c r="AH24" s="445">
        <v>72</v>
      </c>
      <c r="AI24" s="446"/>
      <c r="AJ24" s="446"/>
      <c r="AK24" s="446"/>
      <c r="AL24" s="488"/>
      <c r="AM24" s="445">
        <v>199512</v>
      </c>
      <c r="AN24" s="446"/>
      <c r="AO24" s="446"/>
      <c r="AP24" s="446"/>
      <c r="AQ24" s="446"/>
      <c r="AR24" s="488"/>
      <c r="AS24" s="445">
        <v>2771</v>
      </c>
      <c r="AT24" s="446"/>
      <c r="AU24" s="446"/>
      <c r="AV24" s="446"/>
      <c r="AW24" s="446"/>
      <c r="AX24" s="447"/>
      <c r="AY24" s="513" t="s">
        <v>163</v>
      </c>
      <c r="AZ24" s="514"/>
      <c r="BA24" s="514"/>
      <c r="BB24" s="514"/>
      <c r="BC24" s="514"/>
      <c r="BD24" s="514"/>
      <c r="BE24" s="514"/>
      <c r="BF24" s="514"/>
      <c r="BG24" s="514"/>
      <c r="BH24" s="514"/>
      <c r="BI24" s="514"/>
      <c r="BJ24" s="514"/>
      <c r="BK24" s="514"/>
      <c r="BL24" s="514"/>
      <c r="BM24" s="515"/>
      <c r="BN24" s="394">
        <v>8906427</v>
      </c>
      <c r="BO24" s="395"/>
      <c r="BP24" s="395"/>
      <c r="BQ24" s="395"/>
      <c r="BR24" s="395"/>
      <c r="BS24" s="395"/>
      <c r="BT24" s="395"/>
      <c r="BU24" s="396"/>
      <c r="BV24" s="394">
        <v>9892065</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5870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1070209</v>
      </c>
      <c r="BO25" s="358"/>
      <c r="BP25" s="358"/>
      <c r="BQ25" s="358"/>
      <c r="BR25" s="358"/>
      <c r="BS25" s="358"/>
      <c r="BT25" s="358"/>
      <c r="BU25" s="359"/>
      <c r="BV25" s="357">
        <v>487430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5330</v>
      </c>
      <c r="R26" s="446"/>
      <c r="S26" s="446"/>
      <c r="T26" s="446"/>
      <c r="U26" s="446"/>
      <c r="V26" s="488"/>
      <c r="W26" s="540"/>
      <c r="X26" s="541"/>
      <c r="Y26" s="542"/>
      <c r="Z26" s="444" t="s">
        <v>168</v>
      </c>
      <c r="AA26" s="546"/>
      <c r="AB26" s="546"/>
      <c r="AC26" s="546"/>
      <c r="AD26" s="546"/>
      <c r="AE26" s="546"/>
      <c r="AF26" s="546"/>
      <c r="AG26" s="547"/>
      <c r="AH26" s="445">
        <v>3</v>
      </c>
      <c r="AI26" s="446"/>
      <c r="AJ26" s="446"/>
      <c r="AK26" s="446"/>
      <c r="AL26" s="488"/>
      <c r="AM26" s="445">
        <v>7002</v>
      </c>
      <c r="AN26" s="446"/>
      <c r="AO26" s="446"/>
      <c r="AP26" s="446"/>
      <c r="AQ26" s="446"/>
      <c r="AR26" s="488"/>
      <c r="AS26" s="445">
        <v>2334</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2490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6" t="s">
        <v>122</v>
      </c>
      <c r="BO27" s="517"/>
      <c r="BP27" s="517"/>
      <c r="BQ27" s="517"/>
      <c r="BR27" s="517"/>
      <c r="BS27" s="517"/>
      <c r="BT27" s="517"/>
      <c r="BU27" s="518"/>
      <c r="BV27" s="516" t="s">
        <v>122</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2070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1057629</v>
      </c>
      <c r="BO28" s="358"/>
      <c r="BP28" s="358"/>
      <c r="BQ28" s="358"/>
      <c r="BR28" s="358"/>
      <c r="BS28" s="358"/>
      <c r="BT28" s="358"/>
      <c r="BU28" s="359"/>
      <c r="BV28" s="357">
        <v>1030872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8</v>
      </c>
      <c r="M29" s="446"/>
      <c r="N29" s="446"/>
      <c r="O29" s="446"/>
      <c r="P29" s="488"/>
      <c r="Q29" s="445">
        <v>1730</v>
      </c>
      <c r="R29" s="446"/>
      <c r="S29" s="446"/>
      <c r="T29" s="446"/>
      <c r="U29" s="446"/>
      <c r="V29" s="488"/>
      <c r="W29" s="543"/>
      <c r="X29" s="544"/>
      <c r="Y29" s="545"/>
      <c r="Z29" s="444" t="s">
        <v>177</v>
      </c>
      <c r="AA29" s="424"/>
      <c r="AB29" s="424"/>
      <c r="AC29" s="424"/>
      <c r="AD29" s="424"/>
      <c r="AE29" s="424"/>
      <c r="AF29" s="424"/>
      <c r="AG29" s="425"/>
      <c r="AH29" s="445">
        <v>72</v>
      </c>
      <c r="AI29" s="446"/>
      <c r="AJ29" s="446"/>
      <c r="AK29" s="446"/>
      <c r="AL29" s="488"/>
      <c r="AM29" s="445">
        <v>199512</v>
      </c>
      <c r="AN29" s="446"/>
      <c r="AO29" s="446"/>
      <c r="AP29" s="446"/>
      <c r="AQ29" s="446"/>
      <c r="AR29" s="488"/>
      <c r="AS29" s="445">
        <v>2771</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690922</v>
      </c>
      <c r="BO29" s="395"/>
      <c r="BP29" s="395"/>
      <c r="BQ29" s="395"/>
      <c r="BR29" s="395"/>
      <c r="BS29" s="395"/>
      <c r="BT29" s="395"/>
      <c r="BU29" s="396"/>
      <c r="BV29" s="394">
        <v>1008048</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4">
        <v>98.7</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103637</v>
      </c>
      <c r="BO30" s="517"/>
      <c r="BP30" s="517"/>
      <c r="BQ30" s="517"/>
      <c r="BR30" s="517"/>
      <c r="BS30" s="517"/>
      <c r="BT30" s="517"/>
      <c r="BU30" s="518"/>
      <c r="BV30" s="516">
        <v>147735</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特別会計国民健康保険事業</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IF('各会計、関係団体の財政状況及び健全化判断比率'!B31="","",'各会計、関係団体の財政状況及び健全化判断比率'!B31)</f>
        <v>特別会計簡易水道事業</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隠岐広域連合（普通会計）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特別会計へき地三度出張診療所</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特別会計後期高齢者医療保険事業</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7</v>
      </c>
      <c r="BF35" s="584"/>
      <c r="BG35" s="585" t="str">
        <f>IF('各会計、関係団体の財政状況及び健全化判断比率'!B32="","",'各会計、関係団体の財政状況及び健全化判断比率'!B32)</f>
        <v>特別会計下水道事業</v>
      </c>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隠岐広域連合（介護会計）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特別会計浦郷診療所</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隠岐広域連合（隠岐病院会計）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隠岐広域連合（隠岐島前病院会計）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島前町村組合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島根県市町村総合事務組合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島根県後期高齢者医療広域連合（普通会計）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島根県後期高齢者医療広域連合（後期高齢会計）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8pwRiVVevRDdaBWy41sOkrlbHlRwAT+meAwXdbGAxYK0hZq1iuMkKnpTyddKX2PLXCiJAUrDVIEX+8Wr06o6og==" saltValue="pdettBVc7Mr/8dqiGmh8g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286044</v>
      </c>
      <c r="S5" s="600"/>
      <c r="T5" s="600"/>
      <c r="U5" s="600"/>
      <c r="V5" s="600"/>
      <c r="W5" s="600"/>
      <c r="X5" s="600"/>
      <c r="Y5" s="601"/>
      <c r="Z5" s="602">
        <v>4.4000000000000004</v>
      </c>
      <c r="AA5" s="602"/>
      <c r="AB5" s="602"/>
      <c r="AC5" s="602"/>
      <c r="AD5" s="603">
        <v>286044</v>
      </c>
      <c r="AE5" s="603"/>
      <c r="AF5" s="603"/>
      <c r="AG5" s="603"/>
      <c r="AH5" s="603"/>
      <c r="AI5" s="603"/>
      <c r="AJ5" s="603"/>
      <c r="AK5" s="603"/>
      <c r="AL5" s="604">
        <v>8.8000000000000007</v>
      </c>
      <c r="AM5" s="605"/>
      <c r="AN5" s="605"/>
      <c r="AO5" s="606"/>
      <c r="AP5" s="596" t="s">
        <v>216</v>
      </c>
      <c r="AQ5" s="597"/>
      <c r="AR5" s="597"/>
      <c r="AS5" s="597"/>
      <c r="AT5" s="597"/>
      <c r="AU5" s="597"/>
      <c r="AV5" s="597"/>
      <c r="AW5" s="597"/>
      <c r="AX5" s="597"/>
      <c r="AY5" s="597"/>
      <c r="AZ5" s="597"/>
      <c r="BA5" s="597"/>
      <c r="BB5" s="597"/>
      <c r="BC5" s="597"/>
      <c r="BD5" s="597"/>
      <c r="BE5" s="597"/>
      <c r="BF5" s="598"/>
      <c r="BG5" s="610">
        <v>286044</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20940</v>
      </c>
      <c r="S6" s="611"/>
      <c r="T6" s="611"/>
      <c r="U6" s="611"/>
      <c r="V6" s="611"/>
      <c r="W6" s="611"/>
      <c r="X6" s="611"/>
      <c r="Y6" s="612"/>
      <c r="Z6" s="613">
        <v>0.3</v>
      </c>
      <c r="AA6" s="613"/>
      <c r="AB6" s="613"/>
      <c r="AC6" s="613"/>
      <c r="AD6" s="614">
        <v>20940</v>
      </c>
      <c r="AE6" s="614"/>
      <c r="AF6" s="614"/>
      <c r="AG6" s="614"/>
      <c r="AH6" s="614"/>
      <c r="AI6" s="614"/>
      <c r="AJ6" s="614"/>
      <c r="AK6" s="614"/>
      <c r="AL6" s="615">
        <v>0.6</v>
      </c>
      <c r="AM6" s="616"/>
      <c r="AN6" s="616"/>
      <c r="AO6" s="617"/>
      <c r="AP6" s="607" t="s">
        <v>221</v>
      </c>
      <c r="AQ6" s="608"/>
      <c r="AR6" s="608"/>
      <c r="AS6" s="608"/>
      <c r="AT6" s="608"/>
      <c r="AU6" s="608"/>
      <c r="AV6" s="608"/>
      <c r="AW6" s="608"/>
      <c r="AX6" s="608"/>
      <c r="AY6" s="608"/>
      <c r="AZ6" s="608"/>
      <c r="BA6" s="608"/>
      <c r="BB6" s="608"/>
      <c r="BC6" s="608"/>
      <c r="BD6" s="608"/>
      <c r="BE6" s="608"/>
      <c r="BF6" s="609"/>
      <c r="BG6" s="610">
        <v>286044</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50098</v>
      </c>
      <c r="CS6" s="611"/>
      <c r="CT6" s="611"/>
      <c r="CU6" s="611"/>
      <c r="CV6" s="611"/>
      <c r="CW6" s="611"/>
      <c r="CX6" s="611"/>
      <c r="CY6" s="612"/>
      <c r="CZ6" s="604">
        <v>0.8</v>
      </c>
      <c r="DA6" s="605"/>
      <c r="DB6" s="605"/>
      <c r="DC6" s="621"/>
      <c r="DD6" s="619" t="s">
        <v>122</v>
      </c>
      <c r="DE6" s="611"/>
      <c r="DF6" s="611"/>
      <c r="DG6" s="611"/>
      <c r="DH6" s="611"/>
      <c r="DI6" s="611"/>
      <c r="DJ6" s="611"/>
      <c r="DK6" s="611"/>
      <c r="DL6" s="611"/>
      <c r="DM6" s="611"/>
      <c r="DN6" s="611"/>
      <c r="DO6" s="611"/>
      <c r="DP6" s="612"/>
      <c r="DQ6" s="619">
        <v>50098</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278</v>
      </c>
      <c r="S7" s="611"/>
      <c r="T7" s="611"/>
      <c r="U7" s="611"/>
      <c r="V7" s="611"/>
      <c r="W7" s="611"/>
      <c r="X7" s="611"/>
      <c r="Y7" s="612"/>
      <c r="Z7" s="613">
        <v>0</v>
      </c>
      <c r="AA7" s="613"/>
      <c r="AB7" s="613"/>
      <c r="AC7" s="613"/>
      <c r="AD7" s="614">
        <v>278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136760</v>
      </c>
      <c r="BH7" s="611"/>
      <c r="BI7" s="611"/>
      <c r="BJ7" s="611"/>
      <c r="BK7" s="611"/>
      <c r="BL7" s="611"/>
      <c r="BM7" s="611"/>
      <c r="BN7" s="612"/>
      <c r="BO7" s="613">
        <v>47.8</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1226966</v>
      </c>
      <c r="CS7" s="611"/>
      <c r="CT7" s="611"/>
      <c r="CU7" s="611"/>
      <c r="CV7" s="611"/>
      <c r="CW7" s="611"/>
      <c r="CX7" s="611"/>
      <c r="CY7" s="612"/>
      <c r="CZ7" s="613">
        <v>19.899999999999999</v>
      </c>
      <c r="DA7" s="613"/>
      <c r="DB7" s="613"/>
      <c r="DC7" s="613"/>
      <c r="DD7" s="619">
        <v>132497</v>
      </c>
      <c r="DE7" s="611"/>
      <c r="DF7" s="611"/>
      <c r="DG7" s="611"/>
      <c r="DH7" s="611"/>
      <c r="DI7" s="611"/>
      <c r="DJ7" s="611"/>
      <c r="DK7" s="611"/>
      <c r="DL7" s="611"/>
      <c r="DM7" s="611"/>
      <c r="DN7" s="611"/>
      <c r="DO7" s="611"/>
      <c r="DP7" s="612"/>
      <c r="DQ7" s="619">
        <v>861766</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1491</v>
      </c>
      <c r="S8" s="611"/>
      <c r="T8" s="611"/>
      <c r="U8" s="611"/>
      <c r="V8" s="611"/>
      <c r="W8" s="611"/>
      <c r="X8" s="611"/>
      <c r="Y8" s="612"/>
      <c r="Z8" s="613">
        <v>0</v>
      </c>
      <c r="AA8" s="613"/>
      <c r="AB8" s="613"/>
      <c r="AC8" s="613"/>
      <c r="AD8" s="614">
        <v>1491</v>
      </c>
      <c r="AE8" s="614"/>
      <c r="AF8" s="614"/>
      <c r="AG8" s="614"/>
      <c r="AH8" s="614"/>
      <c r="AI8" s="614"/>
      <c r="AJ8" s="614"/>
      <c r="AK8" s="614"/>
      <c r="AL8" s="615">
        <v>0</v>
      </c>
      <c r="AM8" s="616"/>
      <c r="AN8" s="616"/>
      <c r="AO8" s="617"/>
      <c r="AP8" s="607" t="s">
        <v>227</v>
      </c>
      <c r="AQ8" s="608"/>
      <c r="AR8" s="608"/>
      <c r="AS8" s="608"/>
      <c r="AT8" s="608"/>
      <c r="AU8" s="608"/>
      <c r="AV8" s="608"/>
      <c r="AW8" s="608"/>
      <c r="AX8" s="608"/>
      <c r="AY8" s="608"/>
      <c r="AZ8" s="608"/>
      <c r="BA8" s="608"/>
      <c r="BB8" s="608"/>
      <c r="BC8" s="608"/>
      <c r="BD8" s="608"/>
      <c r="BE8" s="608"/>
      <c r="BF8" s="609"/>
      <c r="BG8" s="610">
        <v>4862</v>
      </c>
      <c r="BH8" s="611"/>
      <c r="BI8" s="611"/>
      <c r="BJ8" s="611"/>
      <c r="BK8" s="611"/>
      <c r="BL8" s="611"/>
      <c r="BM8" s="611"/>
      <c r="BN8" s="612"/>
      <c r="BO8" s="613">
        <v>1.7</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881280</v>
      </c>
      <c r="CS8" s="611"/>
      <c r="CT8" s="611"/>
      <c r="CU8" s="611"/>
      <c r="CV8" s="611"/>
      <c r="CW8" s="611"/>
      <c r="CX8" s="611"/>
      <c r="CY8" s="612"/>
      <c r="CZ8" s="613">
        <v>14.3</v>
      </c>
      <c r="DA8" s="613"/>
      <c r="DB8" s="613"/>
      <c r="DC8" s="613"/>
      <c r="DD8" s="619">
        <v>48100</v>
      </c>
      <c r="DE8" s="611"/>
      <c r="DF8" s="611"/>
      <c r="DG8" s="611"/>
      <c r="DH8" s="611"/>
      <c r="DI8" s="611"/>
      <c r="DJ8" s="611"/>
      <c r="DK8" s="611"/>
      <c r="DL8" s="611"/>
      <c r="DM8" s="611"/>
      <c r="DN8" s="611"/>
      <c r="DO8" s="611"/>
      <c r="DP8" s="612"/>
      <c r="DQ8" s="619">
        <v>490145</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1556</v>
      </c>
      <c r="S9" s="611"/>
      <c r="T9" s="611"/>
      <c r="U9" s="611"/>
      <c r="V9" s="611"/>
      <c r="W9" s="611"/>
      <c r="X9" s="611"/>
      <c r="Y9" s="612"/>
      <c r="Z9" s="613">
        <v>0</v>
      </c>
      <c r="AA9" s="613"/>
      <c r="AB9" s="613"/>
      <c r="AC9" s="613"/>
      <c r="AD9" s="614">
        <v>1556</v>
      </c>
      <c r="AE9" s="614"/>
      <c r="AF9" s="614"/>
      <c r="AG9" s="614"/>
      <c r="AH9" s="614"/>
      <c r="AI9" s="614"/>
      <c r="AJ9" s="614"/>
      <c r="AK9" s="614"/>
      <c r="AL9" s="615">
        <v>0</v>
      </c>
      <c r="AM9" s="616"/>
      <c r="AN9" s="616"/>
      <c r="AO9" s="617"/>
      <c r="AP9" s="607" t="s">
        <v>230</v>
      </c>
      <c r="AQ9" s="608"/>
      <c r="AR9" s="608"/>
      <c r="AS9" s="608"/>
      <c r="AT9" s="608"/>
      <c r="AU9" s="608"/>
      <c r="AV9" s="608"/>
      <c r="AW9" s="608"/>
      <c r="AX9" s="608"/>
      <c r="AY9" s="608"/>
      <c r="AZ9" s="608"/>
      <c r="BA9" s="608"/>
      <c r="BB9" s="608"/>
      <c r="BC9" s="608"/>
      <c r="BD9" s="608"/>
      <c r="BE9" s="608"/>
      <c r="BF9" s="609"/>
      <c r="BG9" s="610">
        <v>120946</v>
      </c>
      <c r="BH9" s="611"/>
      <c r="BI9" s="611"/>
      <c r="BJ9" s="611"/>
      <c r="BK9" s="611"/>
      <c r="BL9" s="611"/>
      <c r="BM9" s="611"/>
      <c r="BN9" s="612"/>
      <c r="BO9" s="613">
        <v>42.3</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632635</v>
      </c>
      <c r="CS9" s="611"/>
      <c r="CT9" s="611"/>
      <c r="CU9" s="611"/>
      <c r="CV9" s="611"/>
      <c r="CW9" s="611"/>
      <c r="CX9" s="611"/>
      <c r="CY9" s="612"/>
      <c r="CZ9" s="613">
        <v>10.3</v>
      </c>
      <c r="DA9" s="613"/>
      <c r="DB9" s="613"/>
      <c r="DC9" s="613"/>
      <c r="DD9" s="619">
        <v>26909</v>
      </c>
      <c r="DE9" s="611"/>
      <c r="DF9" s="611"/>
      <c r="DG9" s="611"/>
      <c r="DH9" s="611"/>
      <c r="DI9" s="611"/>
      <c r="DJ9" s="611"/>
      <c r="DK9" s="611"/>
      <c r="DL9" s="611"/>
      <c r="DM9" s="611"/>
      <c r="DN9" s="611"/>
      <c r="DO9" s="611"/>
      <c r="DP9" s="612"/>
      <c r="DQ9" s="619">
        <v>493075</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6333</v>
      </c>
      <c r="BH10" s="611"/>
      <c r="BI10" s="611"/>
      <c r="BJ10" s="611"/>
      <c r="BK10" s="611"/>
      <c r="BL10" s="611"/>
      <c r="BM10" s="611"/>
      <c r="BN10" s="612"/>
      <c r="BO10" s="613">
        <v>2.2000000000000002</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67756</v>
      </c>
      <c r="S11" s="611"/>
      <c r="T11" s="611"/>
      <c r="U11" s="611"/>
      <c r="V11" s="611"/>
      <c r="W11" s="611"/>
      <c r="X11" s="611"/>
      <c r="Y11" s="612"/>
      <c r="Z11" s="615">
        <v>1</v>
      </c>
      <c r="AA11" s="616"/>
      <c r="AB11" s="616"/>
      <c r="AC11" s="622"/>
      <c r="AD11" s="619">
        <v>67756</v>
      </c>
      <c r="AE11" s="611"/>
      <c r="AF11" s="611"/>
      <c r="AG11" s="611"/>
      <c r="AH11" s="611"/>
      <c r="AI11" s="611"/>
      <c r="AJ11" s="611"/>
      <c r="AK11" s="612"/>
      <c r="AL11" s="615">
        <v>2.1</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4619</v>
      </c>
      <c r="BH11" s="611"/>
      <c r="BI11" s="611"/>
      <c r="BJ11" s="611"/>
      <c r="BK11" s="611"/>
      <c r="BL11" s="611"/>
      <c r="BM11" s="611"/>
      <c r="BN11" s="612"/>
      <c r="BO11" s="613">
        <v>1.6</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335870</v>
      </c>
      <c r="CS11" s="611"/>
      <c r="CT11" s="611"/>
      <c r="CU11" s="611"/>
      <c r="CV11" s="611"/>
      <c r="CW11" s="611"/>
      <c r="CX11" s="611"/>
      <c r="CY11" s="612"/>
      <c r="CZ11" s="613">
        <v>5.4</v>
      </c>
      <c r="DA11" s="613"/>
      <c r="DB11" s="613"/>
      <c r="DC11" s="613"/>
      <c r="DD11" s="619">
        <v>140065</v>
      </c>
      <c r="DE11" s="611"/>
      <c r="DF11" s="611"/>
      <c r="DG11" s="611"/>
      <c r="DH11" s="611"/>
      <c r="DI11" s="611"/>
      <c r="DJ11" s="611"/>
      <c r="DK11" s="611"/>
      <c r="DL11" s="611"/>
      <c r="DM11" s="611"/>
      <c r="DN11" s="611"/>
      <c r="DO11" s="611"/>
      <c r="DP11" s="612"/>
      <c r="DQ11" s="619">
        <v>145961</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114318</v>
      </c>
      <c r="BH12" s="611"/>
      <c r="BI12" s="611"/>
      <c r="BJ12" s="611"/>
      <c r="BK12" s="611"/>
      <c r="BL12" s="611"/>
      <c r="BM12" s="611"/>
      <c r="BN12" s="612"/>
      <c r="BO12" s="613">
        <v>40</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281121</v>
      </c>
      <c r="CS12" s="611"/>
      <c r="CT12" s="611"/>
      <c r="CU12" s="611"/>
      <c r="CV12" s="611"/>
      <c r="CW12" s="611"/>
      <c r="CX12" s="611"/>
      <c r="CY12" s="612"/>
      <c r="CZ12" s="613">
        <v>4.5999999999999996</v>
      </c>
      <c r="DA12" s="613"/>
      <c r="DB12" s="613"/>
      <c r="DC12" s="613"/>
      <c r="DD12" s="619">
        <v>107035</v>
      </c>
      <c r="DE12" s="611"/>
      <c r="DF12" s="611"/>
      <c r="DG12" s="611"/>
      <c r="DH12" s="611"/>
      <c r="DI12" s="611"/>
      <c r="DJ12" s="611"/>
      <c r="DK12" s="611"/>
      <c r="DL12" s="611"/>
      <c r="DM12" s="611"/>
      <c r="DN12" s="611"/>
      <c r="DO12" s="611"/>
      <c r="DP12" s="612"/>
      <c r="DQ12" s="619">
        <v>88742</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112263</v>
      </c>
      <c r="BH13" s="611"/>
      <c r="BI13" s="611"/>
      <c r="BJ13" s="611"/>
      <c r="BK13" s="611"/>
      <c r="BL13" s="611"/>
      <c r="BM13" s="611"/>
      <c r="BN13" s="612"/>
      <c r="BO13" s="613">
        <v>39.200000000000003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363505</v>
      </c>
      <c r="CS13" s="611"/>
      <c r="CT13" s="611"/>
      <c r="CU13" s="611"/>
      <c r="CV13" s="611"/>
      <c r="CW13" s="611"/>
      <c r="CX13" s="611"/>
      <c r="CY13" s="612"/>
      <c r="CZ13" s="613">
        <v>5.9</v>
      </c>
      <c r="DA13" s="613"/>
      <c r="DB13" s="613"/>
      <c r="DC13" s="613"/>
      <c r="DD13" s="619">
        <v>217720</v>
      </c>
      <c r="DE13" s="611"/>
      <c r="DF13" s="611"/>
      <c r="DG13" s="611"/>
      <c r="DH13" s="611"/>
      <c r="DI13" s="611"/>
      <c r="DJ13" s="611"/>
      <c r="DK13" s="611"/>
      <c r="DL13" s="611"/>
      <c r="DM13" s="611"/>
      <c r="DN13" s="611"/>
      <c r="DO13" s="611"/>
      <c r="DP13" s="612"/>
      <c r="DQ13" s="619">
        <v>135777</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102</v>
      </c>
      <c r="S14" s="611"/>
      <c r="T14" s="611"/>
      <c r="U14" s="611"/>
      <c r="V14" s="611"/>
      <c r="W14" s="611"/>
      <c r="X14" s="611"/>
      <c r="Y14" s="612"/>
      <c r="Z14" s="613">
        <v>0</v>
      </c>
      <c r="AA14" s="613"/>
      <c r="AB14" s="613"/>
      <c r="AC14" s="613"/>
      <c r="AD14" s="614">
        <v>102</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13848</v>
      </c>
      <c r="BH14" s="611"/>
      <c r="BI14" s="611"/>
      <c r="BJ14" s="611"/>
      <c r="BK14" s="611"/>
      <c r="BL14" s="611"/>
      <c r="BM14" s="611"/>
      <c r="BN14" s="612"/>
      <c r="BO14" s="613">
        <v>4.8</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142215</v>
      </c>
      <c r="CS14" s="611"/>
      <c r="CT14" s="611"/>
      <c r="CU14" s="611"/>
      <c r="CV14" s="611"/>
      <c r="CW14" s="611"/>
      <c r="CX14" s="611"/>
      <c r="CY14" s="612"/>
      <c r="CZ14" s="613">
        <v>2.2999999999999998</v>
      </c>
      <c r="DA14" s="613"/>
      <c r="DB14" s="613"/>
      <c r="DC14" s="613"/>
      <c r="DD14" s="619" t="s">
        <v>122</v>
      </c>
      <c r="DE14" s="611"/>
      <c r="DF14" s="611"/>
      <c r="DG14" s="611"/>
      <c r="DH14" s="611"/>
      <c r="DI14" s="611"/>
      <c r="DJ14" s="611"/>
      <c r="DK14" s="611"/>
      <c r="DL14" s="611"/>
      <c r="DM14" s="611"/>
      <c r="DN14" s="611"/>
      <c r="DO14" s="611"/>
      <c r="DP14" s="612"/>
      <c r="DQ14" s="619">
        <v>140456</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21118</v>
      </c>
      <c r="BH15" s="611"/>
      <c r="BI15" s="611"/>
      <c r="BJ15" s="611"/>
      <c r="BK15" s="611"/>
      <c r="BL15" s="611"/>
      <c r="BM15" s="611"/>
      <c r="BN15" s="612"/>
      <c r="BO15" s="613">
        <v>7.4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264954</v>
      </c>
      <c r="CS15" s="611"/>
      <c r="CT15" s="611"/>
      <c r="CU15" s="611"/>
      <c r="CV15" s="611"/>
      <c r="CW15" s="611"/>
      <c r="CX15" s="611"/>
      <c r="CY15" s="612"/>
      <c r="CZ15" s="613">
        <v>4.3</v>
      </c>
      <c r="DA15" s="613"/>
      <c r="DB15" s="613"/>
      <c r="DC15" s="613"/>
      <c r="DD15" s="619">
        <v>12809</v>
      </c>
      <c r="DE15" s="611"/>
      <c r="DF15" s="611"/>
      <c r="DG15" s="611"/>
      <c r="DH15" s="611"/>
      <c r="DI15" s="611"/>
      <c r="DJ15" s="611"/>
      <c r="DK15" s="611"/>
      <c r="DL15" s="611"/>
      <c r="DM15" s="611"/>
      <c r="DN15" s="611"/>
      <c r="DO15" s="611"/>
      <c r="DP15" s="612"/>
      <c r="DQ15" s="619">
        <v>196214</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1158</v>
      </c>
      <c r="S16" s="611"/>
      <c r="T16" s="611"/>
      <c r="U16" s="611"/>
      <c r="V16" s="611"/>
      <c r="W16" s="611"/>
      <c r="X16" s="611"/>
      <c r="Y16" s="612"/>
      <c r="Z16" s="613">
        <v>0</v>
      </c>
      <c r="AA16" s="613"/>
      <c r="AB16" s="613"/>
      <c r="AC16" s="613"/>
      <c r="AD16" s="614">
        <v>1158</v>
      </c>
      <c r="AE16" s="614"/>
      <c r="AF16" s="614"/>
      <c r="AG16" s="614"/>
      <c r="AH16" s="614"/>
      <c r="AI16" s="614"/>
      <c r="AJ16" s="614"/>
      <c r="AK16" s="614"/>
      <c r="AL16" s="615">
        <v>0</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242947</v>
      </c>
      <c r="CS16" s="611"/>
      <c r="CT16" s="611"/>
      <c r="CU16" s="611"/>
      <c r="CV16" s="611"/>
      <c r="CW16" s="611"/>
      <c r="CX16" s="611"/>
      <c r="CY16" s="612"/>
      <c r="CZ16" s="613">
        <v>3.9</v>
      </c>
      <c r="DA16" s="613"/>
      <c r="DB16" s="613"/>
      <c r="DC16" s="613"/>
      <c r="DD16" s="619" t="s">
        <v>122</v>
      </c>
      <c r="DE16" s="611"/>
      <c r="DF16" s="611"/>
      <c r="DG16" s="611"/>
      <c r="DH16" s="611"/>
      <c r="DI16" s="611"/>
      <c r="DJ16" s="611"/>
      <c r="DK16" s="611"/>
      <c r="DL16" s="611"/>
      <c r="DM16" s="611"/>
      <c r="DN16" s="611"/>
      <c r="DO16" s="611"/>
      <c r="DP16" s="612"/>
      <c r="DQ16" s="619">
        <v>19255</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6557</v>
      </c>
      <c r="S17" s="611"/>
      <c r="T17" s="611"/>
      <c r="U17" s="611"/>
      <c r="V17" s="611"/>
      <c r="W17" s="611"/>
      <c r="X17" s="611"/>
      <c r="Y17" s="612"/>
      <c r="Z17" s="613">
        <v>0.1</v>
      </c>
      <c r="AA17" s="613"/>
      <c r="AB17" s="613"/>
      <c r="AC17" s="613"/>
      <c r="AD17" s="614">
        <v>6557</v>
      </c>
      <c r="AE17" s="614"/>
      <c r="AF17" s="614"/>
      <c r="AG17" s="614"/>
      <c r="AH17" s="614"/>
      <c r="AI17" s="614"/>
      <c r="AJ17" s="614"/>
      <c r="AK17" s="614"/>
      <c r="AL17" s="615">
        <v>0.2</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1742511</v>
      </c>
      <c r="CS17" s="611"/>
      <c r="CT17" s="611"/>
      <c r="CU17" s="611"/>
      <c r="CV17" s="611"/>
      <c r="CW17" s="611"/>
      <c r="CX17" s="611"/>
      <c r="CY17" s="612"/>
      <c r="CZ17" s="613">
        <v>28.3</v>
      </c>
      <c r="DA17" s="613"/>
      <c r="DB17" s="613"/>
      <c r="DC17" s="613"/>
      <c r="DD17" s="619" t="s">
        <v>122</v>
      </c>
      <c r="DE17" s="611"/>
      <c r="DF17" s="611"/>
      <c r="DG17" s="611"/>
      <c r="DH17" s="611"/>
      <c r="DI17" s="611"/>
      <c r="DJ17" s="611"/>
      <c r="DK17" s="611"/>
      <c r="DL17" s="611"/>
      <c r="DM17" s="611"/>
      <c r="DN17" s="611"/>
      <c r="DO17" s="611"/>
      <c r="DP17" s="612"/>
      <c r="DQ17" s="619">
        <v>1680327</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736</v>
      </c>
      <c r="S18" s="611"/>
      <c r="T18" s="611"/>
      <c r="U18" s="611"/>
      <c r="V18" s="611"/>
      <c r="W18" s="611"/>
      <c r="X18" s="611"/>
      <c r="Y18" s="612"/>
      <c r="Z18" s="613">
        <v>0</v>
      </c>
      <c r="AA18" s="613"/>
      <c r="AB18" s="613"/>
      <c r="AC18" s="613"/>
      <c r="AD18" s="614">
        <v>736</v>
      </c>
      <c r="AE18" s="614"/>
      <c r="AF18" s="614"/>
      <c r="AG18" s="614"/>
      <c r="AH18" s="614"/>
      <c r="AI18" s="614"/>
      <c r="AJ18" s="614"/>
      <c r="AK18" s="614"/>
      <c r="AL18" s="615">
        <v>0</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736</v>
      </c>
      <c r="S19" s="611"/>
      <c r="T19" s="611"/>
      <c r="U19" s="611"/>
      <c r="V19" s="611"/>
      <c r="W19" s="611"/>
      <c r="X19" s="611"/>
      <c r="Y19" s="612"/>
      <c r="Z19" s="613">
        <v>0</v>
      </c>
      <c r="AA19" s="613"/>
      <c r="AB19" s="613"/>
      <c r="AC19" s="613"/>
      <c r="AD19" s="614">
        <v>736</v>
      </c>
      <c r="AE19" s="614"/>
      <c r="AF19" s="614"/>
      <c r="AG19" s="614"/>
      <c r="AH19" s="614"/>
      <c r="AI19" s="614"/>
      <c r="AJ19" s="614"/>
      <c r="AK19" s="614"/>
      <c r="AL19" s="615">
        <v>0</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6164102</v>
      </c>
      <c r="CS20" s="611"/>
      <c r="CT20" s="611"/>
      <c r="CU20" s="611"/>
      <c r="CV20" s="611"/>
      <c r="CW20" s="611"/>
      <c r="CX20" s="611"/>
      <c r="CY20" s="612"/>
      <c r="CZ20" s="613">
        <v>100</v>
      </c>
      <c r="DA20" s="613"/>
      <c r="DB20" s="613"/>
      <c r="DC20" s="613"/>
      <c r="DD20" s="619">
        <v>685135</v>
      </c>
      <c r="DE20" s="611"/>
      <c r="DF20" s="611"/>
      <c r="DG20" s="611"/>
      <c r="DH20" s="611"/>
      <c r="DI20" s="611"/>
      <c r="DJ20" s="611"/>
      <c r="DK20" s="611"/>
      <c r="DL20" s="611"/>
      <c r="DM20" s="611"/>
      <c r="DN20" s="611"/>
      <c r="DO20" s="611"/>
      <c r="DP20" s="612"/>
      <c r="DQ20" s="619">
        <v>4301816</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3299086</v>
      </c>
      <c r="S21" s="611"/>
      <c r="T21" s="611"/>
      <c r="U21" s="611"/>
      <c r="V21" s="611"/>
      <c r="W21" s="611"/>
      <c r="X21" s="611"/>
      <c r="Y21" s="612"/>
      <c r="Z21" s="613">
        <v>50.9</v>
      </c>
      <c r="AA21" s="613"/>
      <c r="AB21" s="613"/>
      <c r="AC21" s="613"/>
      <c r="AD21" s="614">
        <v>2866954</v>
      </c>
      <c r="AE21" s="614"/>
      <c r="AF21" s="614"/>
      <c r="AG21" s="614"/>
      <c r="AH21" s="614"/>
      <c r="AI21" s="614"/>
      <c r="AJ21" s="614"/>
      <c r="AK21" s="614"/>
      <c r="AL21" s="615">
        <v>88.1</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2866954</v>
      </c>
      <c r="S22" s="611"/>
      <c r="T22" s="611"/>
      <c r="U22" s="611"/>
      <c r="V22" s="611"/>
      <c r="W22" s="611"/>
      <c r="X22" s="611"/>
      <c r="Y22" s="612"/>
      <c r="Z22" s="613">
        <v>44.3</v>
      </c>
      <c r="AA22" s="613"/>
      <c r="AB22" s="613"/>
      <c r="AC22" s="613"/>
      <c r="AD22" s="614">
        <v>2866954</v>
      </c>
      <c r="AE22" s="614"/>
      <c r="AF22" s="614"/>
      <c r="AG22" s="614"/>
      <c r="AH22" s="614"/>
      <c r="AI22" s="614"/>
      <c r="AJ22" s="614"/>
      <c r="AK22" s="614"/>
      <c r="AL22" s="615">
        <v>88.1</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432132</v>
      </c>
      <c r="S23" s="611"/>
      <c r="T23" s="611"/>
      <c r="U23" s="611"/>
      <c r="V23" s="611"/>
      <c r="W23" s="611"/>
      <c r="X23" s="611"/>
      <c r="Y23" s="612"/>
      <c r="Z23" s="613">
        <v>6.7</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2616723</v>
      </c>
      <c r="CS24" s="600"/>
      <c r="CT24" s="600"/>
      <c r="CU24" s="600"/>
      <c r="CV24" s="600"/>
      <c r="CW24" s="600"/>
      <c r="CX24" s="600"/>
      <c r="CY24" s="601"/>
      <c r="CZ24" s="604">
        <v>42.5</v>
      </c>
      <c r="DA24" s="605"/>
      <c r="DB24" s="605"/>
      <c r="DC24" s="621"/>
      <c r="DD24" s="644">
        <v>2373036</v>
      </c>
      <c r="DE24" s="600"/>
      <c r="DF24" s="600"/>
      <c r="DG24" s="600"/>
      <c r="DH24" s="600"/>
      <c r="DI24" s="600"/>
      <c r="DJ24" s="600"/>
      <c r="DK24" s="601"/>
      <c r="DL24" s="644">
        <v>1837093</v>
      </c>
      <c r="DM24" s="600"/>
      <c r="DN24" s="600"/>
      <c r="DO24" s="600"/>
      <c r="DP24" s="600"/>
      <c r="DQ24" s="600"/>
      <c r="DR24" s="600"/>
      <c r="DS24" s="600"/>
      <c r="DT24" s="600"/>
      <c r="DU24" s="600"/>
      <c r="DV24" s="601"/>
      <c r="DW24" s="604">
        <v>56.4</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3685704</v>
      </c>
      <c r="S25" s="611"/>
      <c r="T25" s="611"/>
      <c r="U25" s="611"/>
      <c r="V25" s="611"/>
      <c r="W25" s="611"/>
      <c r="X25" s="611"/>
      <c r="Y25" s="612"/>
      <c r="Z25" s="613">
        <v>56.9</v>
      </c>
      <c r="AA25" s="613"/>
      <c r="AB25" s="613"/>
      <c r="AC25" s="613"/>
      <c r="AD25" s="614">
        <v>3253572</v>
      </c>
      <c r="AE25" s="614"/>
      <c r="AF25" s="614"/>
      <c r="AG25" s="614"/>
      <c r="AH25" s="614"/>
      <c r="AI25" s="614"/>
      <c r="AJ25" s="614"/>
      <c r="AK25" s="614"/>
      <c r="AL25" s="615">
        <v>100</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657042</v>
      </c>
      <c r="CS25" s="640"/>
      <c r="CT25" s="640"/>
      <c r="CU25" s="640"/>
      <c r="CV25" s="640"/>
      <c r="CW25" s="640"/>
      <c r="CX25" s="640"/>
      <c r="CY25" s="641"/>
      <c r="CZ25" s="615">
        <v>10.7</v>
      </c>
      <c r="DA25" s="642"/>
      <c r="DB25" s="642"/>
      <c r="DC25" s="645"/>
      <c r="DD25" s="619">
        <v>597062</v>
      </c>
      <c r="DE25" s="640"/>
      <c r="DF25" s="640"/>
      <c r="DG25" s="640"/>
      <c r="DH25" s="640"/>
      <c r="DI25" s="640"/>
      <c r="DJ25" s="640"/>
      <c r="DK25" s="641"/>
      <c r="DL25" s="619">
        <v>537464</v>
      </c>
      <c r="DM25" s="640"/>
      <c r="DN25" s="640"/>
      <c r="DO25" s="640"/>
      <c r="DP25" s="640"/>
      <c r="DQ25" s="640"/>
      <c r="DR25" s="640"/>
      <c r="DS25" s="640"/>
      <c r="DT25" s="640"/>
      <c r="DU25" s="640"/>
      <c r="DV25" s="641"/>
      <c r="DW25" s="615">
        <v>16.5</v>
      </c>
      <c r="DX25" s="642"/>
      <c r="DY25" s="642"/>
      <c r="DZ25" s="642"/>
      <c r="EA25" s="642"/>
      <c r="EB25" s="642"/>
      <c r="EC25" s="643"/>
    </row>
    <row r="26" spans="2:133" ht="11.25" customHeight="1" x14ac:dyDescent="0.15">
      <c r="B26" s="607" t="s">
        <v>283</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417758</v>
      </c>
      <c r="CS26" s="611"/>
      <c r="CT26" s="611"/>
      <c r="CU26" s="611"/>
      <c r="CV26" s="611"/>
      <c r="CW26" s="611"/>
      <c r="CX26" s="611"/>
      <c r="CY26" s="612"/>
      <c r="CZ26" s="615">
        <v>6.8</v>
      </c>
      <c r="DA26" s="642"/>
      <c r="DB26" s="642"/>
      <c r="DC26" s="645"/>
      <c r="DD26" s="619">
        <v>366371</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2"/>
      <c r="DY26" s="642"/>
      <c r="DZ26" s="642"/>
      <c r="EA26" s="642"/>
      <c r="EB26" s="642"/>
      <c r="EC26" s="643"/>
    </row>
    <row r="27" spans="2:133" ht="11.25" customHeight="1" x14ac:dyDescent="0.15">
      <c r="B27" s="607" t="s">
        <v>286</v>
      </c>
      <c r="C27" s="608"/>
      <c r="D27" s="608"/>
      <c r="E27" s="608"/>
      <c r="F27" s="608"/>
      <c r="G27" s="608"/>
      <c r="H27" s="608"/>
      <c r="I27" s="608"/>
      <c r="J27" s="608"/>
      <c r="K27" s="608"/>
      <c r="L27" s="608"/>
      <c r="M27" s="608"/>
      <c r="N27" s="608"/>
      <c r="O27" s="608"/>
      <c r="P27" s="608"/>
      <c r="Q27" s="609"/>
      <c r="R27" s="610">
        <v>80201</v>
      </c>
      <c r="S27" s="611"/>
      <c r="T27" s="611"/>
      <c r="U27" s="611"/>
      <c r="V27" s="611"/>
      <c r="W27" s="611"/>
      <c r="X27" s="611"/>
      <c r="Y27" s="612"/>
      <c r="Z27" s="613">
        <v>1.2</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286044</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217170</v>
      </c>
      <c r="CS27" s="640"/>
      <c r="CT27" s="640"/>
      <c r="CU27" s="640"/>
      <c r="CV27" s="640"/>
      <c r="CW27" s="640"/>
      <c r="CX27" s="640"/>
      <c r="CY27" s="641"/>
      <c r="CZ27" s="615">
        <v>3.5</v>
      </c>
      <c r="DA27" s="642"/>
      <c r="DB27" s="642"/>
      <c r="DC27" s="645"/>
      <c r="DD27" s="619">
        <v>95647</v>
      </c>
      <c r="DE27" s="640"/>
      <c r="DF27" s="640"/>
      <c r="DG27" s="640"/>
      <c r="DH27" s="640"/>
      <c r="DI27" s="640"/>
      <c r="DJ27" s="640"/>
      <c r="DK27" s="641"/>
      <c r="DL27" s="619">
        <v>43199</v>
      </c>
      <c r="DM27" s="640"/>
      <c r="DN27" s="640"/>
      <c r="DO27" s="640"/>
      <c r="DP27" s="640"/>
      <c r="DQ27" s="640"/>
      <c r="DR27" s="640"/>
      <c r="DS27" s="640"/>
      <c r="DT27" s="640"/>
      <c r="DU27" s="640"/>
      <c r="DV27" s="641"/>
      <c r="DW27" s="615">
        <v>1.3</v>
      </c>
      <c r="DX27" s="642"/>
      <c r="DY27" s="642"/>
      <c r="DZ27" s="642"/>
      <c r="EA27" s="642"/>
      <c r="EB27" s="642"/>
      <c r="EC27" s="643"/>
    </row>
    <row r="28" spans="2:133" ht="11.25" customHeight="1" x14ac:dyDescent="0.15">
      <c r="B28" s="607" t="s">
        <v>289</v>
      </c>
      <c r="C28" s="608"/>
      <c r="D28" s="608"/>
      <c r="E28" s="608"/>
      <c r="F28" s="608"/>
      <c r="G28" s="608"/>
      <c r="H28" s="608"/>
      <c r="I28" s="608"/>
      <c r="J28" s="608"/>
      <c r="K28" s="608"/>
      <c r="L28" s="608"/>
      <c r="M28" s="608"/>
      <c r="N28" s="608"/>
      <c r="O28" s="608"/>
      <c r="P28" s="608"/>
      <c r="Q28" s="609"/>
      <c r="R28" s="610">
        <v>101132</v>
      </c>
      <c r="S28" s="611"/>
      <c r="T28" s="611"/>
      <c r="U28" s="611"/>
      <c r="V28" s="611"/>
      <c r="W28" s="611"/>
      <c r="X28" s="611"/>
      <c r="Y28" s="612"/>
      <c r="Z28" s="613">
        <v>1.6</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1742511</v>
      </c>
      <c r="CS28" s="611"/>
      <c r="CT28" s="611"/>
      <c r="CU28" s="611"/>
      <c r="CV28" s="611"/>
      <c r="CW28" s="611"/>
      <c r="CX28" s="611"/>
      <c r="CY28" s="612"/>
      <c r="CZ28" s="615">
        <v>28.3</v>
      </c>
      <c r="DA28" s="642"/>
      <c r="DB28" s="642"/>
      <c r="DC28" s="645"/>
      <c r="DD28" s="619">
        <v>1680327</v>
      </c>
      <c r="DE28" s="611"/>
      <c r="DF28" s="611"/>
      <c r="DG28" s="611"/>
      <c r="DH28" s="611"/>
      <c r="DI28" s="611"/>
      <c r="DJ28" s="611"/>
      <c r="DK28" s="612"/>
      <c r="DL28" s="619">
        <v>1256430</v>
      </c>
      <c r="DM28" s="611"/>
      <c r="DN28" s="611"/>
      <c r="DO28" s="611"/>
      <c r="DP28" s="611"/>
      <c r="DQ28" s="611"/>
      <c r="DR28" s="611"/>
      <c r="DS28" s="611"/>
      <c r="DT28" s="611"/>
      <c r="DU28" s="611"/>
      <c r="DV28" s="612"/>
      <c r="DW28" s="615">
        <v>38.6</v>
      </c>
      <c r="DX28" s="642"/>
      <c r="DY28" s="642"/>
      <c r="DZ28" s="642"/>
      <c r="EA28" s="642"/>
      <c r="EB28" s="642"/>
      <c r="EC28" s="643"/>
    </row>
    <row r="29" spans="2:133" ht="11.25" customHeight="1" x14ac:dyDescent="0.15">
      <c r="B29" s="607" t="s">
        <v>291</v>
      </c>
      <c r="C29" s="608"/>
      <c r="D29" s="608"/>
      <c r="E29" s="608"/>
      <c r="F29" s="608"/>
      <c r="G29" s="608"/>
      <c r="H29" s="608"/>
      <c r="I29" s="608"/>
      <c r="J29" s="608"/>
      <c r="K29" s="608"/>
      <c r="L29" s="608"/>
      <c r="M29" s="608"/>
      <c r="N29" s="608"/>
      <c r="O29" s="608"/>
      <c r="P29" s="608"/>
      <c r="Q29" s="609"/>
      <c r="R29" s="610">
        <v>20886</v>
      </c>
      <c r="S29" s="611"/>
      <c r="T29" s="611"/>
      <c r="U29" s="611"/>
      <c r="V29" s="611"/>
      <c r="W29" s="611"/>
      <c r="X29" s="611"/>
      <c r="Y29" s="612"/>
      <c r="Z29" s="613">
        <v>0.3</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1742357</v>
      </c>
      <c r="CS29" s="640"/>
      <c r="CT29" s="640"/>
      <c r="CU29" s="640"/>
      <c r="CV29" s="640"/>
      <c r="CW29" s="640"/>
      <c r="CX29" s="640"/>
      <c r="CY29" s="641"/>
      <c r="CZ29" s="615">
        <v>28.3</v>
      </c>
      <c r="DA29" s="642"/>
      <c r="DB29" s="642"/>
      <c r="DC29" s="645"/>
      <c r="DD29" s="619">
        <v>1680173</v>
      </c>
      <c r="DE29" s="640"/>
      <c r="DF29" s="640"/>
      <c r="DG29" s="640"/>
      <c r="DH29" s="640"/>
      <c r="DI29" s="640"/>
      <c r="DJ29" s="640"/>
      <c r="DK29" s="641"/>
      <c r="DL29" s="619">
        <v>1256276</v>
      </c>
      <c r="DM29" s="640"/>
      <c r="DN29" s="640"/>
      <c r="DO29" s="640"/>
      <c r="DP29" s="640"/>
      <c r="DQ29" s="640"/>
      <c r="DR29" s="640"/>
      <c r="DS29" s="640"/>
      <c r="DT29" s="640"/>
      <c r="DU29" s="640"/>
      <c r="DV29" s="641"/>
      <c r="DW29" s="615">
        <v>38.6</v>
      </c>
      <c r="DX29" s="642"/>
      <c r="DY29" s="642"/>
      <c r="DZ29" s="642"/>
      <c r="EA29" s="642"/>
      <c r="EB29" s="642"/>
      <c r="EC29" s="643"/>
    </row>
    <row r="30" spans="2:133" ht="11.25" customHeight="1" x14ac:dyDescent="0.15">
      <c r="B30" s="607" t="s">
        <v>293</v>
      </c>
      <c r="C30" s="608"/>
      <c r="D30" s="608"/>
      <c r="E30" s="608"/>
      <c r="F30" s="608"/>
      <c r="G30" s="608"/>
      <c r="H30" s="608"/>
      <c r="I30" s="608"/>
      <c r="J30" s="608"/>
      <c r="K30" s="608"/>
      <c r="L30" s="608"/>
      <c r="M30" s="608"/>
      <c r="N30" s="608"/>
      <c r="O30" s="608"/>
      <c r="P30" s="608"/>
      <c r="Q30" s="609"/>
      <c r="R30" s="610">
        <v>687216</v>
      </c>
      <c r="S30" s="611"/>
      <c r="T30" s="611"/>
      <c r="U30" s="611"/>
      <c r="V30" s="611"/>
      <c r="W30" s="611"/>
      <c r="X30" s="611"/>
      <c r="Y30" s="612"/>
      <c r="Z30" s="613">
        <v>10.6</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1721399</v>
      </c>
      <c r="CS30" s="611"/>
      <c r="CT30" s="611"/>
      <c r="CU30" s="611"/>
      <c r="CV30" s="611"/>
      <c r="CW30" s="611"/>
      <c r="CX30" s="611"/>
      <c r="CY30" s="612"/>
      <c r="CZ30" s="615">
        <v>27.9</v>
      </c>
      <c r="DA30" s="642"/>
      <c r="DB30" s="642"/>
      <c r="DC30" s="645"/>
      <c r="DD30" s="619">
        <v>1661503</v>
      </c>
      <c r="DE30" s="611"/>
      <c r="DF30" s="611"/>
      <c r="DG30" s="611"/>
      <c r="DH30" s="611"/>
      <c r="DI30" s="611"/>
      <c r="DJ30" s="611"/>
      <c r="DK30" s="612"/>
      <c r="DL30" s="619">
        <v>1237610</v>
      </c>
      <c r="DM30" s="611"/>
      <c r="DN30" s="611"/>
      <c r="DO30" s="611"/>
      <c r="DP30" s="611"/>
      <c r="DQ30" s="611"/>
      <c r="DR30" s="611"/>
      <c r="DS30" s="611"/>
      <c r="DT30" s="611"/>
      <c r="DU30" s="611"/>
      <c r="DV30" s="612"/>
      <c r="DW30" s="615">
        <v>38</v>
      </c>
      <c r="DX30" s="642"/>
      <c r="DY30" s="642"/>
      <c r="DZ30" s="642"/>
      <c r="EA30" s="642"/>
      <c r="EB30" s="642"/>
      <c r="EC30" s="643"/>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99.5</v>
      </c>
      <c r="BH31" s="654"/>
      <c r="BI31" s="654"/>
      <c r="BJ31" s="654"/>
      <c r="BK31" s="654"/>
      <c r="BL31" s="654"/>
      <c r="BM31" s="605">
        <v>97.5</v>
      </c>
      <c r="BN31" s="654"/>
      <c r="BO31" s="654"/>
      <c r="BP31" s="654"/>
      <c r="BQ31" s="655"/>
      <c r="BR31" s="657">
        <v>99.5</v>
      </c>
      <c r="BS31" s="654"/>
      <c r="BT31" s="654"/>
      <c r="BU31" s="654"/>
      <c r="BV31" s="654"/>
      <c r="BW31" s="654"/>
      <c r="BX31" s="605">
        <v>97.7</v>
      </c>
      <c r="BY31" s="654"/>
      <c r="BZ31" s="654"/>
      <c r="CA31" s="654"/>
      <c r="CB31" s="655"/>
      <c r="CD31" s="650"/>
      <c r="CE31" s="651"/>
      <c r="CF31" s="607" t="s">
        <v>300</v>
      </c>
      <c r="CG31" s="608"/>
      <c r="CH31" s="608"/>
      <c r="CI31" s="608"/>
      <c r="CJ31" s="608"/>
      <c r="CK31" s="608"/>
      <c r="CL31" s="608"/>
      <c r="CM31" s="608"/>
      <c r="CN31" s="608"/>
      <c r="CO31" s="608"/>
      <c r="CP31" s="608"/>
      <c r="CQ31" s="609"/>
      <c r="CR31" s="610">
        <v>20958</v>
      </c>
      <c r="CS31" s="640"/>
      <c r="CT31" s="640"/>
      <c r="CU31" s="640"/>
      <c r="CV31" s="640"/>
      <c r="CW31" s="640"/>
      <c r="CX31" s="640"/>
      <c r="CY31" s="641"/>
      <c r="CZ31" s="615">
        <v>0.3</v>
      </c>
      <c r="DA31" s="642"/>
      <c r="DB31" s="642"/>
      <c r="DC31" s="645"/>
      <c r="DD31" s="619">
        <v>18670</v>
      </c>
      <c r="DE31" s="640"/>
      <c r="DF31" s="640"/>
      <c r="DG31" s="640"/>
      <c r="DH31" s="640"/>
      <c r="DI31" s="640"/>
      <c r="DJ31" s="640"/>
      <c r="DK31" s="641"/>
      <c r="DL31" s="619">
        <v>18666</v>
      </c>
      <c r="DM31" s="640"/>
      <c r="DN31" s="640"/>
      <c r="DO31" s="640"/>
      <c r="DP31" s="640"/>
      <c r="DQ31" s="640"/>
      <c r="DR31" s="640"/>
      <c r="DS31" s="640"/>
      <c r="DT31" s="640"/>
      <c r="DU31" s="640"/>
      <c r="DV31" s="641"/>
      <c r="DW31" s="615">
        <v>0.6</v>
      </c>
      <c r="DX31" s="642"/>
      <c r="DY31" s="642"/>
      <c r="DZ31" s="642"/>
      <c r="EA31" s="642"/>
      <c r="EB31" s="642"/>
      <c r="EC31" s="643"/>
    </row>
    <row r="32" spans="2:133" ht="11.25" customHeight="1" x14ac:dyDescent="0.15">
      <c r="B32" s="607" t="s">
        <v>301</v>
      </c>
      <c r="C32" s="608"/>
      <c r="D32" s="608"/>
      <c r="E32" s="608"/>
      <c r="F32" s="608"/>
      <c r="G32" s="608"/>
      <c r="H32" s="608"/>
      <c r="I32" s="608"/>
      <c r="J32" s="608"/>
      <c r="K32" s="608"/>
      <c r="L32" s="608"/>
      <c r="M32" s="608"/>
      <c r="N32" s="608"/>
      <c r="O32" s="608"/>
      <c r="P32" s="608"/>
      <c r="Q32" s="609"/>
      <c r="R32" s="610">
        <v>305597</v>
      </c>
      <c r="S32" s="611"/>
      <c r="T32" s="611"/>
      <c r="U32" s="611"/>
      <c r="V32" s="611"/>
      <c r="W32" s="611"/>
      <c r="X32" s="611"/>
      <c r="Y32" s="612"/>
      <c r="Z32" s="613">
        <v>4.7</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99.5</v>
      </c>
      <c r="BH32" s="640"/>
      <c r="BI32" s="640"/>
      <c r="BJ32" s="640"/>
      <c r="BK32" s="640"/>
      <c r="BL32" s="640"/>
      <c r="BM32" s="616">
        <v>98.4</v>
      </c>
      <c r="BN32" s="640"/>
      <c r="BO32" s="640"/>
      <c r="BP32" s="640"/>
      <c r="BQ32" s="656"/>
      <c r="BR32" s="667">
        <v>99.7</v>
      </c>
      <c r="BS32" s="640"/>
      <c r="BT32" s="640"/>
      <c r="BU32" s="640"/>
      <c r="BV32" s="640"/>
      <c r="BW32" s="640"/>
      <c r="BX32" s="616">
        <v>98.6</v>
      </c>
      <c r="BY32" s="640"/>
      <c r="BZ32" s="640"/>
      <c r="CA32" s="640"/>
      <c r="CB32" s="656"/>
      <c r="CD32" s="652"/>
      <c r="CE32" s="653"/>
      <c r="CF32" s="607" t="s">
        <v>304</v>
      </c>
      <c r="CG32" s="608"/>
      <c r="CH32" s="608"/>
      <c r="CI32" s="608"/>
      <c r="CJ32" s="608"/>
      <c r="CK32" s="608"/>
      <c r="CL32" s="608"/>
      <c r="CM32" s="608"/>
      <c r="CN32" s="608"/>
      <c r="CO32" s="608"/>
      <c r="CP32" s="608"/>
      <c r="CQ32" s="609"/>
      <c r="CR32" s="610">
        <v>154</v>
      </c>
      <c r="CS32" s="611"/>
      <c r="CT32" s="611"/>
      <c r="CU32" s="611"/>
      <c r="CV32" s="611"/>
      <c r="CW32" s="611"/>
      <c r="CX32" s="611"/>
      <c r="CY32" s="612"/>
      <c r="CZ32" s="615">
        <v>0</v>
      </c>
      <c r="DA32" s="642"/>
      <c r="DB32" s="642"/>
      <c r="DC32" s="645"/>
      <c r="DD32" s="619">
        <v>154</v>
      </c>
      <c r="DE32" s="611"/>
      <c r="DF32" s="611"/>
      <c r="DG32" s="611"/>
      <c r="DH32" s="611"/>
      <c r="DI32" s="611"/>
      <c r="DJ32" s="611"/>
      <c r="DK32" s="612"/>
      <c r="DL32" s="619">
        <v>154</v>
      </c>
      <c r="DM32" s="611"/>
      <c r="DN32" s="611"/>
      <c r="DO32" s="611"/>
      <c r="DP32" s="611"/>
      <c r="DQ32" s="611"/>
      <c r="DR32" s="611"/>
      <c r="DS32" s="611"/>
      <c r="DT32" s="611"/>
      <c r="DU32" s="611"/>
      <c r="DV32" s="612"/>
      <c r="DW32" s="615">
        <v>0</v>
      </c>
      <c r="DX32" s="642"/>
      <c r="DY32" s="642"/>
      <c r="DZ32" s="642"/>
      <c r="EA32" s="642"/>
      <c r="EB32" s="642"/>
      <c r="EC32" s="643"/>
    </row>
    <row r="33" spans="2:133" ht="11.25" customHeight="1" x14ac:dyDescent="0.15">
      <c r="B33" s="607" t="s">
        <v>305</v>
      </c>
      <c r="C33" s="608"/>
      <c r="D33" s="608"/>
      <c r="E33" s="608"/>
      <c r="F33" s="608"/>
      <c r="G33" s="608"/>
      <c r="H33" s="608"/>
      <c r="I33" s="608"/>
      <c r="J33" s="608"/>
      <c r="K33" s="608"/>
      <c r="L33" s="608"/>
      <c r="M33" s="608"/>
      <c r="N33" s="608"/>
      <c r="O33" s="608"/>
      <c r="P33" s="608"/>
      <c r="Q33" s="609"/>
      <c r="R33" s="610">
        <v>32894</v>
      </c>
      <c r="S33" s="611"/>
      <c r="T33" s="611"/>
      <c r="U33" s="611"/>
      <c r="V33" s="611"/>
      <c r="W33" s="611"/>
      <c r="X33" s="611"/>
      <c r="Y33" s="612"/>
      <c r="Z33" s="613">
        <v>0.5</v>
      </c>
      <c r="AA33" s="613"/>
      <c r="AB33" s="613"/>
      <c r="AC33" s="613"/>
      <c r="AD33" s="614" t="s">
        <v>122</v>
      </c>
      <c r="AE33" s="614"/>
      <c r="AF33" s="614"/>
      <c r="AG33" s="614"/>
      <c r="AH33" s="614"/>
      <c r="AI33" s="614"/>
      <c r="AJ33" s="614"/>
      <c r="AK33" s="614"/>
      <c r="AL33" s="615" t="s">
        <v>122</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99.2</v>
      </c>
      <c r="BH33" s="669"/>
      <c r="BI33" s="669"/>
      <c r="BJ33" s="669"/>
      <c r="BK33" s="669"/>
      <c r="BL33" s="669"/>
      <c r="BM33" s="670">
        <v>95.7</v>
      </c>
      <c r="BN33" s="669"/>
      <c r="BO33" s="669"/>
      <c r="BP33" s="669"/>
      <c r="BQ33" s="671"/>
      <c r="BR33" s="668">
        <v>99.2</v>
      </c>
      <c r="BS33" s="669"/>
      <c r="BT33" s="669"/>
      <c r="BU33" s="669"/>
      <c r="BV33" s="669"/>
      <c r="BW33" s="669"/>
      <c r="BX33" s="670">
        <v>96</v>
      </c>
      <c r="BY33" s="669"/>
      <c r="BZ33" s="669"/>
      <c r="CA33" s="669"/>
      <c r="CB33" s="671"/>
      <c r="CD33" s="607" t="s">
        <v>307</v>
      </c>
      <c r="CE33" s="608"/>
      <c r="CF33" s="608"/>
      <c r="CG33" s="608"/>
      <c r="CH33" s="608"/>
      <c r="CI33" s="608"/>
      <c r="CJ33" s="608"/>
      <c r="CK33" s="608"/>
      <c r="CL33" s="608"/>
      <c r="CM33" s="608"/>
      <c r="CN33" s="608"/>
      <c r="CO33" s="608"/>
      <c r="CP33" s="608"/>
      <c r="CQ33" s="609"/>
      <c r="CR33" s="610">
        <v>2619297</v>
      </c>
      <c r="CS33" s="640"/>
      <c r="CT33" s="640"/>
      <c r="CU33" s="640"/>
      <c r="CV33" s="640"/>
      <c r="CW33" s="640"/>
      <c r="CX33" s="640"/>
      <c r="CY33" s="641"/>
      <c r="CZ33" s="615">
        <v>42.5</v>
      </c>
      <c r="DA33" s="642"/>
      <c r="DB33" s="642"/>
      <c r="DC33" s="645"/>
      <c r="DD33" s="619">
        <v>1844128</v>
      </c>
      <c r="DE33" s="640"/>
      <c r="DF33" s="640"/>
      <c r="DG33" s="640"/>
      <c r="DH33" s="640"/>
      <c r="DI33" s="640"/>
      <c r="DJ33" s="640"/>
      <c r="DK33" s="641"/>
      <c r="DL33" s="619">
        <v>1152518</v>
      </c>
      <c r="DM33" s="640"/>
      <c r="DN33" s="640"/>
      <c r="DO33" s="640"/>
      <c r="DP33" s="640"/>
      <c r="DQ33" s="640"/>
      <c r="DR33" s="640"/>
      <c r="DS33" s="640"/>
      <c r="DT33" s="640"/>
      <c r="DU33" s="640"/>
      <c r="DV33" s="641"/>
      <c r="DW33" s="615">
        <v>35.4</v>
      </c>
      <c r="DX33" s="642"/>
      <c r="DY33" s="642"/>
      <c r="DZ33" s="642"/>
      <c r="EA33" s="642"/>
      <c r="EB33" s="642"/>
      <c r="EC33" s="643"/>
    </row>
    <row r="34" spans="2:133" ht="11.25" customHeight="1" x14ac:dyDescent="0.15">
      <c r="B34" s="607" t="s">
        <v>308</v>
      </c>
      <c r="C34" s="608"/>
      <c r="D34" s="608"/>
      <c r="E34" s="608"/>
      <c r="F34" s="608"/>
      <c r="G34" s="608"/>
      <c r="H34" s="608"/>
      <c r="I34" s="608"/>
      <c r="J34" s="608"/>
      <c r="K34" s="608"/>
      <c r="L34" s="608"/>
      <c r="M34" s="608"/>
      <c r="N34" s="608"/>
      <c r="O34" s="608"/>
      <c r="P34" s="608"/>
      <c r="Q34" s="609"/>
      <c r="R34" s="610">
        <v>50998</v>
      </c>
      <c r="S34" s="611"/>
      <c r="T34" s="611"/>
      <c r="U34" s="611"/>
      <c r="V34" s="611"/>
      <c r="W34" s="611"/>
      <c r="X34" s="611"/>
      <c r="Y34" s="612"/>
      <c r="Z34" s="613">
        <v>0.8</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976686</v>
      </c>
      <c r="CS34" s="611"/>
      <c r="CT34" s="611"/>
      <c r="CU34" s="611"/>
      <c r="CV34" s="611"/>
      <c r="CW34" s="611"/>
      <c r="CX34" s="611"/>
      <c r="CY34" s="612"/>
      <c r="CZ34" s="615">
        <v>15.8</v>
      </c>
      <c r="DA34" s="642"/>
      <c r="DB34" s="642"/>
      <c r="DC34" s="645"/>
      <c r="DD34" s="619">
        <v>611945</v>
      </c>
      <c r="DE34" s="611"/>
      <c r="DF34" s="611"/>
      <c r="DG34" s="611"/>
      <c r="DH34" s="611"/>
      <c r="DI34" s="611"/>
      <c r="DJ34" s="611"/>
      <c r="DK34" s="612"/>
      <c r="DL34" s="619">
        <v>445567</v>
      </c>
      <c r="DM34" s="611"/>
      <c r="DN34" s="611"/>
      <c r="DO34" s="611"/>
      <c r="DP34" s="611"/>
      <c r="DQ34" s="611"/>
      <c r="DR34" s="611"/>
      <c r="DS34" s="611"/>
      <c r="DT34" s="611"/>
      <c r="DU34" s="611"/>
      <c r="DV34" s="612"/>
      <c r="DW34" s="615">
        <v>13.7</v>
      </c>
      <c r="DX34" s="642"/>
      <c r="DY34" s="642"/>
      <c r="DZ34" s="642"/>
      <c r="EA34" s="642"/>
      <c r="EB34" s="642"/>
      <c r="EC34" s="643"/>
    </row>
    <row r="35" spans="2:133" ht="11.25" customHeight="1" x14ac:dyDescent="0.15">
      <c r="B35" s="607" t="s">
        <v>310</v>
      </c>
      <c r="C35" s="608"/>
      <c r="D35" s="608"/>
      <c r="E35" s="608"/>
      <c r="F35" s="608"/>
      <c r="G35" s="608"/>
      <c r="H35" s="608"/>
      <c r="I35" s="608"/>
      <c r="J35" s="608"/>
      <c r="K35" s="608"/>
      <c r="L35" s="608"/>
      <c r="M35" s="608"/>
      <c r="N35" s="608"/>
      <c r="O35" s="608"/>
      <c r="P35" s="608"/>
      <c r="Q35" s="609"/>
      <c r="R35" s="610">
        <v>520265</v>
      </c>
      <c r="S35" s="611"/>
      <c r="T35" s="611"/>
      <c r="U35" s="611"/>
      <c r="V35" s="611"/>
      <c r="W35" s="611"/>
      <c r="X35" s="611"/>
      <c r="Y35" s="612"/>
      <c r="Z35" s="613">
        <v>8</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40339</v>
      </c>
      <c r="CS35" s="640"/>
      <c r="CT35" s="640"/>
      <c r="CU35" s="640"/>
      <c r="CV35" s="640"/>
      <c r="CW35" s="640"/>
      <c r="CX35" s="640"/>
      <c r="CY35" s="641"/>
      <c r="CZ35" s="615">
        <v>0.7</v>
      </c>
      <c r="DA35" s="642"/>
      <c r="DB35" s="642"/>
      <c r="DC35" s="645"/>
      <c r="DD35" s="619">
        <v>25431</v>
      </c>
      <c r="DE35" s="640"/>
      <c r="DF35" s="640"/>
      <c r="DG35" s="640"/>
      <c r="DH35" s="640"/>
      <c r="DI35" s="640"/>
      <c r="DJ35" s="640"/>
      <c r="DK35" s="641"/>
      <c r="DL35" s="619">
        <v>25431</v>
      </c>
      <c r="DM35" s="640"/>
      <c r="DN35" s="640"/>
      <c r="DO35" s="640"/>
      <c r="DP35" s="640"/>
      <c r="DQ35" s="640"/>
      <c r="DR35" s="640"/>
      <c r="DS35" s="640"/>
      <c r="DT35" s="640"/>
      <c r="DU35" s="640"/>
      <c r="DV35" s="641"/>
      <c r="DW35" s="615">
        <v>0.8</v>
      </c>
      <c r="DX35" s="642"/>
      <c r="DY35" s="642"/>
      <c r="DZ35" s="642"/>
      <c r="EA35" s="642"/>
      <c r="EB35" s="642"/>
      <c r="EC35" s="643"/>
    </row>
    <row r="36" spans="2:133" ht="11.25" customHeight="1" x14ac:dyDescent="0.15">
      <c r="B36" s="607" t="s">
        <v>314</v>
      </c>
      <c r="C36" s="608"/>
      <c r="D36" s="608"/>
      <c r="E36" s="608"/>
      <c r="F36" s="608"/>
      <c r="G36" s="608"/>
      <c r="H36" s="608"/>
      <c r="I36" s="608"/>
      <c r="J36" s="608"/>
      <c r="K36" s="608"/>
      <c r="L36" s="608"/>
      <c r="M36" s="608"/>
      <c r="N36" s="608"/>
      <c r="O36" s="608"/>
      <c r="P36" s="608"/>
      <c r="Q36" s="609"/>
      <c r="R36" s="610">
        <v>288862</v>
      </c>
      <c r="S36" s="611"/>
      <c r="T36" s="611"/>
      <c r="U36" s="611"/>
      <c r="V36" s="611"/>
      <c r="W36" s="611"/>
      <c r="X36" s="611"/>
      <c r="Y36" s="612"/>
      <c r="Z36" s="613">
        <v>4.5</v>
      </c>
      <c r="AA36" s="613"/>
      <c r="AB36" s="613"/>
      <c r="AC36" s="613"/>
      <c r="AD36" s="614" t="s">
        <v>122</v>
      </c>
      <c r="AE36" s="614"/>
      <c r="AF36" s="614"/>
      <c r="AG36" s="614"/>
      <c r="AH36" s="614"/>
      <c r="AI36" s="614"/>
      <c r="AJ36" s="614"/>
      <c r="AK36" s="614"/>
      <c r="AL36" s="615" t="s">
        <v>122</v>
      </c>
      <c r="AM36" s="616"/>
      <c r="AN36" s="616"/>
      <c r="AO36" s="617"/>
      <c r="AP36" s="218"/>
      <c r="AQ36" s="672" t="s">
        <v>315</v>
      </c>
      <c r="AR36" s="673"/>
      <c r="AS36" s="673"/>
      <c r="AT36" s="673"/>
      <c r="AU36" s="673"/>
      <c r="AV36" s="673"/>
      <c r="AW36" s="673"/>
      <c r="AX36" s="673"/>
      <c r="AY36" s="674"/>
      <c r="AZ36" s="599">
        <v>619604</v>
      </c>
      <c r="BA36" s="600"/>
      <c r="BB36" s="600"/>
      <c r="BC36" s="600"/>
      <c r="BD36" s="600"/>
      <c r="BE36" s="600"/>
      <c r="BF36" s="675"/>
      <c r="BG36" s="596" t="s">
        <v>316</v>
      </c>
      <c r="BH36" s="597"/>
      <c r="BI36" s="597"/>
      <c r="BJ36" s="597"/>
      <c r="BK36" s="597"/>
      <c r="BL36" s="597"/>
      <c r="BM36" s="597"/>
      <c r="BN36" s="597"/>
      <c r="BO36" s="597"/>
      <c r="BP36" s="597"/>
      <c r="BQ36" s="597"/>
      <c r="BR36" s="597"/>
      <c r="BS36" s="597"/>
      <c r="BT36" s="597"/>
      <c r="BU36" s="598"/>
      <c r="BV36" s="599">
        <v>6753</v>
      </c>
      <c r="BW36" s="600"/>
      <c r="BX36" s="600"/>
      <c r="BY36" s="600"/>
      <c r="BZ36" s="600"/>
      <c r="CA36" s="600"/>
      <c r="CB36" s="675"/>
      <c r="CD36" s="607" t="s">
        <v>317</v>
      </c>
      <c r="CE36" s="608"/>
      <c r="CF36" s="608"/>
      <c r="CG36" s="608"/>
      <c r="CH36" s="608"/>
      <c r="CI36" s="608"/>
      <c r="CJ36" s="608"/>
      <c r="CK36" s="608"/>
      <c r="CL36" s="608"/>
      <c r="CM36" s="608"/>
      <c r="CN36" s="608"/>
      <c r="CO36" s="608"/>
      <c r="CP36" s="608"/>
      <c r="CQ36" s="609"/>
      <c r="CR36" s="610">
        <v>1077980</v>
      </c>
      <c r="CS36" s="611"/>
      <c r="CT36" s="611"/>
      <c r="CU36" s="611"/>
      <c r="CV36" s="611"/>
      <c r="CW36" s="611"/>
      <c r="CX36" s="611"/>
      <c r="CY36" s="612"/>
      <c r="CZ36" s="615">
        <v>17.5</v>
      </c>
      <c r="DA36" s="642"/>
      <c r="DB36" s="642"/>
      <c r="DC36" s="645"/>
      <c r="DD36" s="619">
        <v>763553</v>
      </c>
      <c r="DE36" s="611"/>
      <c r="DF36" s="611"/>
      <c r="DG36" s="611"/>
      <c r="DH36" s="611"/>
      <c r="DI36" s="611"/>
      <c r="DJ36" s="611"/>
      <c r="DK36" s="612"/>
      <c r="DL36" s="619">
        <v>568348</v>
      </c>
      <c r="DM36" s="611"/>
      <c r="DN36" s="611"/>
      <c r="DO36" s="611"/>
      <c r="DP36" s="611"/>
      <c r="DQ36" s="611"/>
      <c r="DR36" s="611"/>
      <c r="DS36" s="611"/>
      <c r="DT36" s="611"/>
      <c r="DU36" s="611"/>
      <c r="DV36" s="612"/>
      <c r="DW36" s="615">
        <v>17.5</v>
      </c>
      <c r="DX36" s="642"/>
      <c r="DY36" s="642"/>
      <c r="DZ36" s="642"/>
      <c r="EA36" s="642"/>
      <c r="EB36" s="642"/>
      <c r="EC36" s="643"/>
    </row>
    <row r="37" spans="2:133" ht="11.25" customHeight="1" x14ac:dyDescent="0.15">
      <c r="B37" s="607" t="s">
        <v>318</v>
      </c>
      <c r="C37" s="608"/>
      <c r="D37" s="608"/>
      <c r="E37" s="608"/>
      <c r="F37" s="608"/>
      <c r="G37" s="608"/>
      <c r="H37" s="608"/>
      <c r="I37" s="608"/>
      <c r="J37" s="608"/>
      <c r="K37" s="608"/>
      <c r="L37" s="608"/>
      <c r="M37" s="608"/>
      <c r="N37" s="608"/>
      <c r="O37" s="608"/>
      <c r="P37" s="608"/>
      <c r="Q37" s="609"/>
      <c r="R37" s="610">
        <v>84814</v>
      </c>
      <c r="S37" s="611"/>
      <c r="T37" s="611"/>
      <c r="U37" s="611"/>
      <c r="V37" s="611"/>
      <c r="W37" s="611"/>
      <c r="X37" s="611"/>
      <c r="Y37" s="612"/>
      <c r="Z37" s="613">
        <v>1.3</v>
      </c>
      <c r="AA37" s="613"/>
      <c r="AB37" s="613"/>
      <c r="AC37" s="613"/>
      <c r="AD37" s="614">
        <v>5</v>
      </c>
      <c r="AE37" s="614"/>
      <c r="AF37" s="614"/>
      <c r="AG37" s="614"/>
      <c r="AH37" s="614"/>
      <c r="AI37" s="614"/>
      <c r="AJ37" s="614"/>
      <c r="AK37" s="614"/>
      <c r="AL37" s="615">
        <v>0</v>
      </c>
      <c r="AM37" s="616"/>
      <c r="AN37" s="616"/>
      <c r="AO37" s="617"/>
      <c r="AQ37" s="676" t="s">
        <v>319</v>
      </c>
      <c r="AR37" s="677"/>
      <c r="AS37" s="677"/>
      <c r="AT37" s="677"/>
      <c r="AU37" s="677"/>
      <c r="AV37" s="677"/>
      <c r="AW37" s="677"/>
      <c r="AX37" s="677"/>
      <c r="AY37" s="678"/>
      <c r="AZ37" s="610">
        <v>284710</v>
      </c>
      <c r="BA37" s="611"/>
      <c r="BB37" s="611"/>
      <c r="BC37" s="611"/>
      <c r="BD37" s="640"/>
      <c r="BE37" s="640"/>
      <c r="BF37" s="656"/>
      <c r="BG37" s="607" t="s">
        <v>320</v>
      </c>
      <c r="BH37" s="608"/>
      <c r="BI37" s="608"/>
      <c r="BJ37" s="608"/>
      <c r="BK37" s="608"/>
      <c r="BL37" s="608"/>
      <c r="BM37" s="608"/>
      <c r="BN37" s="608"/>
      <c r="BO37" s="608"/>
      <c r="BP37" s="608"/>
      <c r="BQ37" s="608"/>
      <c r="BR37" s="608"/>
      <c r="BS37" s="608"/>
      <c r="BT37" s="608"/>
      <c r="BU37" s="609"/>
      <c r="BV37" s="610">
        <v>3017</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241233</v>
      </c>
      <c r="CS37" s="640"/>
      <c r="CT37" s="640"/>
      <c r="CU37" s="640"/>
      <c r="CV37" s="640"/>
      <c r="CW37" s="640"/>
      <c r="CX37" s="640"/>
      <c r="CY37" s="641"/>
      <c r="CZ37" s="615">
        <v>3.9</v>
      </c>
      <c r="DA37" s="642"/>
      <c r="DB37" s="642"/>
      <c r="DC37" s="645"/>
      <c r="DD37" s="619">
        <v>237622</v>
      </c>
      <c r="DE37" s="640"/>
      <c r="DF37" s="640"/>
      <c r="DG37" s="640"/>
      <c r="DH37" s="640"/>
      <c r="DI37" s="640"/>
      <c r="DJ37" s="640"/>
      <c r="DK37" s="641"/>
      <c r="DL37" s="619">
        <v>233480</v>
      </c>
      <c r="DM37" s="640"/>
      <c r="DN37" s="640"/>
      <c r="DO37" s="640"/>
      <c r="DP37" s="640"/>
      <c r="DQ37" s="640"/>
      <c r="DR37" s="640"/>
      <c r="DS37" s="640"/>
      <c r="DT37" s="640"/>
      <c r="DU37" s="640"/>
      <c r="DV37" s="641"/>
      <c r="DW37" s="615">
        <v>7.2</v>
      </c>
      <c r="DX37" s="642"/>
      <c r="DY37" s="642"/>
      <c r="DZ37" s="642"/>
      <c r="EA37" s="642"/>
      <c r="EB37" s="642"/>
      <c r="EC37" s="643"/>
    </row>
    <row r="38" spans="2:133" ht="11.25" customHeight="1" x14ac:dyDescent="0.15">
      <c r="B38" s="607" t="s">
        <v>322</v>
      </c>
      <c r="C38" s="608"/>
      <c r="D38" s="608"/>
      <c r="E38" s="608"/>
      <c r="F38" s="608"/>
      <c r="G38" s="608"/>
      <c r="H38" s="608"/>
      <c r="I38" s="608"/>
      <c r="J38" s="608"/>
      <c r="K38" s="608"/>
      <c r="L38" s="608"/>
      <c r="M38" s="608"/>
      <c r="N38" s="608"/>
      <c r="O38" s="608"/>
      <c r="P38" s="608"/>
      <c r="Q38" s="609"/>
      <c r="R38" s="610">
        <v>616700</v>
      </c>
      <c r="S38" s="611"/>
      <c r="T38" s="611"/>
      <c r="U38" s="611"/>
      <c r="V38" s="611"/>
      <c r="W38" s="611"/>
      <c r="X38" s="611"/>
      <c r="Y38" s="612"/>
      <c r="Z38" s="613">
        <v>9.5</v>
      </c>
      <c r="AA38" s="613"/>
      <c r="AB38" s="613"/>
      <c r="AC38" s="613"/>
      <c r="AD38" s="614" t="s">
        <v>122</v>
      </c>
      <c r="AE38" s="614"/>
      <c r="AF38" s="614"/>
      <c r="AG38" s="614"/>
      <c r="AH38" s="614"/>
      <c r="AI38" s="614"/>
      <c r="AJ38" s="614"/>
      <c r="AK38" s="614"/>
      <c r="AL38" s="615" t="s">
        <v>122</v>
      </c>
      <c r="AM38" s="616"/>
      <c r="AN38" s="616"/>
      <c r="AO38" s="617"/>
      <c r="AQ38" s="676" t="s">
        <v>323</v>
      </c>
      <c r="AR38" s="677"/>
      <c r="AS38" s="677"/>
      <c r="AT38" s="677"/>
      <c r="AU38" s="677"/>
      <c r="AV38" s="677"/>
      <c r="AW38" s="677"/>
      <c r="AX38" s="677"/>
      <c r="AY38" s="678"/>
      <c r="AZ38" s="610">
        <v>111375</v>
      </c>
      <c r="BA38" s="611"/>
      <c r="BB38" s="611"/>
      <c r="BC38" s="611"/>
      <c r="BD38" s="640"/>
      <c r="BE38" s="640"/>
      <c r="BF38" s="656"/>
      <c r="BG38" s="607" t="s">
        <v>324</v>
      </c>
      <c r="BH38" s="608"/>
      <c r="BI38" s="608"/>
      <c r="BJ38" s="608"/>
      <c r="BK38" s="608"/>
      <c r="BL38" s="608"/>
      <c r="BM38" s="608"/>
      <c r="BN38" s="608"/>
      <c r="BO38" s="608"/>
      <c r="BP38" s="608"/>
      <c r="BQ38" s="608"/>
      <c r="BR38" s="608"/>
      <c r="BS38" s="608"/>
      <c r="BT38" s="608"/>
      <c r="BU38" s="609"/>
      <c r="BV38" s="610">
        <v>464</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334894</v>
      </c>
      <c r="CS38" s="611"/>
      <c r="CT38" s="611"/>
      <c r="CU38" s="611"/>
      <c r="CV38" s="611"/>
      <c r="CW38" s="611"/>
      <c r="CX38" s="611"/>
      <c r="CY38" s="612"/>
      <c r="CZ38" s="615">
        <v>5.4</v>
      </c>
      <c r="DA38" s="642"/>
      <c r="DB38" s="642"/>
      <c r="DC38" s="645"/>
      <c r="DD38" s="619">
        <v>309152</v>
      </c>
      <c r="DE38" s="611"/>
      <c r="DF38" s="611"/>
      <c r="DG38" s="611"/>
      <c r="DH38" s="611"/>
      <c r="DI38" s="611"/>
      <c r="DJ38" s="611"/>
      <c r="DK38" s="612"/>
      <c r="DL38" s="619">
        <v>113172</v>
      </c>
      <c r="DM38" s="611"/>
      <c r="DN38" s="611"/>
      <c r="DO38" s="611"/>
      <c r="DP38" s="611"/>
      <c r="DQ38" s="611"/>
      <c r="DR38" s="611"/>
      <c r="DS38" s="611"/>
      <c r="DT38" s="611"/>
      <c r="DU38" s="611"/>
      <c r="DV38" s="612"/>
      <c r="DW38" s="615">
        <v>3.5</v>
      </c>
      <c r="DX38" s="642"/>
      <c r="DY38" s="642"/>
      <c r="DZ38" s="642"/>
      <c r="EA38" s="642"/>
      <c r="EB38" s="642"/>
      <c r="EC38" s="643"/>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6" t="s">
        <v>327</v>
      </c>
      <c r="AR39" s="677"/>
      <c r="AS39" s="677"/>
      <c r="AT39" s="677"/>
      <c r="AU39" s="677"/>
      <c r="AV39" s="677"/>
      <c r="AW39" s="677"/>
      <c r="AX39" s="677"/>
      <c r="AY39" s="678"/>
      <c r="AZ39" s="610">
        <v>54832</v>
      </c>
      <c r="BA39" s="611"/>
      <c r="BB39" s="611"/>
      <c r="BC39" s="611"/>
      <c r="BD39" s="640"/>
      <c r="BE39" s="640"/>
      <c r="BF39" s="656"/>
      <c r="BG39" s="607" t="s">
        <v>328</v>
      </c>
      <c r="BH39" s="608"/>
      <c r="BI39" s="608"/>
      <c r="BJ39" s="608"/>
      <c r="BK39" s="608"/>
      <c r="BL39" s="608"/>
      <c r="BM39" s="608"/>
      <c r="BN39" s="608"/>
      <c r="BO39" s="608"/>
      <c r="BP39" s="608"/>
      <c r="BQ39" s="608"/>
      <c r="BR39" s="608"/>
      <c r="BS39" s="608"/>
      <c r="BT39" s="608"/>
      <c r="BU39" s="609"/>
      <c r="BV39" s="610">
        <v>628</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185798</v>
      </c>
      <c r="CS39" s="640"/>
      <c r="CT39" s="640"/>
      <c r="CU39" s="640"/>
      <c r="CV39" s="640"/>
      <c r="CW39" s="640"/>
      <c r="CX39" s="640"/>
      <c r="CY39" s="641"/>
      <c r="CZ39" s="615">
        <v>3</v>
      </c>
      <c r="DA39" s="642"/>
      <c r="DB39" s="642"/>
      <c r="DC39" s="645"/>
      <c r="DD39" s="619">
        <v>134009</v>
      </c>
      <c r="DE39" s="640"/>
      <c r="DF39" s="640"/>
      <c r="DG39" s="640"/>
      <c r="DH39" s="640"/>
      <c r="DI39" s="640"/>
      <c r="DJ39" s="640"/>
      <c r="DK39" s="641"/>
      <c r="DL39" s="619" t="s">
        <v>122</v>
      </c>
      <c r="DM39" s="640"/>
      <c r="DN39" s="640"/>
      <c r="DO39" s="640"/>
      <c r="DP39" s="640"/>
      <c r="DQ39" s="640"/>
      <c r="DR39" s="640"/>
      <c r="DS39" s="640"/>
      <c r="DT39" s="640"/>
      <c r="DU39" s="640"/>
      <c r="DV39" s="641"/>
      <c r="DW39" s="615" t="s">
        <v>122</v>
      </c>
      <c r="DX39" s="642"/>
      <c r="DY39" s="642"/>
      <c r="DZ39" s="642"/>
      <c r="EA39" s="642"/>
      <c r="EB39" s="642"/>
      <c r="EC39" s="643"/>
    </row>
    <row r="40" spans="2:133" ht="11.25" customHeight="1" x14ac:dyDescent="0.15">
      <c r="B40" s="607" t="s">
        <v>330</v>
      </c>
      <c r="C40" s="608"/>
      <c r="D40" s="608"/>
      <c r="E40" s="608"/>
      <c r="F40" s="608"/>
      <c r="G40" s="608"/>
      <c r="H40" s="608"/>
      <c r="I40" s="608"/>
      <c r="J40" s="608"/>
      <c r="K40" s="608"/>
      <c r="L40" s="608"/>
      <c r="M40" s="608"/>
      <c r="N40" s="608"/>
      <c r="O40" s="608"/>
      <c r="P40" s="608"/>
      <c r="Q40" s="609"/>
      <c r="R40" s="610">
        <v>2800</v>
      </c>
      <c r="S40" s="611"/>
      <c r="T40" s="611"/>
      <c r="U40" s="611"/>
      <c r="V40" s="611"/>
      <c r="W40" s="611"/>
      <c r="X40" s="611"/>
      <c r="Y40" s="612"/>
      <c r="Z40" s="613">
        <v>0</v>
      </c>
      <c r="AA40" s="613"/>
      <c r="AB40" s="613"/>
      <c r="AC40" s="613"/>
      <c r="AD40" s="614" t="s">
        <v>122</v>
      </c>
      <c r="AE40" s="614"/>
      <c r="AF40" s="614"/>
      <c r="AG40" s="614"/>
      <c r="AH40" s="614"/>
      <c r="AI40" s="614"/>
      <c r="AJ40" s="614"/>
      <c r="AK40" s="614"/>
      <c r="AL40" s="615" t="s">
        <v>122</v>
      </c>
      <c r="AM40" s="616"/>
      <c r="AN40" s="616"/>
      <c r="AO40" s="617"/>
      <c r="AQ40" s="676" t="s">
        <v>331</v>
      </c>
      <c r="AR40" s="677"/>
      <c r="AS40" s="677"/>
      <c r="AT40" s="677"/>
      <c r="AU40" s="677"/>
      <c r="AV40" s="677"/>
      <c r="AW40" s="677"/>
      <c r="AX40" s="677"/>
      <c r="AY40" s="678"/>
      <c r="AZ40" s="610" t="s">
        <v>122</v>
      </c>
      <c r="BA40" s="611"/>
      <c r="BB40" s="611"/>
      <c r="BC40" s="611"/>
      <c r="BD40" s="640"/>
      <c r="BE40" s="640"/>
      <c r="BF40" s="656"/>
      <c r="BG40" s="660" t="s">
        <v>332</v>
      </c>
      <c r="BH40" s="661"/>
      <c r="BI40" s="661"/>
      <c r="BJ40" s="661"/>
      <c r="BK40" s="661"/>
      <c r="BL40" s="214"/>
      <c r="BM40" s="608" t="s">
        <v>333</v>
      </c>
      <c r="BN40" s="608"/>
      <c r="BO40" s="608"/>
      <c r="BP40" s="608"/>
      <c r="BQ40" s="608"/>
      <c r="BR40" s="608"/>
      <c r="BS40" s="608"/>
      <c r="BT40" s="608"/>
      <c r="BU40" s="609"/>
      <c r="BV40" s="610">
        <v>101</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3600</v>
      </c>
      <c r="CS40" s="611"/>
      <c r="CT40" s="611"/>
      <c r="CU40" s="611"/>
      <c r="CV40" s="611"/>
      <c r="CW40" s="611"/>
      <c r="CX40" s="611"/>
      <c r="CY40" s="612"/>
      <c r="CZ40" s="615">
        <v>0.1</v>
      </c>
      <c r="DA40" s="642"/>
      <c r="DB40" s="642"/>
      <c r="DC40" s="645"/>
      <c r="DD40" s="619">
        <v>38</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2"/>
      <c r="DY40" s="642"/>
      <c r="DZ40" s="642"/>
      <c r="EA40" s="642"/>
      <c r="EB40" s="642"/>
      <c r="EC40" s="643"/>
    </row>
    <row r="41" spans="2:133" ht="11.25" customHeight="1" x14ac:dyDescent="0.15">
      <c r="B41" s="631" t="s">
        <v>335</v>
      </c>
      <c r="C41" s="632"/>
      <c r="D41" s="632"/>
      <c r="E41" s="632"/>
      <c r="F41" s="632"/>
      <c r="G41" s="632"/>
      <c r="H41" s="632"/>
      <c r="I41" s="632"/>
      <c r="J41" s="632"/>
      <c r="K41" s="632"/>
      <c r="L41" s="632"/>
      <c r="M41" s="632"/>
      <c r="N41" s="632"/>
      <c r="O41" s="632"/>
      <c r="P41" s="632"/>
      <c r="Q41" s="633"/>
      <c r="R41" s="685">
        <v>6475269</v>
      </c>
      <c r="S41" s="686"/>
      <c r="T41" s="686"/>
      <c r="U41" s="686"/>
      <c r="V41" s="686"/>
      <c r="W41" s="686"/>
      <c r="X41" s="686"/>
      <c r="Y41" s="687"/>
      <c r="Z41" s="688">
        <v>100</v>
      </c>
      <c r="AA41" s="688"/>
      <c r="AB41" s="688"/>
      <c r="AC41" s="688"/>
      <c r="AD41" s="689">
        <v>3253577</v>
      </c>
      <c r="AE41" s="689"/>
      <c r="AF41" s="689"/>
      <c r="AG41" s="689"/>
      <c r="AH41" s="689"/>
      <c r="AI41" s="689"/>
      <c r="AJ41" s="689"/>
      <c r="AK41" s="689"/>
      <c r="AL41" s="690">
        <v>100</v>
      </c>
      <c r="AM41" s="670"/>
      <c r="AN41" s="670"/>
      <c r="AO41" s="691"/>
      <c r="AQ41" s="676" t="s">
        <v>336</v>
      </c>
      <c r="AR41" s="677"/>
      <c r="AS41" s="677"/>
      <c r="AT41" s="677"/>
      <c r="AU41" s="677"/>
      <c r="AV41" s="677"/>
      <c r="AW41" s="677"/>
      <c r="AX41" s="677"/>
      <c r="AY41" s="678"/>
      <c r="AZ41" s="610">
        <v>38115</v>
      </c>
      <c r="BA41" s="611"/>
      <c r="BB41" s="611"/>
      <c r="BC41" s="611"/>
      <c r="BD41" s="640"/>
      <c r="BE41" s="640"/>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0"/>
      <c r="CT41" s="640"/>
      <c r="CU41" s="640"/>
      <c r="CV41" s="640"/>
      <c r="CW41" s="640"/>
      <c r="CX41" s="640"/>
      <c r="CY41" s="641"/>
      <c r="CZ41" s="615" t="s">
        <v>122</v>
      </c>
      <c r="DA41" s="642"/>
      <c r="DB41" s="642"/>
      <c r="DC41" s="645"/>
      <c r="DD41" s="619" t="s">
        <v>122</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339</v>
      </c>
      <c r="AR42" s="693"/>
      <c r="AS42" s="693"/>
      <c r="AT42" s="693"/>
      <c r="AU42" s="693"/>
      <c r="AV42" s="693"/>
      <c r="AW42" s="693"/>
      <c r="AX42" s="693"/>
      <c r="AY42" s="694"/>
      <c r="AZ42" s="685">
        <v>130572</v>
      </c>
      <c r="BA42" s="686"/>
      <c r="BB42" s="686"/>
      <c r="BC42" s="686"/>
      <c r="BD42" s="669"/>
      <c r="BE42" s="669"/>
      <c r="BF42" s="671"/>
      <c r="BG42" s="662"/>
      <c r="BH42" s="663"/>
      <c r="BI42" s="663"/>
      <c r="BJ42" s="663"/>
      <c r="BK42" s="663"/>
      <c r="BL42" s="215"/>
      <c r="BM42" s="632" t="s">
        <v>340</v>
      </c>
      <c r="BN42" s="632"/>
      <c r="BO42" s="632"/>
      <c r="BP42" s="632"/>
      <c r="BQ42" s="632"/>
      <c r="BR42" s="632"/>
      <c r="BS42" s="632"/>
      <c r="BT42" s="632"/>
      <c r="BU42" s="633"/>
      <c r="BV42" s="685">
        <v>504</v>
      </c>
      <c r="BW42" s="686"/>
      <c r="BX42" s="686"/>
      <c r="BY42" s="686"/>
      <c r="BZ42" s="686"/>
      <c r="CA42" s="686"/>
      <c r="CB42" s="695"/>
      <c r="CD42" s="607" t="s">
        <v>341</v>
      </c>
      <c r="CE42" s="608"/>
      <c r="CF42" s="608"/>
      <c r="CG42" s="608"/>
      <c r="CH42" s="608"/>
      <c r="CI42" s="608"/>
      <c r="CJ42" s="608"/>
      <c r="CK42" s="608"/>
      <c r="CL42" s="608"/>
      <c r="CM42" s="608"/>
      <c r="CN42" s="608"/>
      <c r="CO42" s="608"/>
      <c r="CP42" s="608"/>
      <c r="CQ42" s="609"/>
      <c r="CR42" s="610">
        <v>928082</v>
      </c>
      <c r="CS42" s="640"/>
      <c r="CT42" s="640"/>
      <c r="CU42" s="640"/>
      <c r="CV42" s="640"/>
      <c r="CW42" s="640"/>
      <c r="CX42" s="640"/>
      <c r="CY42" s="641"/>
      <c r="CZ42" s="615">
        <v>15.1</v>
      </c>
      <c r="DA42" s="642"/>
      <c r="DB42" s="642"/>
      <c r="DC42" s="645"/>
      <c r="DD42" s="619">
        <v>84652</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11633</v>
      </c>
      <c r="CS43" s="640"/>
      <c r="CT43" s="640"/>
      <c r="CU43" s="640"/>
      <c r="CV43" s="640"/>
      <c r="CW43" s="640"/>
      <c r="CX43" s="640"/>
      <c r="CY43" s="641"/>
      <c r="CZ43" s="615">
        <v>0.2</v>
      </c>
      <c r="DA43" s="642"/>
      <c r="DB43" s="642"/>
      <c r="DC43" s="645"/>
      <c r="DD43" s="619">
        <v>327</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685135</v>
      </c>
      <c r="CS44" s="611"/>
      <c r="CT44" s="611"/>
      <c r="CU44" s="611"/>
      <c r="CV44" s="611"/>
      <c r="CW44" s="611"/>
      <c r="CX44" s="611"/>
      <c r="CY44" s="612"/>
      <c r="CZ44" s="615">
        <v>11.1</v>
      </c>
      <c r="DA44" s="616"/>
      <c r="DB44" s="616"/>
      <c r="DC44" s="622"/>
      <c r="DD44" s="619">
        <v>65397</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307373</v>
      </c>
      <c r="CS45" s="640"/>
      <c r="CT45" s="640"/>
      <c r="CU45" s="640"/>
      <c r="CV45" s="640"/>
      <c r="CW45" s="640"/>
      <c r="CX45" s="640"/>
      <c r="CY45" s="641"/>
      <c r="CZ45" s="615">
        <v>5</v>
      </c>
      <c r="DA45" s="642"/>
      <c r="DB45" s="642"/>
      <c r="DC45" s="645"/>
      <c r="DD45" s="619">
        <v>3873</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371730</v>
      </c>
      <c r="CS46" s="611"/>
      <c r="CT46" s="611"/>
      <c r="CU46" s="611"/>
      <c r="CV46" s="611"/>
      <c r="CW46" s="611"/>
      <c r="CX46" s="611"/>
      <c r="CY46" s="612"/>
      <c r="CZ46" s="615">
        <v>6</v>
      </c>
      <c r="DA46" s="616"/>
      <c r="DB46" s="616"/>
      <c r="DC46" s="622"/>
      <c r="DD46" s="619">
        <v>61492</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v>242947</v>
      </c>
      <c r="CS47" s="640"/>
      <c r="CT47" s="640"/>
      <c r="CU47" s="640"/>
      <c r="CV47" s="640"/>
      <c r="CW47" s="640"/>
      <c r="CX47" s="640"/>
      <c r="CY47" s="641"/>
      <c r="CZ47" s="615">
        <v>3.9</v>
      </c>
      <c r="DA47" s="642"/>
      <c r="DB47" s="642"/>
      <c r="DC47" s="645"/>
      <c r="DD47" s="619">
        <v>19255</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351</v>
      </c>
      <c r="CE49" s="632"/>
      <c r="CF49" s="632"/>
      <c r="CG49" s="632"/>
      <c r="CH49" s="632"/>
      <c r="CI49" s="632"/>
      <c r="CJ49" s="632"/>
      <c r="CK49" s="632"/>
      <c r="CL49" s="632"/>
      <c r="CM49" s="632"/>
      <c r="CN49" s="632"/>
      <c r="CO49" s="632"/>
      <c r="CP49" s="632"/>
      <c r="CQ49" s="633"/>
      <c r="CR49" s="685">
        <v>6164102</v>
      </c>
      <c r="CS49" s="669"/>
      <c r="CT49" s="669"/>
      <c r="CU49" s="669"/>
      <c r="CV49" s="669"/>
      <c r="CW49" s="669"/>
      <c r="CX49" s="669"/>
      <c r="CY49" s="698"/>
      <c r="CZ49" s="690">
        <v>100</v>
      </c>
      <c r="DA49" s="699"/>
      <c r="DB49" s="699"/>
      <c r="DC49" s="700"/>
      <c r="DD49" s="701">
        <v>4301816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fXNH6ULhj2nl2IopTgYaKsDKrAOhXztipCuFriR1fu+BlC8IUjo6qzQK3MNhAp8dPSEE/9yHziGeR0rXLF/lvw==" saltValue="2BvCXynpToC6pcFZLBNaA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6470</v>
      </c>
      <c r="R7" s="740"/>
      <c r="S7" s="740"/>
      <c r="T7" s="740"/>
      <c r="U7" s="740"/>
      <c r="V7" s="740">
        <v>6159</v>
      </c>
      <c r="W7" s="740"/>
      <c r="X7" s="740"/>
      <c r="Y7" s="740"/>
      <c r="Z7" s="740"/>
      <c r="AA7" s="740">
        <f>+Q7-V7</f>
        <v>311</v>
      </c>
      <c r="AB7" s="740"/>
      <c r="AC7" s="740"/>
      <c r="AD7" s="740"/>
      <c r="AE7" s="741"/>
      <c r="AF7" s="742">
        <v>217</v>
      </c>
      <c r="AG7" s="743"/>
      <c r="AH7" s="743"/>
      <c r="AI7" s="743"/>
      <c r="AJ7" s="744"/>
      <c r="AK7" s="745">
        <v>520</v>
      </c>
      <c r="AL7" s="746"/>
      <c r="AM7" s="746"/>
      <c r="AN7" s="746"/>
      <c r="AO7" s="746"/>
      <c r="AP7" s="746">
        <v>9577</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12</v>
      </c>
      <c r="R8" s="771"/>
      <c r="S8" s="771"/>
      <c r="T8" s="771"/>
      <c r="U8" s="771"/>
      <c r="V8" s="771">
        <v>12</v>
      </c>
      <c r="W8" s="771"/>
      <c r="X8" s="771"/>
      <c r="Y8" s="771"/>
      <c r="Z8" s="771"/>
      <c r="AA8" s="771">
        <v>0</v>
      </c>
      <c r="AB8" s="771"/>
      <c r="AC8" s="771"/>
      <c r="AD8" s="771"/>
      <c r="AE8" s="772"/>
      <c r="AF8" s="773">
        <v>0</v>
      </c>
      <c r="AG8" s="774"/>
      <c r="AH8" s="774"/>
      <c r="AI8" s="774"/>
      <c r="AJ8" s="775"/>
      <c r="AK8" s="756">
        <v>6</v>
      </c>
      <c r="AL8" s="757"/>
      <c r="AM8" s="757"/>
      <c r="AN8" s="757"/>
      <c r="AO8" s="757"/>
      <c r="AP8" s="757" t="s">
        <v>549</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377</v>
      </c>
      <c r="B23" s="776" t="s">
        <v>378</v>
      </c>
      <c r="C23" s="777"/>
      <c r="D23" s="777"/>
      <c r="E23" s="777"/>
      <c r="F23" s="777"/>
      <c r="G23" s="777"/>
      <c r="H23" s="777"/>
      <c r="I23" s="777"/>
      <c r="J23" s="777"/>
      <c r="K23" s="777"/>
      <c r="L23" s="777"/>
      <c r="M23" s="777"/>
      <c r="N23" s="777"/>
      <c r="O23" s="777"/>
      <c r="P23" s="778"/>
      <c r="Q23" s="779">
        <v>6475</v>
      </c>
      <c r="R23" s="780"/>
      <c r="S23" s="780"/>
      <c r="T23" s="780"/>
      <c r="U23" s="780"/>
      <c r="V23" s="780">
        <v>6164</v>
      </c>
      <c r="W23" s="780"/>
      <c r="X23" s="780"/>
      <c r="Y23" s="780"/>
      <c r="Z23" s="780"/>
      <c r="AA23" s="780">
        <v>311</v>
      </c>
      <c r="AB23" s="780"/>
      <c r="AC23" s="780"/>
      <c r="AD23" s="780"/>
      <c r="AE23" s="781"/>
      <c r="AF23" s="782">
        <v>218</v>
      </c>
      <c r="AG23" s="780"/>
      <c r="AH23" s="780"/>
      <c r="AI23" s="780"/>
      <c r="AJ23" s="783"/>
      <c r="AK23" s="784"/>
      <c r="AL23" s="785"/>
      <c r="AM23" s="785"/>
      <c r="AN23" s="785"/>
      <c r="AO23" s="785"/>
      <c r="AP23" s="780">
        <v>9577</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389</v>
      </c>
      <c r="C28" s="737"/>
      <c r="D28" s="737"/>
      <c r="E28" s="737"/>
      <c r="F28" s="737"/>
      <c r="G28" s="737"/>
      <c r="H28" s="737"/>
      <c r="I28" s="737"/>
      <c r="J28" s="737"/>
      <c r="K28" s="737"/>
      <c r="L28" s="737"/>
      <c r="M28" s="737"/>
      <c r="N28" s="737"/>
      <c r="O28" s="737"/>
      <c r="P28" s="738"/>
      <c r="Q28" s="809">
        <v>437</v>
      </c>
      <c r="R28" s="810"/>
      <c r="S28" s="810"/>
      <c r="T28" s="810"/>
      <c r="U28" s="810"/>
      <c r="V28" s="810">
        <v>430</v>
      </c>
      <c r="W28" s="810"/>
      <c r="X28" s="810"/>
      <c r="Y28" s="810"/>
      <c r="Z28" s="810"/>
      <c r="AA28" s="810">
        <v>7</v>
      </c>
      <c r="AB28" s="810"/>
      <c r="AC28" s="810"/>
      <c r="AD28" s="810"/>
      <c r="AE28" s="811"/>
      <c r="AF28" s="812">
        <v>7</v>
      </c>
      <c r="AG28" s="810"/>
      <c r="AH28" s="810"/>
      <c r="AI28" s="810"/>
      <c r="AJ28" s="813"/>
      <c r="AK28" s="814">
        <v>29</v>
      </c>
      <c r="AL28" s="815"/>
      <c r="AM28" s="815"/>
      <c r="AN28" s="815"/>
      <c r="AO28" s="815"/>
      <c r="AP28" s="815" t="s">
        <v>549</v>
      </c>
      <c r="AQ28" s="815"/>
      <c r="AR28" s="815"/>
      <c r="AS28" s="815"/>
      <c r="AT28" s="815"/>
      <c r="AU28" s="815" t="s">
        <v>549</v>
      </c>
      <c r="AV28" s="815"/>
      <c r="AW28" s="815"/>
      <c r="AX28" s="815"/>
      <c r="AY28" s="815"/>
      <c r="AZ28" s="816" t="s">
        <v>549</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390</v>
      </c>
      <c r="C29" s="768"/>
      <c r="D29" s="768"/>
      <c r="E29" s="768"/>
      <c r="F29" s="768"/>
      <c r="G29" s="768"/>
      <c r="H29" s="768"/>
      <c r="I29" s="768"/>
      <c r="J29" s="768"/>
      <c r="K29" s="768"/>
      <c r="L29" s="768"/>
      <c r="M29" s="768"/>
      <c r="N29" s="768"/>
      <c r="O29" s="768"/>
      <c r="P29" s="769"/>
      <c r="Q29" s="770">
        <v>106</v>
      </c>
      <c r="R29" s="771"/>
      <c r="S29" s="771"/>
      <c r="T29" s="771"/>
      <c r="U29" s="771"/>
      <c r="V29" s="771">
        <v>106</v>
      </c>
      <c r="W29" s="771"/>
      <c r="X29" s="771"/>
      <c r="Y29" s="771"/>
      <c r="Z29" s="771"/>
      <c r="AA29" s="771">
        <v>0</v>
      </c>
      <c r="AB29" s="771"/>
      <c r="AC29" s="771"/>
      <c r="AD29" s="771"/>
      <c r="AE29" s="772"/>
      <c r="AF29" s="773">
        <v>0</v>
      </c>
      <c r="AG29" s="774"/>
      <c r="AH29" s="774"/>
      <c r="AI29" s="774"/>
      <c r="AJ29" s="775"/>
      <c r="AK29" s="821">
        <v>59</v>
      </c>
      <c r="AL29" s="817"/>
      <c r="AM29" s="817"/>
      <c r="AN29" s="817"/>
      <c r="AO29" s="817"/>
      <c r="AP29" s="817" t="s">
        <v>549</v>
      </c>
      <c r="AQ29" s="817"/>
      <c r="AR29" s="817"/>
      <c r="AS29" s="817"/>
      <c r="AT29" s="817"/>
      <c r="AU29" s="817" t="s">
        <v>549</v>
      </c>
      <c r="AV29" s="817"/>
      <c r="AW29" s="817"/>
      <c r="AX29" s="817"/>
      <c r="AY29" s="817"/>
      <c r="AZ29" s="818" t="s">
        <v>549</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391</v>
      </c>
      <c r="C30" s="768"/>
      <c r="D30" s="768"/>
      <c r="E30" s="768"/>
      <c r="F30" s="768"/>
      <c r="G30" s="768"/>
      <c r="H30" s="768"/>
      <c r="I30" s="768"/>
      <c r="J30" s="768"/>
      <c r="K30" s="768"/>
      <c r="L30" s="768"/>
      <c r="M30" s="768"/>
      <c r="N30" s="768"/>
      <c r="O30" s="768"/>
      <c r="P30" s="769"/>
      <c r="Q30" s="770">
        <v>48</v>
      </c>
      <c r="R30" s="771"/>
      <c r="S30" s="771"/>
      <c r="T30" s="771"/>
      <c r="U30" s="771"/>
      <c r="V30" s="771">
        <v>48</v>
      </c>
      <c r="W30" s="771"/>
      <c r="X30" s="771"/>
      <c r="Y30" s="771"/>
      <c r="Z30" s="771"/>
      <c r="AA30" s="771">
        <v>0</v>
      </c>
      <c r="AB30" s="771"/>
      <c r="AC30" s="771"/>
      <c r="AD30" s="771"/>
      <c r="AE30" s="772"/>
      <c r="AF30" s="773">
        <v>0</v>
      </c>
      <c r="AG30" s="774"/>
      <c r="AH30" s="774"/>
      <c r="AI30" s="774"/>
      <c r="AJ30" s="775"/>
      <c r="AK30" s="821">
        <v>13</v>
      </c>
      <c r="AL30" s="817"/>
      <c r="AM30" s="817"/>
      <c r="AN30" s="817"/>
      <c r="AO30" s="817"/>
      <c r="AP30" s="817">
        <v>10</v>
      </c>
      <c r="AQ30" s="817"/>
      <c r="AR30" s="817"/>
      <c r="AS30" s="817"/>
      <c r="AT30" s="817"/>
      <c r="AU30" s="817">
        <v>2</v>
      </c>
      <c r="AV30" s="817"/>
      <c r="AW30" s="817"/>
      <c r="AX30" s="817"/>
      <c r="AY30" s="817"/>
      <c r="AZ30" s="818" t="s">
        <v>549</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392</v>
      </c>
      <c r="C31" s="768"/>
      <c r="D31" s="768"/>
      <c r="E31" s="768"/>
      <c r="F31" s="768"/>
      <c r="G31" s="768"/>
      <c r="H31" s="768"/>
      <c r="I31" s="768"/>
      <c r="J31" s="768"/>
      <c r="K31" s="768"/>
      <c r="L31" s="768"/>
      <c r="M31" s="768"/>
      <c r="N31" s="768"/>
      <c r="O31" s="768"/>
      <c r="P31" s="769"/>
      <c r="Q31" s="770">
        <v>200</v>
      </c>
      <c r="R31" s="771"/>
      <c r="S31" s="771"/>
      <c r="T31" s="771"/>
      <c r="U31" s="771"/>
      <c r="V31" s="771">
        <v>193</v>
      </c>
      <c r="W31" s="771"/>
      <c r="X31" s="771"/>
      <c r="Y31" s="771"/>
      <c r="Z31" s="771"/>
      <c r="AA31" s="771">
        <v>7</v>
      </c>
      <c r="AB31" s="771"/>
      <c r="AC31" s="771"/>
      <c r="AD31" s="771"/>
      <c r="AE31" s="772"/>
      <c r="AF31" s="773">
        <v>1</v>
      </c>
      <c r="AG31" s="774"/>
      <c r="AH31" s="774"/>
      <c r="AI31" s="774"/>
      <c r="AJ31" s="775"/>
      <c r="AK31" s="821">
        <v>55</v>
      </c>
      <c r="AL31" s="817"/>
      <c r="AM31" s="817"/>
      <c r="AN31" s="817"/>
      <c r="AO31" s="817"/>
      <c r="AP31" s="817">
        <v>788</v>
      </c>
      <c r="AQ31" s="817"/>
      <c r="AR31" s="817"/>
      <c r="AS31" s="817"/>
      <c r="AT31" s="817"/>
      <c r="AU31" s="817">
        <v>432</v>
      </c>
      <c r="AV31" s="817"/>
      <c r="AW31" s="817"/>
      <c r="AX31" s="817"/>
      <c r="AY31" s="817"/>
      <c r="AZ31" s="818" t="s">
        <v>549</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394</v>
      </c>
      <c r="C32" s="768"/>
      <c r="D32" s="768"/>
      <c r="E32" s="768"/>
      <c r="F32" s="768"/>
      <c r="G32" s="768"/>
      <c r="H32" s="768"/>
      <c r="I32" s="768"/>
      <c r="J32" s="768"/>
      <c r="K32" s="768"/>
      <c r="L32" s="768"/>
      <c r="M32" s="768"/>
      <c r="N32" s="768"/>
      <c r="O32" s="768"/>
      <c r="P32" s="769"/>
      <c r="Q32" s="770">
        <v>202</v>
      </c>
      <c r="R32" s="771"/>
      <c r="S32" s="771"/>
      <c r="T32" s="771"/>
      <c r="U32" s="771"/>
      <c r="V32" s="771">
        <v>165</v>
      </c>
      <c r="W32" s="771"/>
      <c r="X32" s="771"/>
      <c r="Y32" s="771"/>
      <c r="Z32" s="771"/>
      <c r="AA32" s="771">
        <v>37</v>
      </c>
      <c r="AB32" s="771"/>
      <c r="AC32" s="771"/>
      <c r="AD32" s="771"/>
      <c r="AE32" s="772"/>
      <c r="AF32" s="773">
        <v>11</v>
      </c>
      <c r="AG32" s="774"/>
      <c r="AH32" s="774"/>
      <c r="AI32" s="774"/>
      <c r="AJ32" s="775"/>
      <c r="AK32" s="821">
        <v>111</v>
      </c>
      <c r="AL32" s="817"/>
      <c r="AM32" s="817"/>
      <c r="AN32" s="817"/>
      <c r="AO32" s="817"/>
      <c r="AP32" s="817">
        <v>1081</v>
      </c>
      <c r="AQ32" s="817"/>
      <c r="AR32" s="817"/>
      <c r="AS32" s="817"/>
      <c r="AT32" s="817"/>
      <c r="AU32" s="817">
        <v>1070</v>
      </c>
      <c r="AV32" s="817"/>
      <c r="AW32" s="817"/>
      <c r="AX32" s="817"/>
      <c r="AY32" s="817"/>
      <c r="AZ32" s="818" t="s">
        <v>549</v>
      </c>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377</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19</v>
      </c>
      <c r="AG63" s="831"/>
      <c r="AH63" s="831"/>
      <c r="AI63" s="831"/>
      <c r="AJ63" s="832"/>
      <c r="AK63" s="833"/>
      <c r="AL63" s="828"/>
      <c r="AM63" s="828"/>
      <c r="AN63" s="828"/>
      <c r="AO63" s="828"/>
      <c r="AP63" s="831">
        <f>+SUM(AP28:AT62)</f>
        <v>1879</v>
      </c>
      <c r="AQ63" s="831"/>
      <c r="AR63" s="831"/>
      <c r="AS63" s="831"/>
      <c r="AT63" s="831"/>
      <c r="AU63" s="831">
        <f>+SUM(AU28:AY62)</f>
        <v>1504</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399</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550</v>
      </c>
      <c r="C68" s="857"/>
      <c r="D68" s="857"/>
      <c r="E68" s="857"/>
      <c r="F68" s="857"/>
      <c r="G68" s="857"/>
      <c r="H68" s="857"/>
      <c r="I68" s="857"/>
      <c r="J68" s="857"/>
      <c r="K68" s="857"/>
      <c r="L68" s="857"/>
      <c r="M68" s="857"/>
      <c r="N68" s="857"/>
      <c r="O68" s="857"/>
      <c r="P68" s="858"/>
      <c r="Q68" s="859">
        <v>1038</v>
      </c>
      <c r="R68" s="853"/>
      <c r="S68" s="853"/>
      <c r="T68" s="853"/>
      <c r="U68" s="853"/>
      <c r="V68" s="853">
        <v>1025</v>
      </c>
      <c r="W68" s="853"/>
      <c r="X68" s="853"/>
      <c r="Y68" s="853"/>
      <c r="Z68" s="853"/>
      <c r="AA68" s="853">
        <v>13</v>
      </c>
      <c r="AB68" s="853"/>
      <c r="AC68" s="853"/>
      <c r="AD68" s="853"/>
      <c r="AE68" s="853"/>
      <c r="AF68" s="853">
        <v>10</v>
      </c>
      <c r="AG68" s="853"/>
      <c r="AH68" s="853"/>
      <c r="AI68" s="853"/>
      <c r="AJ68" s="853"/>
      <c r="AK68" s="853">
        <v>3</v>
      </c>
      <c r="AL68" s="853"/>
      <c r="AM68" s="853"/>
      <c r="AN68" s="853"/>
      <c r="AO68" s="853"/>
      <c r="AP68" s="853">
        <v>243</v>
      </c>
      <c r="AQ68" s="853"/>
      <c r="AR68" s="853"/>
      <c r="AS68" s="853"/>
      <c r="AT68" s="853"/>
      <c r="AU68" s="853">
        <v>25</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551</v>
      </c>
      <c r="C69" s="861"/>
      <c r="D69" s="861"/>
      <c r="E69" s="861"/>
      <c r="F69" s="861"/>
      <c r="G69" s="861"/>
      <c r="H69" s="861"/>
      <c r="I69" s="861"/>
      <c r="J69" s="861"/>
      <c r="K69" s="861"/>
      <c r="L69" s="861"/>
      <c r="M69" s="861"/>
      <c r="N69" s="861"/>
      <c r="O69" s="861"/>
      <c r="P69" s="862"/>
      <c r="Q69" s="863">
        <v>3455</v>
      </c>
      <c r="R69" s="817"/>
      <c r="S69" s="817"/>
      <c r="T69" s="817"/>
      <c r="U69" s="817"/>
      <c r="V69" s="817">
        <v>3298</v>
      </c>
      <c r="W69" s="817"/>
      <c r="X69" s="817"/>
      <c r="Y69" s="817"/>
      <c r="Z69" s="817"/>
      <c r="AA69" s="817">
        <v>157</v>
      </c>
      <c r="AB69" s="817"/>
      <c r="AC69" s="817"/>
      <c r="AD69" s="817"/>
      <c r="AE69" s="817"/>
      <c r="AF69" s="817">
        <v>157</v>
      </c>
      <c r="AG69" s="817"/>
      <c r="AH69" s="817"/>
      <c r="AI69" s="817"/>
      <c r="AJ69" s="817"/>
      <c r="AK69" s="817">
        <v>554</v>
      </c>
      <c r="AL69" s="817"/>
      <c r="AM69" s="817"/>
      <c r="AN69" s="817"/>
      <c r="AO69" s="817"/>
      <c r="AP69" s="817" t="s">
        <v>549</v>
      </c>
      <c r="AQ69" s="817"/>
      <c r="AR69" s="817"/>
      <c r="AS69" s="817"/>
      <c r="AT69" s="817"/>
      <c r="AU69" s="817" t="s">
        <v>549</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552</v>
      </c>
      <c r="C70" s="861"/>
      <c r="D70" s="861"/>
      <c r="E70" s="861"/>
      <c r="F70" s="861"/>
      <c r="G70" s="861"/>
      <c r="H70" s="861"/>
      <c r="I70" s="861"/>
      <c r="J70" s="861"/>
      <c r="K70" s="861"/>
      <c r="L70" s="861"/>
      <c r="M70" s="861"/>
      <c r="N70" s="861"/>
      <c r="O70" s="861"/>
      <c r="P70" s="862"/>
      <c r="Q70" s="863">
        <v>3589</v>
      </c>
      <c r="R70" s="817"/>
      <c r="S70" s="817"/>
      <c r="T70" s="817"/>
      <c r="U70" s="817"/>
      <c r="V70" s="817">
        <v>3854</v>
      </c>
      <c r="W70" s="817"/>
      <c r="X70" s="817"/>
      <c r="Y70" s="817"/>
      <c r="Z70" s="817"/>
      <c r="AA70" s="817">
        <v>-265</v>
      </c>
      <c r="AB70" s="817"/>
      <c r="AC70" s="817"/>
      <c r="AD70" s="817"/>
      <c r="AE70" s="817"/>
      <c r="AF70" s="817">
        <v>742</v>
      </c>
      <c r="AG70" s="817"/>
      <c r="AH70" s="817"/>
      <c r="AI70" s="817"/>
      <c r="AJ70" s="817"/>
      <c r="AK70" s="817">
        <v>1262</v>
      </c>
      <c r="AL70" s="817"/>
      <c r="AM70" s="817"/>
      <c r="AN70" s="817"/>
      <c r="AO70" s="817"/>
      <c r="AP70" s="817">
        <v>1055</v>
      </c>
      <c r="AQ70" s="817"/>
      <c r="AR70" s="817"/>
      <c r="AS70" s="817"/>
      <c r="AT70" s="817"/>
      <c r="AU70" s="817" t="s">
        <v>549</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553</v>
      </c>
      <c r="C71" s="861"/>
      <c r="D71" s="861"/>
      <c r="E71" s="861"/>
      <c r="F71" s="861"/>
      <c r="G71" s="861"/>
      <c r="H71" s="861"/>
      <c r="I71" s="861"/>
      <c r="J71" s="861"/>
      <c r="K71" s="861"/>
      <c r="L71" s="861"/>
      <c r="M71" s="861"/>
      <c r="N71" s="861"/>
      <c r="O71" s="861"/>
      <c r="P71" s="862"/>
      <c r="Q71" s="863">
        <v>882</v>
      </c>
      <c r="R71" s="817"/>
      <c r="S71" s="817"/>
      <c r="T71" s="817"/>
      <c r="U71" s="817"/>
      <c r="V71" s="817">
        <v>913</v>
      </c>
      <c r="W71" s="817"/>
      <c r="X71" s="817"/>
      <c r="Y71" s="817"/>
      <c r="Z71" s="817"/>
      <c r="AA71" s="817">
        <v>-31</v>
      </c>
      <c r="AB71" s="817"/>
      <c r="AC71" s="817"/>
      <c r="AD71" s="817"/>
      <c r="AE71" s="817"/>
      <c r="AF71" s="817">
        <v>175</v>
      </c>
      <c r="AG71" s="817"/>
      <c r="AH71" s="817"/>
      <c r="AI71" s="817"/>
      <c r="AJ71" s="817"/>
      <c r="AK71" s="817">
        <v>342</v>
      </c>
      <c r="AL71" s="817"/>
      <c r="AM71" s="817"/>
      <c r="AN71" s="817"/>
      <c r="AO71" s="817"/>
      <c r="AP71" s="817">
        <v>467</v>
      </c>
      <c r="AQ71" s="817"/>
      <c r="AR71" s="817"/>
      <c r="AS71" s="817"/>
      <c r="AT71" s="817"/>
      <c r="AU71" s="817">
        <v>163</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554</v>
      </c>
      <c r="C72" s="861"/>
      <c r="D72" s="861"/>
      <c r="E72" s="861"/>
      <c r="F72" s="861"/>
      <c r="G72" s="861"/>
      <c r="H72" s="861"/>
      <c r="I72" s="861"/>
      <c r="J72" s="861"/>
      <c r="K72" s="861"/>
      <c r="L72" s="861"/>
      <c r="M72" s="861"/>
      <c r="N72" s="861"/>
      <c r="O72" s="861"/>
      <c r="P72" s="862"/>
      <c r="Q72" s="863">
        <v>809</v>
      </c>
      <c r="R72" s="817"/>
      <c r="S72" s="817"/>
      <c r="T72" s="817"/>
      <c r="U72" s="817"/>
      <c r="V72" s="817">
        <v>788</v>
      </c>
      <c r="W72" s="817"/>
      <c r="X72" s="817"/>
      <c r="Y72" s="817"/>
      <c r="Z72" s="817"/>
      <c r="AA72" s="817">
        <v>21</v>
      </c>
      <c r="AB72" s="817"/>
      <c r="AC72" s="817"/>
      <c r="AD72" s="817"/>
      <c r="AE72" s="817"/>
      <c r="AF72" s="817">
        <v>21</v>
      </c>
      <c r="AG72" s="817"/>
      <c r="AH72" s="817"/>
      <c r="AI72" s="817"/>
      <c r="AJ72" s="817"/>
      <c r="AK72" s="817" t="s">
        <v>549</v>
      </c>
      <c r="AL72" s="817"/>
      <c r="AM72" s="817"/>
      <c r="AN72" s="817"/>
      <c r="AO72" s="817"/>
      <c r="AP72" s="817" t="s">
        <v>549</v>
      </c>
      <c r="AQ72" s="817"/>
      <c r="AR72" s="817"/>
      <c r="AS72" s="817"/>
      <c r="AT72" s="817"/>
      <c r="AU72" s="817" t="s">
        <v>549</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555</v>
      </c>
      <c r="C73" s="861"/>
      <c r="D73" s="861"/>
      <c r="E73" s="861"/>
      <c r="F73" s="861"/>
      <c r="G73" s="861"/>
      <c r="H73" s="861"/>
      <c r="I73" s="861"/>
      <c r="J73" s="861"/>
      <c r="K73" s="861"/>
      <c r="L73" s="861"/>
      <c r="M73" s="861"/>
      <c r="N73" s="861"/>
      <c r="O73" s="861"/>
      <c r="P73" s="862"/>
      <c r="Q73" s="863">
        <v>4487</v>
      </c>
      <c r="R73" s="817"/>
      <c r="S73" s="817"/>
      <c r="T73" s="817"/>
      <c r="U73" s="817"/>
      <c r="V73" s="817">
        <v>4240</v>
      </c>
      <c r="W73" s="817"/>
      <c r="X73" s="817"/>
      <c r="Y73" s="817"/>
      <c r="Z73" s="817"/>
      <c r="AA73" s="817">
        <v>247</v>
      </c>
      <c r="AB73" s="817"/>
      <c r="AC73" s="817"/>
      <c r="AD73" s="817"/>
      <c r="AE73" s="817"/>
      <c r="AF73" s="817">
        <v>247</v>
      </c>
      <c r="AG73" s="817"/>
      <c r="AH73" s="817"/>
      <c r="AI73" s="817"/>
      <c r="AJ73" s="817"/>
      <c r="AK73" s="817" t="s">
        <v>549</v>
      </c>
      <c r="AL73" s="817"/>
      <c r="AM73" s="817"/>
      <c r="AN73" s="817"/>
      <c r="AO73" s="817"/>
      <c r="AP73" s="817" t="s">
        <v>549</v>
      </c>
      <c r="AQ73" s="817"/>
      <c r="AR73" s="817"/>
      <c r="AS73" s="817"/>
      <c r="AT73" s="817"/>
      <c r="AU73" s="817" t="s">
        <v>549</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556</v>
      </c>
      <c r="C74" s="861"/>
      <c r="D74" s="861"/>
      <c r="E74" s="861"/>
      <c r="F74" s="861"/>
      <c r="G74" s="861"/>
      <c r="H74" s="861"/>
      <c r="I74" s="861"/>
      <c r="J74" s="861"/>
      <c r="K74" s="861"/>
      <c r="L74" s="861"/>
      <c r="M74" s="861"/>
      <c r="N74" s="861"/>
      <c r="O74" s="861"/>
      <c r="P74" s="862"/>
      <c r="Q74" s="863">
        <v>465</v>
      </c>
      <c r="R74" s="817"/>
      <c r="S74" s="817"/>
      <c r="T74" s="817"/>
      <c r="U74" s="817"/>
      <c r="V74" s="817">
        <v>276</v>
      </c>
      <c r="W74" s="817"/>
      <c r="X74" s="817"/>
      <c r="Y74" s="817"/>
      <c r="Z74" s="817"/>
      <c r="AA74" s="817">
        <v>189</v>
      </c>
      <c r="AB74" s="817"/>
      <c r="AC74" s="817"/>
      <c r="AD74" s="817"/>
      <c r="AE74" s="817"/>
      <c r="AF74" s="817">
        <v>39</v>
      </c>
      <c r="AG74" s="817"/>
      <c r="AH74" s="817"/>
      <c r="AI74" s="817"/>
      <c r="AJ74" s="817"/>
      <c r="AK74" s="817">
        <v>25</v>
      </c>
      <c r="AL74" s="817"/>
      <c r="AM74" s="817"/>
      <c r="AN74" s="817"/>
      <c r="AO74" s="817"/>
      <c r="AP74" s="817" t="s">
        <v>549</v>
      </c>
      <c r="AQ74" s="817"/>
      <c r="AR74" s="817"/>
      <c r="AS74" s="817"/>
      <c r="AT74" s="817"/>
      <c r="AU74" s="817" t="s">
        <v>549</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557</v>
      </c>
      <c r="C75" s="861"/>
      <c r="D75" s="861"/>
      <c r="E75" s="861"/>
      <c r="F75" s="861"/>
      <c r="G75" s="861"/>
      <c r="H75" s="861"/>
      <c r="I75" s="861"/>
      <c r="J75" s="861"/>
      <c r="K75" s="861"/>
      <c r="L75" s="861"/>
      <c r="M75" s="861"/>
      <c r="N75" s="861"/>
      <c r="O75" s="861"/>
      <c r="P75" s="862"/>
      <c r="Q75" s="864">
        <v>119343</v>
      </c>
      <c r="R75" s="865"/>
      <c r="S75" s="865"/>
      <c r="T75" s="865"/>
      <c r="U75" s="821"/>
      <c r="V75" s="866">
        <v>116681</v>
      </c>
      <c r="W75" s="865"/>
      <c r="X75" s="865"/>
      <c r="Y75" s="865"/>
      <c r="Z75" s="821"/>
      <c r="AA75" s="866">
        <v>2662</v>
      </c>
      <c r="AB75" s="865"/>
      <c r="AC75" s="865"/>
      <c r="AD75" s="865"/>
      <c r="AE75" s="821"/>
      <c r="AF75" s="866">
        <v>2662</v>
      </c>
      <c r="AG75" s="865"/>
      <c r="AH75" s="865"/>
      <c r="AI75" s="865"/>
      <c r="AJ75" s="821"/>
      <c r="AK75" s="866" t="s">
        <v>549</v>
      </c>
      <c r="AL75" s="865"/>
      <c r="AM75" s="865"/>
      <c r="AN75" s="865"/>
      <c r="AO75" s="821"/>
      <c r="AP75" s="866" t="s">
        <v>549</v>
      </c>
      <c r="AQ75" s="865"/>
      <c r="AR75" s="865"/>
      <c r="AS75" s="865"/>
      <c r="AT75" s="821"/>
      <c r="AU75" s="866" t="s">
        <v>549</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377</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+SUM(AF68:AJ87)</f>
        <v>4053</v>
      </c>
      <c r="AG88" s="831"/>
      <c r="AH88" s="831"/>
      <c r="AI88" s="831"/>
      <c r="AJ88" s="831"/>
      <c r="AK88" s="828"/>
      <c r="AL88" s="828"/>
      <c r="AM88" s="828"/>
      <c r="AN88" s="828"/>
      <c r="AO88" s="828"/>
      <c r="AP88" s="831">
        <f>+SUM(AP68:AT87)</f>
        <v>1765</v>
      </c>
      <c r="AQ88" s="831"/>
      <c r="AR88" s="831"/>
      <c r="AS88" s="831"/>
      <c r="AT88" s="831"/>
      <c r="AU88" s="831">
        <f>+SUM(AU68:AY87)</f>
        <v>188</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1335901</v>
      </c>
      <c r="AB110" s="887"/>
      <c r="AC110" s="887"/>
      <c r="AD110" s="887"/>
      <c r="AE110" s="888"/>
      <c r="AF110" s="889">
        <v>1396827</v>
      </c>
      <c r="AG110" s="887"/>
      <c r="AH110" s="887"/>
      <c r="AI110" s="887"/>
      <c r="AJ110" s="888"/>
      <c r="AK110" s="889">
        <v>1318460</v>
      </c>
      <c r="AL110" s="887"/>
      <c r="AM110" s="887"/>
      <c r="AN110" s="887"/>
      <c r="AO110" s="888"/>
      <c r="AP110" s="890">
        <v>63.1</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11526012</v>
      </c>
      <c r="BR110" s="918"/>
      <c r="BS110" s="918"/>
      <c r="BT110" s="918"/>
      <c r="BU110" s="918"/>
      <c r="BV110" s="918">
        <v>10681701</v>
      </c>
      <c r="BW110" s="918"/>
      <c r="BX110" s="918"/>
      <c r="BY110" s="918"/>
      <c r="BZ110" s="918"/>
      <c r="CA110" s="918">
        <v>9577202</v>
      </c>
      <c r="CB110" s="918"/>
      <c r="CC110" s="918"/>
      <c r="CD110" s="918"/>
      <c r="CE110" s="918"/>
      <c r="CF110" s="931">
        <v>458</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1452727</v>
      </c>
      <c r="BR112" s="913"/>
      <c r="BS112" s="913"/>
      <c r="BT112" s="913"/>
      <c r="BU112" s="913"/>
      <c r="BV112" s="913">
        <v>1470185</v>
      </c>
      <c r="BW112" s="913"/>
      <c r="BX112" s="913"/>
      <c r="BY112" s="913"/>
      <c r="BZ112" s="913"/>
      <c r="CA112" s="913">
        <v>1503543</v>
      </c>
      <c r="CB112" s="913"/>
      <c r="CC112" s="913"/>
      <c r="CD112" s="913"/>
      <c r="CE112" s="913"/>
      <c r="CF112" s="907">
        <v>71.900000000000006</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135461</v>
      </c>
      <c r="AB113" s="925"/>
      <c r="AC113" s="925"/>
      <c r="AD113" s="925"/>
      <c r="AE113" s="926"/>
      <c r="AF113" s="927">
        <v>128742</v>
      </c>
      <c r="AG113" s="925"/>
      <c r="AH113" s="925"/>
      <c r="AI113" s="925"/>
      <c r="AJ113" s="926"/>
      <c r="AK113" s="927">
        <v>132051</v>
      </c>
      <c r="AL113" s="925"/>
      <c r="AM113" s="925"/>
      <c r="AN113" s="925"/>
      <c r="AO113" s="926"/>
      <c r="AP113" s="928">
        <v>6.3</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208314</v>
      </c>
      <c r="BR113" s="913"/>
      <c r="BS113" s="913"/>
      <c r="BT113" s="913"/>
      <c r="BU113" s="913"/>
      <c r="BV113" s="913">
        <v>204430</v>
      </c>
      <c r="BW113" s="913"/>
      <c r="BX113" s="913"/>
      <c r="BY113" s="913"/>
      <c r="BZ113" s="913"/>
      <c r="CA113" s="913">
        <v>187444</v>
      </c>
      <c r="CB113" s="913"/>
      <c r="CC113" s="913"/>
      <c r="CD113" s="913"/>
      <c r="CE113" s="913"/>
      <c r="CF113" s="907">
        <v>9</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30267</v>
      </c>
      <c r="AB114" s="946"/>
      <c r="AC114" s="946"/>
      <c r="AD114" s="946"/>
      <c r="AE114" s="947"/>
      <c r="AF114" s="948">
        <v>31528</v>
      </c>
      <c r="AG114" s="946"/>
      <c r="AH114" s="946"/>
      <c r="AI114" s="946"/>
      <c r="AJ114" s="947"/>
      <c r="AK114" s="948">
        <v>35382</v>
      </c>
      <c r="AL114" s="946"/>
      <c r="AM114" s="946"/>
      <c r="AN114" s="946"/>
      <c r="AO114" s="947"/>
      <c r="AP114" s="949">
        <v>1.7</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628113</v>
      </c>
      <c r="BR114" s="913"/>
      <c r="BS114" s="913"/>
      <c r="BT114" s="913"/>
      <c r="BU114" s="913"/>
      <c r="BV114" s="913">
        <v>634152</v>
      </c>
      <c r="BW114" s="913"/>
      <c r="BX114" s="913"/>
      <c r="BY114" s="913"/>
      <c r="BZ114" s="913"/>
      <c r="CA114" s="913">
        <v>570697</v>
      </c>
      <c r="CB114" s="913"/>
      <c r="CC114" s="913"/>
      <c r="CD114" s="913"/>
      <c r="CE114" s="913"/>
      <c r="CF114" s="907">
        <v>27.3</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156</v>
      </c>
      <c r="AB116" s="946"/>
      <c r="AC116" s="946"/>
      <c r="AD116" s="946"/>
      <c r="AE116" s="947"/>
      <c r="AF116" s="948">
        <v>74</v>
      </c>
      <c r="AG116" s="946"/>
      <c r="AH116" s="946"/>
      <c r="AI116" s="946"/>
      <c r="AJ116" s="947"/>
      <c r="AK116" s="948">
        <v>154</v>
      </c>
      <c r="AL116" s="946"/>
      <c r="AM116" s="946"/>
      <c r="AN116" s="946"/>
      <c r="AO116" s="947"/>
      <c r="AP116" s="949">
        <v>0</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1501785</v>
      </c>
      <c r="AB117" s="966"/>
      <c r="AC117" s="966"/>
      <c r="AD117" s="966"/>
      <c r="AE117" s="967"/>
      <c r="AF117" s="968">
        <v>1557171</v>
      </c>
      <c r="AG117" s="966"/>
      <c r="AH117" s="966"/>
      <c r="AI117" s="966"/>
      <c r="AJ117" s="967"/>
      <c r="AK117" s="968">
        <v>1486047</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4"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13815166</v>
      </c>
      <c r="BR119" s="987"/>
      <c r="BS119" s="987"/>
      <c r="BT119" s="987"/>
      <c r="BU119" s="987"/>
      <c r="BV119" s="987">
        <v>12990468</v>
      </c>
      <c r="BW119" s="987"/>
      <c r="BX119" s="987"/>
      <c r="BY119" s="987"/>
      <c r="BZ119" s="987"/>
      <c r="CA119" s="987">
        <v>11838886</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5"/>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2136222</v>
      </c>
      <c r="BR120" s="918"/>
      <c r="BS120" s="918"/>
      <c r="BT120" s="918"/>
      <c r="BU120" s="918"/>
      <c r="BV120" s="918">
        <v>2220987</v>
      </c>
      <c r="BW120" s="918"/>
      <c r="BX120" s="918"/>
      <c r="BY120" s="918"/>
      <c r="BZ120" s="918"/>
      <c r="CA120" s="918">
        <v>1893837</v>
      </c>
      <c r="CB120" s="918"/>
      <c r="CC120" s="918"/>
      <c r="CD120" s="918"/>
      <c r="CE120" s="918"/>
      <c r="CF120" s="931">
        <v>90.6</v>
      </c>
      <c r="CG120" s="932"/>
      <c r="CH120" s="932"/>
      <c r="CI120" s="932"/>
      <c r="CJ120" s="932"/>
      <c r="CK120" s="993" t="s">
        <v>445</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1128614</v>
      </c>
      <c r="DH120" s="918"/>
      <c r="DI120" s="918"/>
      <c r="DJ120" s="918"/>
      <c r="DK120" s="918"/>
      <c r="DL120" s="918">
        <v>1112786</v>
      </c>
      <c r="DM120" s="918"/>
      <c r="DN120" s="918"/>
      <c r="DO120" s="918"/>
      <c r="DP120" s="918"/>
      <c r="DQ120" s="918">
        <v>1070282</v>
      </c>
      <c r="DR120" s="918"/>
      <c r="DS120" s="918"/>
      <c r="DT120" s="918"/>
      <c r="DU120" s="918"/>
      <c r="DV120" s="919">
        <v>51.2</v>
      </c>
      <c r="DW120" s="919"/>
      <c r="DX120" s="919"/>
      <c r="DY120" s="919"/>
      <c r="DZ120" s="920"/>
    </row>
    <row r="121" spans="1:130" s="224" customFormat="1" ht="26.25" customHeight="1" x14ac:dyDescent="0.15">
      <c r="A121" s="1045"/>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332019</v>
      </c>
      <c r="BR121" s="913"/>
      <c r="BS121" s="913"/>
      <c r="BT121" s="913"/>
      <c r="BU121" s="913"/>
      <c r="BV121" s="913">
        <v>292583</v>
      </c>
      <c r="BW121" s="913"/>
      <c r="BX121" s="913"/>
      <c r="BY121" s="913"/>
      <c r="BZ121" s="913"/>
      <c r="CA121" s="913">
        <v>286043</v>
      </c>
      <c r="CB121" s="913"/>
      <c r="CC121" s="913"/>
      <c r="CD121" s="913"/>
      <c r="CE121" s="913"/>
      <c r="CF121" s="907">
        <v>13.7</v>
      </c>
      <c r="CG121" s="908"/>
      <c r="CH121" s="908"/>
      <c r="CI121" s="908"/>
      <c r="CJ121" s="908"/>
      <c r="CK121" s="996"/>
      <c r="CL121" s="997"/>
      <c r="CM121" s="997"/>
      <c r="CN121" s="997"/>
      <c r="CO121" s="998"/>
      <c r="CP121" s="1006" t="s">
        <v>392</v>
      </c>
      <c r="CQ121" s="1007"/>
      <c r="CR121" s="1007"/>
      <c r="CS121" s="1007"/>
      <c r="CT121" s="1007"/>
      <c r="CU121" s="1007"/>
      <c r="CV121" s="1007"/>
      <c r="CW121" s="1007"/>
      <c r="CX121" s="1007"/>
      <c r="CY121" s="1007"/>
      <c r="CZ121" s="1007"/>
      <c r="DA121" s="1007"/>
      <c r="DB121" s="1007"/>
      <c r="DC121" s="1007"/>
      <c r="DD121" s="1007"/>
      <c r="DE121" s="1007"/>
      <c r="DF121" s="1008"/>
      <c r="DG121" s="912">
        <v>323375</v>
      </c>
      <c r="DH121" s="913"/>
      <c r="DI121" s="913"/>
      <c r="DJ121" s="913"/>
      <c r="DK121" s="913"/>
      <c r="DL121" s="913">
        <v>356362</v>
      </c>
      <c r="DM121" s="913"/>
      <c r="DN121" s="913"/>
      <c r="DO121" s="913"/>
      <c r="DP121" s="913"/>
      <c r="DQ121" s="913">
        <v>431753</v>
      </c>
      <c r="DR121" s="913"/>
      <c r="DS121" s="913"/>
      <c r="DT121" s="913"/>
      <c r="DU121" s="913"/>
      <c r="DV121" s="914">
        <v>20.6</v>
      </c>
      <c r="DW121" s="914"/>
      <c r="DX121" s="914"/>
      <c r="DY121" s="914"/>
      <c r="DZ121" s="915"/>
    </row>
    <row r="122" spans="1:130" s="224" customFormat="1" ht="26.25" customHeight="1" x14ac:dyDescent="0.15">
      <c r="A122" s="1045"/>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9729849</v>
      </c>
      <c r="BR122" s="987"/>
      <c r="BS122" s="987"/>
      <c r="BT122" s="987"/>
      <c r="BU122" s="987"/>
      <c r="BV122" s="987">
        <v>9011398</v>
      </c>
      <c r="BW122" s="987"/>
      <c r="BX122" s="987"/>
      <c r="BY122" s="987"/>
      <c r="BZ122" s="987"/>
      <c r="CA122" s="987">
        <v>8424537</v>
      </c>
      <c r="CB122" s="987"/>
      <c r="CC122" s="987"/>
      <c r="CD122" s="987"/>
      <c r="CE122" s="987"/>
      <c r="CF122" s="1004">
        <v>402.9</v>
      </c>
      <c r="CG122" s="1005"/>
      <c r="CH122" s="1005"/>
      <c r="CI122" s="1005"/>
      <c r="CJ122" s="1005"/>
      <c r="CK122" s="996"/>
      <c r="CL122" s="997"/>
      <c r="CM122" s="997"/>
      <c r="CN122" s="997"/>
      <c r="CO122" s="998"/>
      <c r="CP122" s="1006" t="s">
        <v>391</v>
      </c>
      <c r="CQ122" s="1007"/>
      <c r="CR122" s="1007"/>
      <c r="CS122" s="1007"/>
      <c r="CT122" s="1007"/>
      <c r="CU122" s="1007"/>
      <c r="CV122" s="1007"/>
      <c r="CW122" s="1007"/>
      <c r="CX122" s="1007"/>
      <c r="CY122" s="1007"/>
      <c r="CZ122" s="1007"/>
      <c r="DA122" s="1007"/>
      <c r="DB122" s="1007"/>
      <c r="DC122" s="1007"/>
      <c r="DD122" s="1007"/>
      <c r="DE122" s="1007"/>
      <c r="DF122" s="1008"/>
      <c r="DG122" s="912">
        <v>738</v>
      </c>
      <c r="DH122" s="913"/>
      <c r="DI122" s="913"/>
      <c r="DJ122" s="913"/>
      <c r="DK122" s="913"/>
      <c r="DL122" s="913">
        <v>1037</v>
      </c>
      <c r="DM122" s="913"/>
      <c r="DN122" s="913"/>
      <c r="DO122" s="913"/>
      <c r="DP122" s="913"/>
      <c r="DQ122" s="913">
        <v>1508</v>
      </c>
      <c r="DR122" s="913"/>
      <c r="DS122" s="913"/>
      <c r="DT122" s="913"/>
      <c r="DU122" s="913"/>
      <c r="DV122" s="914">
        <v>0.1</v>
      </c>
      <c r="DW122" s="914"/>
      <c r="DX122" s="914"/>
      <c r="DY122" s="914"/>
      <c r="DZ122" s="915"/>
    </row>
    <row r="123" spans="1:130" s="224" customFormat="1" ht="26.25" customHeight="1" x14ac:dyDescent="0.15">
      <c r="A123" s="1045"/>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51">
        <v>12198090</v>
      </c>
      <c r="BR123" s="1018"/>
      <c r="BS123" s="1018"/>
      <c r="BT123" s="1018"/>
      <c r="BU123" s="1018"/>
      <c r="BV123" s="1018">
        <v>11524968</v>
      </c>
      <c r="BW123" s="1018"/>
      <c r="BX123" s="1018"/>
      <c r="BY123" s="1018"/>
      <c r="BZ123" s="1018"/>
      <c r="CA123" s="1018">
        <v>10604417</v>
      </c>
      <c r="CB123" s="1018"/>
      <c r="CC123" s="1018"/>
      <c r="CD123" s="1018"/>
      <c r="CE123" s="1018"/>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5"/>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7" t="s">
        <v>450</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74.3</v>
      </c>
      <c r="BR124" s="1014"/>
      <c r="BS124" s="1014"/>
      <c r="BT124" s="1014"/>
      <c r="BU124" s="1014"/>
      <c r="BV124" s="1014">
        <v>70.3</v>
      </c>
      <c r="BW124" s="1014"/>
      <c r="BX124" s="1014"/>
      <c r="BY124" s="1014"/>
      <c r="BZ124" s="1014"/>
      <c r="CA124" s="1014">
        <v>59</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5"/>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5"/>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6"/>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9" t="s">
        <v>456</v>
      </c>
      <c r="AY127" s="1020"/>
      <c r="AZ127" s="1020"/>
      <c r="BA127" s="1020"/>
      <c r="BB127" s="1020"/>
      <c r="BC127" s="1020"/>
      <c r="BD127" s="1020"/>
      <c r="BE127" s="1021"/>
      <c r="BF127" s="1022" t="s">
        <v>457</v>
      </c>
      <c r="BG127" s="1020"/>
      <c r="BH127" s="1020"/>
      <c r="BI127" s="1020"/>
      <c r="BJ127" s="1020"/>
      <c r="BK127" s="1020"/>
      <c r="BL127" s="1021"/>
      <c r="BM127" s="1022" t="s">
        <v>458</v>
      </c>
      <c r="BN127" s="1020"/>
      <c r="BO127" s="1020"/>
      <c r="BP127" s="1020"/>
      <c r="BQ127" s="1020"/>
      <c r="BR127" s="1020"/>
      <c r="BS127" s="1021"/>
      <c r="BT127" s="1022" t="s">
        <v>459</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9" t="s">
        <v>461</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462</v>
      </c>
      <c r="X128" s="1031"/>
      <c r="Y128" s="1031"/>
      <c r="Z128" s="1032"/>
      <c r="AA128" s="1033">
        <v>77299</v>
      </c>
      <c r="AB128" s="1034"/>
      <c r="AC128" s="1034"/>
      <c r="AD128" s="1034"/>
      <c r="AE128" s="1035"/>
      <c r="AF128" s="1036">
        <v>68227</v>
      </c>
      <c r="AG128" s="1034"/>
      <c r="AH128" s="1034"/>
      <c r="AI128" s="1034"/>
      <c r="AJ128" s="1035"/>
      <c r="AK128" s="1036">
        <v>62184</v>
      </c>
      <c r="AL128" s="1034"/>
      <c r="AM128" s="1034"/>
      <c r="AN128" s="1034"/>
      <c r="AO128" s="1035"/>
      <c r="AP128" s="1037"/>
      <c r="AQ128" s="1038"/>
      <c r="AR128" s="1038"/>
      <c r="AS128" s="1038"/>
      <c r="AT128" s="1039"/>
      <c r="AU128" s="226"/>
      <c r="AV128" s="226"/>
      <c r="AW128" s="226"/>
      <c r="AX128" s="883" t="s">
        <v>463</v>
      </c>
      <c r="AY128" s="884"/>
      <c r="AZ128" s="884"/>
      <c r="BA128" s="884"/>
      <c r="BB128" s="884"/>
      <c r="BC128" s="884"/>
      <c r="BD128" s="884"/>
      <c r="BE128" s="885"/>
      <c r="BF128" s="1040" t="s">
        <v>122</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464</v>
      </c>
      <c r="CQ128" s="713"/>
      <c r="CR128" s="713"/>
      <c r="CS128" s="713"/>
      <c r="CT128" s="713"/>
      <c r="CU128" s="713"/>
      <c r="CV128" s="713"/>
      <c r="CW128" s="713"/>
      <c r="CX128" s="713"/>
      <c r="CY128" s="713"/>
      <c r="CZ128" s="713"/>
      <c r="DA128" s="713"/>
      <c r="DB128" s="713"/>
      <c r="DC128" s="713"/>
      <c r="DD128" s="713"/>
      <c r="DE128" s="713"/>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3348342</v>
      </c>
      <c r="AB129" s="946"/>
      <c r="AC129" s="946"/>
      <c r="AD129" s="946"/>
      <c r="AE129" s="947"/>
      <c r="AF129" s="948">
        <v>3300633</v>
      </c>
      <c r="AG129" s="946"/>
      <c r="AH129" s="946"/>
      <c r="AI129" s="946"/>
      <c r="AJ129" s="947"/>
      <c r="AK129" s="948">
        <v>3250364</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1173446</v>
      </c>
      <c r="AB130" s="946"/>
      <c r="AC130" s="946"/>
      <c r="AD130" s="946"/>
      <c r="AE130" s="947"/>
      <c r="AF130" s="948">
        <v>1216526</v>
      </c>
      <c r="AG130" s="946"/>
      <c r="AH130" s="946"/>
      <c r="AI130" s="946"/>
      <c r="AJ130" s="947"/>
      <c r="AK130" s="948">
        <v>1159393</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12.4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2174896</v>
      </c>
      <c r="AB131" s="973"/>
      <c r="AC131" s="973"/>
      <c r="AD131" s="973"/>
      <c r="AE131" s="974"/>
      <c r="AF131" s="972">
        <v>2084107</v>
      </c>
      <c r="AG131" s="973"/>
      <c r="AH131" s="973"/>
      <c r="AI131" s="973"/>
      <c r="AJ131" s="974"/>
      <c r="AK131" s="972">
        <v>2090971</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4"/>
      <c r="BF131" s="1071">
        <v>59</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11.54262089</v>
      </c>
      <c r="AB132" s="1084"/>
      <c r="AC132" s="1084"/>
      <c r="AD132" s="1084"/>
      <c r="AE132" s="1085"/>
      <c r="AF132" s="1086">
        <v>13.07120988</v>
      </c>
      <c r="AG132" s="1084"/>
      <c r="AH132" s="1084"/>
      <c r="AI132" s="1084"/>
      <c r="AJ132" s="1085"/>
      <c r="AK132" s="1086">
        <v>12.648190720000001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12.7</v>
      </c>
      <c r="AB133" s="1067"/>
      <c r="AC133" s="1067"/>
      <c r="AD133" s="1067"/>
      <c r="AE133" s="1068"/>
      <c r="AF133" s="1066">
        <v>11.9</v>
      </c>
      <c r="AG133" s="1067"/>
      <c r="AH133" s="1067"/>
      <c r="AI133" s="1067"/>
      <c r="AJ133" s="1068"/>
      <c r="AK133" s="1066">
        <v>12.4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5Vujz24b1CsdLx6iTtHBNguICIRyMkMIZ5hDQ2Ka6L6mvR8WJXx2flWXoSLWpfuVvZlLic8Q9ayjfu2Yeyu/cw==" saltValue="zDBja94T6zXyKjDa4HQB3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gLii70TJXfAVuqMVDcikVV+jDC/B3bnSA7ccqs4+Wka8VZKlGoguMTbxBAe0lLeFBTTDB1omHHFa2Wh5KRQOcA==" saltValue="XXSDXBMG6IX/x7b1oqLmw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sR2zlsLsO0N3Tk7eNm+K6PhkewHsh4dXQ+zz3dBnqS5cjB7VCpKvF7mvVVVp6G80329xcN1h43Ih3NCxaR2uw==" saltValue="wulOzvJI8KD18BEIq7FYS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657042</v>
      </c>
      <c r="AP9" s="274">
        <v>257866</v>
      </c>
      <c r="AQ9" s="275">
        <v>273733</v>
      </c>
      <c r="AR9" s="276">
        <v>-5.8</v>
      </c>
    </row>
    <row r="10" spans="1:46" ht="13.5" customHeight="1" x14ac:dyDescent="0.15">
      <c r="A10" s="259"/>
      <c r="AK10" s="1103" t="s">
        <v>484</v>
      </c>
      <c r="AL10" s="1104"/>
      <c r="AM10" s="1104"/>
      <c r="AN10" s="1105"/>
      <c r="AO10" s="277">
        <v>124768</v>
      </c>
      <c r="AP10" s="277">
        <v>48967</v>
      </c>
      <c r="AQ10" s="278">
        <v>30345</v>
      </c>
      <c r="AR10" s="279">
        <v>61.4</v>
      </c>
    </row>
    <row r="11" spans="1:46" ht="13.5" customHeight="1" x14ac:dyDescent="0.15">
      <c r="A11" s="259"/>
      <c r="AK11" s="1103" t="s">
        <v>485</v>
      </c>
      <c r="AL11" s="1104"/>
      <c r="AM11" s="1104"/>
      <c r="AN11" s="1105"/>
      <c r="AO11" s="277" t="s">
        <v>486</v>
      </c>
      <c r="AP11" s="277" t="s">
        <v>486</v>
      </c>
      <c r="AQ11" s="278">
        <v>4149</v>
      </c>
      <c r="AR11" s="279" t="s">
        <v>486</v>
      </c>
    </row>
    <row r="12" spans="1:46" ht="13.5" customHeight="1" x14ac:dyDescent="0.15">
      <c r="A12" s="259"/>
      <c r="AK12" s="1103" t="s">
        <v>487</v>
      </c>
      <c r="AL12" s="1104"/>
      <c r="AM12" s="1104"/>
      <c r="AN12" s="1105"/>
      <c r="AO12" s="277" t="s">
        <v>486</v>
      </c>
      <c r="AP12" s="277" t="s">
        <v>486</v>
      </c>
      <c r="AQ12" s="278" t="s">
        <v>486</v>
      </c>
      <c r="AR12" s="279" t="s">
        <v>486</v>
      </c>
    </row>
    <row r="13" spans="1:46" ht="13.5" customHeight="1" x14ac:dyDescent="0.15">
      <c r="A13" s="259"/>
      <c r="AK13" s="1103" t="s">
        <v>488</v>
      </c>
      <c r="AL13" s="1104"/>
      <c r="AM13" s="1104"/>
      <c r="AN13" s="1105"/>
      <c r="AO13" s="277">
        <v>9853</v>
      </c>
      <c r="AP13" s="277">
        <v>3867</v>
      </c>
      <c r="AQ13" s="278">
        <v>9494</v>
      </c>
      <c r="AR13" s="279">
        <v>-59.3</v>
      </c>
    </row>
    <row r="14" spans="1:46" ht="13.5" customHeight="1" x14ac:dyDescent="0.15">
      <c r="A14" s="259"/>
      <c r="AK14" s="1103" t="s">
        <v>489</v>
      </c>
      <c r="AL14" s="1104"/>
      <c r="AM14" s="1104"/>
      <c r="AN14" s="1105"/>
      <c r="AO14" s="277">
        <v>11633</v>
      </c>
      <c r="AP14" s="277">
        <v>4566</v>
      </c>
      <c r="AQ14" s="278">
        <v>5033</v>
      </c>
      <c r="AR14" s="279">
        <v>-9.3000000000000007</v>
      </c>
    </row>
    <row r="15" spans="1:46" ht="13.5" customHeight="1" x14ac:dyDescent="0.15">
      <c r="A15" s="259"/>
      <c r="AK15" s="1106" t="s">
        <v>490</v>
      </c>
      <c r="AL15" s="1107"/>
      <c r="AM15" s="1107"/>
      <c r="AN15" s="1108"/>
      <c r="AO15" s="277">
        <v>-56964</v>
      </c>
      <c r="AP15" s="277">
        <v>-22356</v>
      </c>
      <c r="AQ15" s="278">
        <v>-17000</v>
      </c>
      <c r="AR15" s="279">
        <v>31.5</v>
      </c>
    </row>
    <row r="16" spans="1:46" x14ac:dyDescent="0.15">
      <c r="A16" s="259"/>
      <c r="AK16" s="1106" t="s">
        <v>177</v>
      </c>
      <c r="AL16" s="1107"/>
      <c r="AM16" s="1107"/>
      <c r="AN16" s="1108"/>
      <c r="AO16" s="277">
        <v>746332</v>
      </c>
      <c r="AP16" s="277">
        <v>292909</v>
      </c>
      <c r="AQ16" s="278">
        <v>305754</v>
      </c>
      <c r="AR16" s="279">
        <v>-4.2</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28.26</v>
      </c>
      <c r="AP21" s="290">
        <v>26.54</v>
      </c>
      <c r="AQ21" s="291">
        <v>1.72</v>
      </c>
      <c r="AS21" s="292"/>
      <c r="AT21" s="288"/>
    </row>
    <row r="22" spans="1:46" s="260" customFormat="1" x14ac:dyDescent="0.15">
      <c r="A22" s="288"/>
      <c r="AK22" s="1109" t="s">
        <v>496</v>
      </c>
      <c r="AL22" s="1110"/>
      <c r="AM22" s="1110"/>
      <c r="AN22" s="1111"/>
      <c r="AO22" s="293">
        <v>98.7</v>
      </c>
      <c r="AP22" s="294">
        <v>93.9</v>
      </c>
      <c r="AQ22" s="295">
        <v>4.8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1318460</v>
      </c>
      <c r="AP32" s="303">
        <v>517449</v>
      </c>
      <c r="AQ32" s="304">
        <v>170830</v>
      </c>
      <c r="AR32" s="305">
        <v>202.9</v>
      </c>
    </row>
    <row r="33" spans="1:46" ht="13.5" customHeight="1" x14ac:dyDescent="0.15">
      <c r="A33" s="259"/>
      <c r="AK33" s="1117" t="s">
        <v>501</v>
      </c>
      <c r="AL33" s="1118"/>
      <c r="AM33" s="1118"/>
      <c r="AN33" s="1119"/>
      <c r="AO33" s="303" t="s">
        <v>486</v>
      </c>
      <c r="AP33" s="303" t="s">
        <v>486</v>
      </c>
      <c r="AQ33" s="304" t="s">
        <v>486</v>
      </c>
      <c r="AR33" s="305" t="s">
        <v>486</v>
      </c>
    </row>
    <row r="34" spans="1:46" ht="27" customHeight="1" x14ac:dyDescent="0.15">
      <c r="A34" s="259"/>
      <c r="AK34" s="1117" t="s">
        <v>502</v>
      </c>
      <c r="AL34" s="1118"/>
      <c r="AM34" s="1118"/>
      <c r="AN34" s="1119"/>
      <c r="AO34" s="303" t="s">
        <v>486</v>
      </c>
      <c r="AP34" s="303" t="s">
        <v>486</v>
      </c>
      <c r="AQ34" s="304" t="s">
        <v>486</v>
      </c>
      <c r="AR34" s="305" t="s">
        <v>486</v>
      </c>
    </row>
    <row r="35" spans="1:46" ht="27" customHeight="1" x14ac:dyDescent="0.15">
      <c r="A35" s="259"/>
      <c r="AK35" s="1117" t="s">
        <v>503</v>
      </c>
      <c r="AL35" s="1118"/>
      <c r="AM35" s="1118"/>
      <c r="AN35" s="1119"/>
      <c r="AO35" s="303">
        <v>132051</v>
      </c>
      <c r="AP35" s="303">
        <v>51825</v>
      </c>
      <c r="AQ35" s="304">
        <v>32606</v>
      </c>
      <c r="AR35" s="305">
        <v>58.9</v>
      </c>
    </row>
    <row r="36" spans="1:46" ht="27" customHeight="1" x14ac:dyDescent="0.15">
      <c r="A36" s="259"/>
      <c r="AK36" s="1117" t="s">
        <v>504</v>
      </c>
      <c r="AL36" s="1118"/>
      <c r="AM36" s="1118"/>
      <c r="AN36" s="1119"/>
      <c r="AO36" s="303">
        <v>35382</v>
      </c>
      <c r="AP36" s="303">
        <v>13886</v>
      </c>
      <c r="AQ36" s="304">
        <v>4875</v>
      </c>
      <c r="AR36" s="305">
        <v>184.8</v>
      </c>
    </row>
    <row r="37" spans="1:46" ht="13.5" customHeight="1" x14ac:dyDescent="0.15">
      <c r="A37" s="259"/>
      <c r="AK37" s="1117" t="s">
        <v>505</v>
      </c>
      <c r="AL37" s="1118"/>
      <c r="AM37" s="1118"/>
      <c r="AN37" s="1119"/>
      <c r="AO37" s="303" t="s">
        <v>486</v>
      </c>
      <c r="AP37" s="303" t="s">
        <v>486</v>
      </c>
      <c r="AQ37" s="304">
        <v>993</v>
      </c>
      <c r="AR37" s="305" t="s">
        <v>486</v>
      </c>
    </row>
    <row r="38" spans="1:46" ht="27" customHeight="1" x14ac:dyDescent="0.15">
      <c r="A38" s="259"/>
      <c r="AK38" s="1120" t="s">
        <v>506</v>
      </c>
      <c r="AL38" s="1121"/>
      <c r="AM38" s="1121"/>
      <c r="AN38" s="1122"/>
      <c r="AO38" s="306">
        <v>154</v>
      </c>
      <c r="AP38" s="306">
        <v>60</v>
      </c>
      <c r="AQ38" s="307">
        <v>50</v>
      </c>
      <c r="AR38" s="295">
        <v>20</v>
      </c>
      <c r="AS38" s="302"/>
    </row>
    <row r="39" spans="1:46" x14ac:dyDescent="0.15">
      <c r="A39" s="259"/>
      <c r="AK39" s="1120" t="s">
        <v>507</v>
      </c>
      <c r="AL39" s="1121"/>
      <c r="AM39" s="1121"/>
      <c r="AN39" s="1122"/>
      <c r="AO39" s="303">
        <v>-62184</v>
      </c>
      <c r="AP39" s="303">
        <v>-24405</v>
      </c>
      <c r="AQ39" s="304">
        <v>-6626</v>
      </c>
      <c r="AR39" s="305">
        <v>268.3</v>
      </c>
      <c r="AS39" s="302"/>
    </row>
    <row r="40" spans="1:46" ht="27" customHeight="1" x14ac:dyDescent="0.15">
      <c r="A40" s="259"/>
      <c r="AK40" s="1117" t="s">
        <v>508</v>
      </c>
      <c r="AL40" s="1118"/>
      <c r="AM40" s="1118"/>
      <c r="AN40" s="1119"/>
      <c r="AO40" s="303">
        <v>-1159393</v>
      </c>
      <c r="AP40" s="303">
        <v>-455021</v>
      </c>
      <c r="AQ40" s="304">
        <v>-145454</v>
      </c>
      <c r="AR40" s="305">
        <v>212.8</v>
      </c>
      <c r="AS40" s="302"/>
    </row>
    <row r="41" spans="1:46" x14ac:dyDescent="0.15">
      <c r="A41" s="259"/>
      <c r="AK41" s="1123" t="s">
        <v>287</v>
      </c>
      <c r="AL41" s="1124"/>
      <c r="AM41" s="1124"/>
      <c r="AN41" s="1125"/>
      <c r="AO41" s="303">
        <v>264470</v>
      </c>
      <c r="AP41" s="303">
        <v>103795</v>
      </c>
      <c r="AQ41" s="304">
        <v>57274</v>
      </c>
      <c r="AR41" s="305">
        <v>81.2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1352216</v>
      </c>
      <c r="AN51" s="325">
        <v>484665</v>
      </c>
      <c r="AO51" s="326">
        <v>-9.4</v>
      </c>
      <c r="AP51" s="327">
        <v>316937</v>
      </c>
      <c r="AQ51" s="328">
        <v>9.4</v>
      </c>
      <c r="AR51" s="329">
        <v>-18.8</v>
      </c>
    </row>
    <row r="52" spans="1:44" x14ac:dyDescent="0.15">
      <c r="A52" s="259"/>
      <c r="AK52" s="330"/>
      <c r="AL52" s="331" t="s">
        <v>518</v>
      </c>
      <c r="AM52" s="332">
        <v>772048</v>
      </c>
      <c r="AN52" s="333">
        <v>276720</v>
      </c>
      <c r="AO52" s="334">
        <v>-25.8</v>
      </c>
      <c r="AP52" s="335">
        <v>199150</v>
      </c>
      <c r="AQ52" s="336">
        <v>27.5</v>
      </c>
      <c r="AR52" s="337">
        <v>-53.3</v>
      </c>
    </row>
    <row r="53" spans="1:44" x14ac:dyDescent="0.15">
      <c r="A53" s="259"/>
      <c r="AK53" s="315" t="s">
        <v>519</v>
      </c>
      <c r="AL53" s="316"/>
      <c r="AM53" s="324">
        <v>2019087</v>
      </c>
      <c r="AN53" s="325">
        <v>735551</v>
      </c>
      <c r="AO53" s="326">
        <v>51.8</v>
      </c>
      <c r="AP53" s="327">
        <v>332350</v>
      </c>
      <c r="AQ53" s="328">
        <v>4.9000000000000004</v>
      </c>
      <c r="AR53" s="329">
        <v>46.9</v>
      </c>
    </row>
    <row r="54" spans="1:44" x14ac:dyDescent="0.15">
      <c r="A54" s="259"/>
      <c r="AK54" s="330"/>
      <c r="AL54" s="331" t="s">
        <v>518</v>
      </c>
      <c r="AM54" s="332">
        <v>1700075</v>
      </c>
      <c r="AN54" s="333">
        <v>619335</v>
      </c>
      <c r="AO54" s="334">
        <v>123.8</v>
      </c>
      <c r="AP54" s="335">
        <v>200453</v>
      </c>
      <c r="AQ54" s="336">
        <v>0.7</v>
      </c>
      <c r="AR54" s="337">
        <v>123.1</v>
      </c>
    </row>
    <row r="55" spans="1:44" x14ac:dyDescent="0.15">
      <c r="A55" s="259"/>
      <c r="AK55" s="315" t="s">
        <v>520</v>
      </c>
      <c r="AL55" s="316"/>
      <c r="AM55" s="324">
        <v>1160546</v>
      </c>
      <c r="AN55" s="325">
        <v>434987</v>
      </c>
      <c r="AO55" s="326">
        <v>-40.9</v>
      </c>
      <c r="AP55" s="327">
        <v>362690</v>
      </c>
      <c r="AQ55" s="328">
        <v>9.1</v>
      </c>
      <c r="AR55" s="329">
        <v>-50</v>
      </c>
    </row>
    <row r="56" spans="1:44" x14ac:dyDescent="0.15">
      <c r="A56" s="259"/>
      <c r="AK56" s="330"/>
      <c r="AL56" s="331" t="s">
        <v>518</v>
      </c>
      <c r="AM56" s="332">
        <v>564408</v>
      </c>
      <c r="AN56" s="333">
        <v>211547</v>
      </c>
      <c r="AO56" s="334">
        <v>-65.8</v>
      </c>
      <c r="AP56" s="335">
        <v>172580</v>
      </c>
      <c r="AQ56" s="336">
        <v>-13.9</v>
      </c>
      <c r="AR56" s="337">
        <v>-51.9</v>
      </c>
    </row>
    <row r="57" spans="1:44" x14ac:dyDescent="0.15">
      <c r="A57" s="259"/>
      <c r="AK57" s="315" t="s">
        <v>521</v>
      </c>
      <c r="AL57" s="316"/>
      <c r="AM57" s="324">
        <v>624298</v>
      </c>
      <c r="AN57" s="325">
        <v>239562</v>
      </c>
      <c r="AO57" s="326">
        <v>-44.9</v>
      </c>
      <c r="AP57" s="327">
        <v>296093</v>
      </c>
      <c r="AQ57" s="328">
        <v>-18.399999999999999</v>
      </c>
      <c r="AR57" s="329">
        <v>-26.5</v>
      </c>
    </row>
    <row r="58" spans="1:44" x14ac:dyDescent="0.15">
      <c r="A58" s="259"/>
      <c r="AK58" s="330"/>
      <c r="AL58" s="331" t="s">
        <v>518</v>
      </c>
      <c r="AM58" s="332">
        <v>222842</v>
      </c>
      <c r="AN58" s="333">
        <v>85511</v>
      </c>
      <c r="AO58" s="334">
        <v>-59.6</v>
      </c>
      <c r="AP58" s="335">
        <v>140545</v>
      </c>
      <c r="AQ58" s="336">
        <v>-18.600000000000001</v>
      </c>
      <c r="AR58" s="337">
        <v>-41</v>
      </c>
    </row>
    <row r="59" spans="1:44" x14ac:dyDescent="0.15">
      <c r="A59" s="259"/>
      <c r="AK59" s="315" t="s">
        <v>522</v>
      </c>
      <c r="AL59" s="316"/>
      <c r="AM59" s="324">
        <v>685135</v>
      </c>
      <c r="AN59" s="325">
        <v>268891</v>
      </c>
      <c r="AO59" s="326">
        <v>12.2</v>
      </c>
      <c r="AP59" s="327">
        <v>308655</v>
      </c>
      <c r="AQ59" s="328">
        <v>4.2</v>
      </c>
      <c r="AR59" s="329">
        <v>8</v>
      </c>
    </row>
    <row r="60" spans="1:44" x14ac:dyDescent="0.15">
      <c r="A60" s="259"/>
      <c r="AK60" s="330"/>
      <c r="AL60" s="331" t="s">
        <v>518</v>
      </c>
      <c r="AM60" s="332">
        <v>371730</v>
      </c>
      <c r="AN60" s="333">
        <v>145891</v>
      </c>
      <c r="AO60" s="334">
        <v>70.599999999999994</v>
      </c>
      <c r="AP60" s="335">
        <v>169887</v>
      </c>
      <c r="AQ60" s="336">
        <v>20.9</v>
      </c>
      <c r="AR60" s="337">
        <v>49.7</v>
      </c>
    </row>
    <row r="61" spans="1:44" x14ac:dyDescent="0.15">
      <c r="A61" s="259"/>
      <c r="AK61" s="315" t="s">
        <v>523</v>
      </c>
      <c r="AL61" s="338"/>
      <c r="AM61" s="324">
        <v>1168256</v>
      </c>
      <c r="AN61" s="325">
        <v>432731</v>
      </c>
      <c r="AO61" s="326">
        <v>-6.2</v>
      </c>
      <c r="AP61" s="327">
        <v>323345</v>
      </c>
      <c r="AQ61" s="339">
        <v>1.8</v>
      </c>
      <c r="AR61" s="329">
        <v>-8</v>
      </c>
    </row>
    <row r="62" spans="1:44" x14ac:dyDescent="0.15">
      <c r="A62" s="259"/>
      <c r="AK62" s="330"/>
      <c r="AL62" s="331" t="s">
        <v>518</v>
      </c>
      <c r="AM62" s="332">
        <v>726221</v>
      </c>
      <c r="AN62" s="333">
        <v>267801</v>
      </c>
      <c r="AO62" s="334">
        <v>8.6</v>
      </c>
      <c r="AP62" s="335">
        <v>176523</v>
      </c>
      <c r="AQ62" s="336">
        <v>3.3</v>
      </c>
      <c r="AR62" s="337">
        <v>5.3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0PZv92UuskQoK6LPzYVX7bbQgNJGItwQZdTjKMU6h4REaXEdZhtrYVsBL4TU+lQKIAfr5Wc+JGrZnYb34pgBGw==" saltValue="X5K3830otpAbSuuybiCy7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f7DM3/ypuUxPymFOA5swPRr4EaqpUobRKyYmK8Krb+bsDmteSV4ELKR8DY3OrCT8hCGNOrBwQA8+YE7A1NoxAg==" saltValue="QG10T3KUKe8nWduG+S5Vo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yjHRhvIOTrhoWZIzEHFwWmctZShDmHwzs+vuRg/ZYii9KzecpL9EKGUmVeg/02LCBAAAPeU3RTHTSic85rtPg==" saltValue="rqPXOXOkCyoZaAhF/AbYt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33.97</v>
      </c>
      <c r="G47" s="12">
        <v>33.43</v>
      </c>
      <c r="H47" s="12">
        <v>29.52</v>
      </c>
      <c r="I47" s="12">
        <v>31.23</v>
      </c>
      <c r="J47" s="13">
        <v>32.54</v>
      </c>
    </row>
    <row r="48" spans="2:10" ht="57.75" customHeight="1" x14ac:dyDescent="0.15">
      <c r="B48" s="14"/>
      <c r="C48" s="1128" t="s">
        <v>4</v>
      </c>
      <c r="D48" s="1128"/>
      <c r="E48" s="1129"/>
      <c r="F48" s="15">
        <v>1.02</v>
      </c>
      <c r="G48" s="16">
        <v>6.38</v>
      </c>
      <c r="H48" s="16">
        <v>4.42</v>
      </c>
      <c r="I48" s="16">
        <v>7.72</v>
      </c>
      <c r="J48" s="17">
        <v>6.69</v>
      </c>
    </row>
    <row r="49" spans="2:10" ht="57.75" customHeight="1" thickBot="1" x14ac:dyDescent="0.2">
      <c r="B49" s="18"/>
      <c r="C49" s="1130" t="s">
        <v>5</v>
      </c>
      <c r="D49" s="1130"/>
      <c r="E49" s="1131"/>
      <c r="F49" s="19">
        <v>19.600000000000001</v>
      </c>
      <c r="G49" s="20">
        <v>9.31</v>
      </c>
      <c r="H49" s="20">
        <v>1.37</v>
      </c>
      <c r="I49" s="20">
        <v>6.47</v>
      </c>
      <c r="J49" s="21">
        <v>12.72</v>
      </c>
    </row>
    <row r="50" spans="2:10" x14ac:dyDescent="0.15"/>
  </sheetData>
  <sheetProtection algorithmName="SHA-512" hashValue="pKSDDqj3Zkn1NhKs/6Cvc0waJoDRAdnK26Py+eCi1UlC9/h+3uZIQ4lpC7Ay6vymqhZn0xuzL5EWU2IsDkmQnw==" saltValue="JfPLXxuHjRMZhq3k0Dkym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530</v>
      </c>
      <c r="D34" s="1136"/>
      <c r="E34" s="1137"/>
      <c r="F34" s="32">
        <v>1.01</v>
      </c>
      <c r="G34" s="33">
        <v>6.38</v>
      </c>
      <c r="H34" s="33">
        <v>4.41</v>
      </c>
      <c r="I34" s="33">
        <v>7.71</v>
      </c>
      <c r="J34" s="34">
        <v>6.68</v>
      </c>
      <c r="K34" s="22"/>
      <c r="L34" s="22"/>
      <c r="M34" s="22"/>
      <c r="N34" s="22"/>
      <c r="O34" s="22"/>
      <c r="P34" s="22"/>
    </row>
    <row r="35" spans="1:16" ht="39" customHeight="1" x14ac:dyDescent="0.15">
      <c r="A35" s="22"/>
      <c r="B35" s="35"/>
      <c r="C35" s="1132" t="s">
        <v>531</v>
      </c>
      <c r="D35" s="1132"/>
      <c r="E35" s="1133"/>
      <c r="F35" s="36">
        <v>0.02</v>
      </c>
      <c r="G35" s="37">
        <v>0.02</v>
      </c>
      <c r="H35" s="37">
        <v>0.01</v>
      </c>
      <c r="I35" s="37">
        <v>0.02</v>
      </c>
      <c r="J35" s="38">
        <v>0.32</v>
      </c>
      <c r="K35" s="22"/>
      <c r="L35" s="22"/>
      <c r="M35" s="22"/>
      <c r="N35" s="22"/>
      <c r="O35" s="22"/>
      <c r="P35" s="22"/>
    </row>
    <row r="36" spans="1:16" ht="39" customHeight="1" x14ac:dyDescent="0.15">
      <c r="A36" s="22"/>
      <c r="B36" s="35"/>
      <c r="C36" s="1132" t="s">
        <v>532</v>
      </c>
      <c r="D36" s="1132"/>
      <c r="E36" s="1133"/>
      <c r="F36" s="36">
        <v>0</v>
      </c>
      <c r="G36" s="37">
        <v>0</v>
      </c>
      <c r="H36" s="37">
        <v>0.02</v>
      </c>
      <c r="I36" s="37">
        <v>0.24</v>
      </c>
      <c r="J36" s="38">
        <v>0.2</v>
      </c>
      <c r="K36" s="22"/>
      <c r="L36" s="22"/>
      <c r="M36" s="22"/>
      <c r="N36" s="22"/>
      <c r="O36" s="22"/>
      <c r="P36" s="22"/>
    </row>
    <row r="37" spans="1:16" ht="39" customHeight="1" x14ac:dyDescent="0.15">
      <c r="A37" s="22"/>
      <c r="B37" s="35"/>
      <c r="C37" s="1132" t="s">
        <v>533</v>
      </c>
      <c r="D37" s="1132"/>
      <c r="E37" s="1133"/>
      <c r="F37" s="36">
        <v>0</v>
      </c>
      <c r="G37" s="37">
        <v>0</v>
      </c>
      <c r="H37" s="37">
        <v>0</v>
      </c>
      <c r="I37" s="37">
        <v>0</v>
      </c>
      <c r="J37" s="38">
        <v>0.03</v>
      </c>
      <c r="K37" s="22"/>
      <c r="L37" s="22"/>
      <c r="M37" s="22"/>
      <c r="N37" s="22"/>
      <c r="O37" s="22"/>
      <c r="P37" s="22"/>
    </row>
    <row r="38" spans="1:16" ht="39" customHeight="1" x14ac:dyDescent="0.15">
      <c r="A38" s="22"/>
      <c r="B38" s="35"/>
      <c r="C38" s="1132" t="s">
        <v>534</v>
      </c>
      <c r="D38" s="1132"/>
      <c r="E38" s="1133"/>
      <c r="F38" s="36">
        <v>0</v>
      </c>
      <c r="G38" s="37">
        <v>0</v>
      </c>
      <c r="H38" s="37">
        <v>0</v>
      </c>
      <c r="I38" s="37">
        <v>0</v>
      </c>
      <c r="J38" s="38">
        <v>0</v>
      </c>
      <c r="K38" s="22"/>
      <c r="L38" s="22"/>
      <c r="M38" s="22"/>
      <c r="N38" s="22"/>
      <c r="O38" s="22"/>
      <c r="P38" s="22"/>
    </row>
    <row r="39" spans="1:16" ht="39" customHeight="1" x14ac:dyDescent="0.15">
      <c r="A39" s="22"/>
      <c r="B39" s="35"/>
      <c r="C39" s="1132" t="s">
        <v>535</v>
      </c>
      <c r="D39" s="1132"/>
      <c r="E39" s="1133"/>
      <c r="F39" s="36">
        <v>0</v>
      </c>
      <c r="G39" s="37">
        <v>0</v>
      </c>
      <c r="H39" s="37">
        <v>0</v>
      </c>
      <c r="I39" s="37">
        <v>0</v>
      </c>
      <c r="J39" s="38">
        <v>0</v>
      </c>
      <c r="K39" s="22"/>
      <c r="L39" s="22"/>
      <c r="M39" s="22"/>
      <c r="N39" s="22"/>
      <c r="O39" s="22"/>
      <c r="P39" s="22"/>
    </row>
    <row r="40" spans="1:16" ht="39" customHeight="1" x14ac:dyDescent="0.15">
      <c r="A40" s="22"/>
      <c r="B40" s="35"/>
      <c r="C40" s="1132" t="s">
        <v>536</v>
      </c>
      <c r="D40" s="1132"/>
      <c r="E40" s="1133"/>
      <c r="F40" s="36">
        <v>0</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537</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538</v>
      </c>
      <c r="D43" s="1134"/>
      <c r="E43" s="1135"/>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q6U6F9vuz1AKGUeP2QvGzNArGgR2zb+u7Grdv/E0jAR9YHSsZqOYarXk+tWNLHGQOn1hv04PZbyqeOghP3N/w==" saltValue="37AxX0s9tJvQv3pB54y7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1068</v>
      </c>
      <c r="L45" s="58">
        <v>1051</v>
      </c>
      <c r="M45" s="58">
        <v>1336</v>
      </c>
      <c r="N45" s="58">
        <v>1397</v>
      </c>
      <c r="O45" s="59">
        <v>1318</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15">
      <c r="A48" s="46"/>
      <c r="B48" s="1140"/>
      <c r="C48" s="1141"/>
      <c r="D48" s="60"/>
      <c r="E48" s="1146" t="s">
        <v>13</v>
      </c>
      <c r="F48" s="1146"/>
      <c r="G48" s="1146"/>
      <c r="H48" s="1146"/>
      <c r="I48" s="1146"/>
      <c r="J48" s="1147"/>
      <c r="K48" s="61">
        <v>151</v>
      </c>
      <c r="L48" s="62">
        <v>144</v>
      </c>
      <c r="M48" s="62">
        <v>135</v>
      </c>
      <c r="N48" s="62">
        <v>129</v>
      </c>
      <c r="O48" s="63">
        <v>132</v>
      </c>
      <c r="P48" s="46"/>
      <c r="Q48" s="46"/>
      <c r="R48" s="46"/>
      <c r="S48" s="46"/>
      <c r="T48" s="46"/>
      <c r="U48" s="46"/>
    </row>
    <row r="49" spans="1:21" ht="30.75" customHeight="1" x14ac:dyDescent="0.15">
      <c r="A49" s="46"/>
      <c r="B49" s="1140"/>
      <c r="C49" s="1141"/>
      <c r="D49" s="60"/>
      <c r="E49" s="1146" t="s">
        <v>14</v>
      </c>
      <c r="F49" s="1146"/>
      <c r="G49" s="1146"/>
      <c r="H49" s="1146"/>
      <c r="I49" s="1146"/>
      <c r="J49" s="1147"/>
      <c r="K49" s="61">
        <v>28</v>
      </c>
      <c r="L49" s="62">
        <v>25</v>
      </c>
      <c r="M49" s="62">
        <v>30</v>
      </c>
      <c r="N49" s="62">
        <v>32</v>
      </c>
      <c r="O49" s="63">
        <v>35</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486</v>
      </c>
      <c r="L50" s="62" t="s">
        <v>486</v>
      </c>
      <c r="M50" s="62" t="s">
        <v>486</v>
      </c>
      <c r="N50" s="62" t="s">
        <v>486</v>
      </c>
      <c r="O50" s="63" t="s">
        <v>486</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v>0</v>
      </c>
      <c r="N51" s="62">
        <v>0</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956</v>
      </c>
      <c r="L52" s="62">
        <v>998</v>
      </c>
      <c r="M52" s="62">
        <v>1250</v>
      </c>
      <c r="N52" s="62">
        <v>1285</v>
      </c>
      <c r="O52" s="63">
        <v>1221</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291</v>
      </c>
      <c r="L53" s="67">
        <v>222</v>
      </c>
      <c r="M53" s="67">
        <v>251</v>
      </c>
      <c r="N53" s="67">
        <v>273</v>
      </c>
      <c r="O53" s="68">
        <v>264</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1pBmJI6i4g69yOssGx9sL4IQjjfpLuCES0NVFObmQFjRx92mrWhdOIFW1orfcFv+NLTV2YFbA8q+uTu9OmlqA==" saltValue="8AcyFoZIbfHS+S2AH0VpP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s="94" customFormat="1" ht="15" customHeight="1" x14ac:dyDescent="0.15"/>
    <row r="21" s="94" customFormat="1" ht="15" customHeight="1" x14ac:dyDescent="0.15"/>
    <row r="22" s="94" customFormat="1" ht="15" customHeight="1" x14ac:dyDescent="0.15"/>
    <row r="23" s="94" customFormat="1" ht="15" customHeight="1" x14ac:dyDescent="0.15"/>
    <row r="24" s="94" customFormat="1" ht="15" customHeight="1" x14ac:dyDescent="0.15"/>
    <row r="25" s="94" customFormat="1" ht="15" customHeight="1" x14ac:dyDescent="0.15"/>
    <row r="26" s="94" customFormat="1" ht="15" customHeight="1" x14ac:dyDescent="0.15"/>
    <row r="27" s="94" customFormat="1" ht="15" customHeight="1" x14ac:dyDescent="0.15"/>
    <row r="28" s="94" customFormat="1" ht="15" customHeight="1" x14ac:dyDescent="0.15"/>
    <row r="29" s="94" customFormat="1" ht="15" customHeight="1" x14ac:dyDescent="0.15"/>
    <row r="30" s="94" customFormat="1" ht="15" customHeight="1" x14ac:dyDescent="0.15"/>
    <row r="31" s="94" customFormat="1" ht="15" customHeight="1" x14ac:dyDescent="0.15"/>
    <row r="32" s="94"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11442</v>
      </c>
      <c r="J41" s="343">
        <v>12074</v>
      </c>
      <c r="K41" s="343">
        <v>11526</v>
      </c>
      <c r="L41" s="343">
        <v>10682</v>
      </c>
      <c r="M41" s="344">
        <v>9577</v>
      </c>
    </row>
    <row r="42" spans="2:13" ht="27.75" customHeight="1" x14ac:dyDescent="0.15">
      <c r="B42" s="1171"/>
      <c r="C42" s="1172"/>
      <c r="D42" s="104"/>
      <c r="E42" s="1177" t="s">
        <v>32</v>
      </c>
      <c r="F42" s="1177"/>
      <c r="G42" s="1177"/>
      <c r="H42" s="1178"/>
      <c r="I42" s="345" t="s">
        <v>486</v>
      </c>
      <c r="J42" s="346" t="s">
        <v>486</v>
      </c>
      <c r="K42" s="346" t="s">
        <v>486</v>
      </c>
      <c r="L42" s="346" t="s">
        <v>486</v>
      </c>
      <c r="M42" s="347" t="s">
        <v>486</v>
      </c>
    </row>
    <row r="43" spans="2:13" ht="27.75" customHeight="1" x14ac:dyDescent="0.15">
      <c r="B43" s="1171"/>
      <c r="C43" s="1172"/>
      <c r="D43" s="104"/>
      <c r="E43" s="1177" t="s">
        <v>33</v>
      </c>
      <c r="F43" s="1177"/>
      <c r="G43" s="1177"/>
      <c r="H43" s="1178"/>
      <c r="I43" s="345">
        <v>1481</v>
      </c>
      <c r="J43" s="346">
        <v>1491</v>
      </c>
      <c r="K43" s="346">
        <v>1453</v>
      </c>
      <c r="L43" s="346">
        <v>1470</v>
      </c>
      <c r="M43" s="347">
        <v>1504</v>
      </c>
    </row>
    <row r="44" spans="2:13" ht="27.75" customHeight="1" x14ac:dyDescent="0.15">
      <c r="B44" s="1171"/>
      <c r="C44" s="1172"/>
      <c r="D44" s="104"/>
      <c r="E44" s="1177" t="s">
        <v>34</v>
      </c>
      <c r="F44" s="1177"/>
      <c r="G44" s="1177"/>
      <c r="H44" s="1178"/>
      <c r="I44" s="345">
        <v>204</v>
      </c>
      <c r="J44" s="346">
        <v>206</v>
      </c>
      <c r="K44" s="346">
        <v>208</v>
      </c>
      <c r="L44" s="346">
        <v>204</v>
      </c>
      <c r="M44" s="347">
        <v>187</v>
      </c>
    </row>
    <row r="45" spans="2:13" ht="27.75" customHeight="1" x14ac:dyDescent="0.15">
      <c r="B45" s="1171"/>
      <c r="C45" s="1172"/>
      <c r="D45" s="104"/>
      <c r="E45" s="1177" t="s">
        <v>35</v>
      </c>
      <c r="F45" s="1177"/>
      <c r="G45" s="1177"/>
      <c r="H45" s="1178"/>
      <c r="I45" s="345">
        <v>658</v>
      </c>
      <c r="J45" s="346">
        <v>644</v>
      </c>
      <c r="K45" s="346">
        <v>628</v>
      </c>
      <c r="L45" s="346">
        <v>634</v>
      </c>
      <c r="M45" s="347">
        <v>571</v>
      </c>
    </row>
    <row r="46" spans="2:13" ht="27.75" customHeight="1" x14ac:dyDescent="0.15">
      <c r="B46" s="1171"/>
      <c r="C46" s="1172"/>
      <c r="D46" s="105"/>
      <c r="E46" s="1177" t="s">
        <v>36</v>
      </c>
      <c r="F46" s="1177"/>
      <c r="G46" s="1177"/>
      <c r="H46" s="1178"/>
      <c r="I46" s="345" t="s">
        <v>486</v>
      </c>
      <c r="J46" s="346" t="s">
        <v>486</v>
      </c>
      <c r="K46" s="346" t="s">
        <v>486</v>
      </c>
      <c r="L46" s="346" t="s">
        <v>486</v>
      </c>
      <c r="M46" s="347" t="s">
        <v>486</v>
      </c>
    </row>
    <row r="47" spans="2:13" ht="27.75" customHeight="1" x14ac:dyDescent="0.15">
      <c r="B47" s="1171"/>
      <c r="C47" s="1172"/>
      <c r="D47" s="106"/>
      <c r="E47" s="1179" t="s">
        <v>37</v>
      </c>
      <c r="F47" s="1180"/>
      <c r="G47" s="1180"/>
      <c r="H47" s="1181"/>
      <c r="I47" s="345" t="s">
        <v>486</v>
      </c>
      <c r="J47" s="346" t="s">
        <v>486</v>
      </c>
      <c r="K47" s="346" t="s">
        <v>486</v>
      </c>
      <c r="L47" s="346" t="s">
        <v>486</v>
      </c>
      <c r="M47" s="347" t="s">
        <v>486</v>
      </c>
    </row>
    <row r="48" spans="2:13" ht="27.75" customHeight="1" x14ac:dyDescent="0.15">
      <c r="B48" s="1171"/>
      <c r="C48" s="1172"/>
      <c r="D48" s="104"/>
      <c r="E48" s="1177" t="s">
        <v>38</v>
      </c>
      <c r="F48" s="1177"/>
      <c r="G48" s="1177"/>
      <c r="H48" s="1178"/>
      <c r="I48" s="345" t="s">
        <v>486</v>
      </c>
      <c r="J48" s="346" t="s">
        <v>486</v>
      </c>
      <c r="K48" s="346" t="s">
        <v>486</v>
      </c>
      <c r="L48" s="346" t="s">
        <v>486</v>
      </c>
      <c r="M48" s="347" t="s">
        <v>486</v>
      </c>
    </row>
    <row r="49" spans="2:13" ht="27.75" customHeight="1" x14ac:dyDescent="0.15">
      <c r="B49" s="1173"/>
      <c r="C49" s="1174"/>
      <c r="D49" s="104"/>
      <c r="E49" s="1177" t="s">
        <v>39</v>
      </c>
      <c r="F49" s="1177"/>
      <c r="G49" s="1177"/>
      <c r="H49" s="1178"/>
      <c r="I49" s="345" t="s">
        <v>486</v>
      </c>
      <c r="J49" s="346" t="s">
        <v>486</v>
      </c>
      <c r="K49" s="346" t="s">
        <v>486</v>
      </c>
      <c r="L49" s="346" t="s">
        <v>486</v>
      </c>
      <c r="M49" s="347" t="s">
        <v>486</v>
      </c>
    </row>
    <row r="50" spans="2:13" ht="27.75" customHeight="1" x14ac:dyDescent="0.15">
      <c r="B50" s="1182" t="s">
        <v>40</v>
      </c>
      <c r="C50" s="1183"/>
      <c r="D50" s="107"/>
      <c r="E50" s="1177" t="s">
        <v>41</v>
      </c>
      <c r="F50" s="1177"/>
      <c r="G50" s="1177"/>
      <c r="H50" s="1178"/>
      <c r="I50" s="345">
        <v>1941</v>
      </c>
      <c r="J50" s="346">
        <v>1847</v>
      </c>
      <c r="K50" s="346">
        <v>2136</v>
      </c>
      <c r="L50" s="346">
        <v>2221</v>
      </c>
      <c r="M50" s="347">
        <v>1894</v>
      </c>
    </row>
    <row r="51" spans="2:13" ht="27.75" customHeight="1" x14ac:dyDescent="0.15">
      <c r="B51" s="1171"/>
      <c r="C51" s="1172"/>
      <c r="D51" s="104"/>
      <c r="E51" s="1177" t="s">
        <v>42</v>
      </c>
      <c r="F51" s="1177"/>
      <c r="G51" s="1177"/>
      <c r="H51" s="1178"/>
      <c r="I51" s="345">
        <v>393</v>
      </c>
      <c r="J51" s="346">
        <v>378</v>
      </c>
      <c r="K51" s="346">
        <v>332</v>
      </c>
      <c r="L51" s="346">
        <v>293</v>
      </c>
      <c r="M51" s="347">
        <v>286</v>
      </c>
    </row>
    <row r="52" spans="2:13" ht="27.75" customHeight="1" x14ac:dyDescent="0.15">
      <c r="B52" s="1173"/>
      <c r="C52" s="1174"/>
      <c r="D52" s="104"/>
      <c r="E52" s="1177" t="s">
        <v>43</v>
      </c>
      <c r="F52" s="1177"/>
      <c r="G52" s="1177"/>
      <c r="H52" s="1178"/>
      <c r="I52" s="345">
        <v>9870</v>
      </c>
      <c r="J52" s="346">
        <v>10149</v>
      </c>
      <c r="K52" s="346">
        <v>9730</v>
      </c>
      <c r="L52" s="346">
        <v>9011</v>
      </c>
      <c r="M52" s="347">
        <v>8425</v>
      </c>
    </row>
    <row r="53" spans="2:13" ht="27.75" customHeight="1" thickBot="1" x14ac:dyDescent="0.2">
      <c r="B53" s="1184" t="s">
        <v>19</v>
      </c>
      <c r="C53" s="1185"/>
      <c r="D53" s="108"/>
      <c r="E53" s="1186" t="s">
        <v>44</v>
      </c>
      <c r="F53" s="1186"/>
      <c r="G53" s="1186"/>
      <c r="H53" s="1187"/>
      <c r="I53" s="348">
        <v>1581</v>
      </c>
      <c r="J53" s="349">
        <v>2040</v>
      </c>
      <c r="K53" s="349">
        <v>1617</v>
      </c>
      <c r="L53" s="349">
        <v>1466</v>
      </c>
      <c r="M53" s="350">
        <v>1234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S8PHjiPJFReYVol2DDd+yR86rT19o7AyEf+qEXPqsQQMkzk/qc21K8lu8k94hNrV0CnanstB/lIPCdMr2oUCMg==" saltValue="5E6lbKJMHzBpPMTXRKr3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989</v>
      </c>
      <c r="G55" s="120">
        <v>1031</v>
      </c>
      <c r="H55" s="121">
        <v>1058</v>
      </c>
    </row>
    <row r="56" spans="2:8" ht="52.5" customHeight="1" x14ac:dyDescent="0.15">
      <c r="B56" s="122"/>
      <c r="C56" s="1198" t="s">
        <v>47</v>
      </c>
      <c r="D56" s="1198"/>
      <c r="E56" s="1199"/>
      <c r="F56" s="123">
        <v>949</v>
      </c>
      <c r="G56" s="123">
        <v>1008</v>
      </c>
      <c r="H56" s="124">
        <v>691</v>
      </c>
    </row>
    <row r="57" spans="2:8" ht="53.25" customHeight="1" x14ac:dyDescent="0.15">
      <c r="B57" s="122"/>
      <c r="C57" s="1200" t="s">
        <v>48</v>
      </c>
      <c r="D57" s="1200"/>
      <c r="E57" s="1201"/>
      <c r="F57" s="125">
        <v>165</v>
      </c>
      <c r="G57" s="125">
        <v>148</v>
      </c>
      <c r="H57" s="126">
        <v>104</v>
      </c>
    </row>
    <row r="58" spans="2:8" ht="45.75" customHeight="1" x14ac:dyDescent="0.15">
      <c r="B58" s="127"/>
      <c r="C58" s="1188" t="s">
        <v>544</v>
      </c>
      <c r="D58" s="1189"/>
      <c r="E58" s="1190"/>
      <c r="F58" s="128">
        <v>99</v>
      </c>
      <c r="G58" s="128">
        <v>95</v>
      </c>
      <c r="H58" s="129">
        <v>59</v>
      </c>
    </row>
    <row r="59" spans="2:8" ht="45.75" customHeight="1" x14ac:dyDescent="0.15">
      <c r="B59" s="127"/>
      <c r="C59" s="1188" t="s">
        <v>545</v>
      </c>
      <c r="D59" s="1189"/>
      <c r="E59" s="1190"/>
      <c r="F59" s="128">
        <v>50</v>
      </c>
      <c r="G59" s="128">
        <v>42</v>
      </c>
      <c r="H59" s="129">
        <v>36</v>
      </c>
    </row>
    <row r="60" spans="2:8" ht="45.75" customHeight="1" x14ac:dyDescent="0.15">
      <c r="B60" s="127"/>
      <c r="C60" s="1188" t="s">
        <v>546</v>
      </c>
      <c r="D60" s="1189"/>
      <c r="E60" s="1190"/>
      <c r="F60" s="128">
        <v>8</v>
      </c>
      <c r="G60" s="128">
        <v>7</v>
      </c>
      <c r="H60" s="129">
        <v>6</v>
      </c>
    </row>
    <row r="61" spans="2:8" ht="45.75" customHeight="1" x14ac:dyDescent="0.15">
      <c r="B61" s="127"/>
      <c r="C61" s="1188" t="s">
        <v>547</v>
      </c>
      <c r="D61" s="1189"/>
      <c r="E61" s="1190"/>
      <c r="F61" s="128">
        <v>4</v>
      </c>
      <c r="G61" s="128">
        <v>3</v>
      </c>
      <c r="H61" s="129">
        <v>2</v>
      </c>
    </row>
    <row r="62" spans="2:8" ht="45.75" customHeight="1" thickBot="1" x14ac:dyDescent="0.2">
      <c r="B62" s="130"/>
      <c r="C62" s="1191" t="s">
        <v>548</v>
      </c>
      <c r="D62" s="1192"/>
      <c r="E62" s="1193"/>
      <c r="F62" s="131"/>
      <c r="G62" s="131"/>
      <c r="H62" s="132">
        <v>1</v>
      </c>
    </row>
    <row r="63" spans="2:8" ht="52.5" customHeight="1" thickBot="1" x14ac:dyDescent="0.2">
      <c r="B63" s="133"/>
      <c r="C63" s="1194" t="s">
        <v>49</v>
      </c>
      <c r="D63" s="1194"/>
      <c r="E63" s="1195"/>
      <c r="F63" s="134">
        <v>2102</v>
      </c>
      <c r="G63" s="134">
        <v>2187</v>
      </c>
      <c r="H63" s="135">
        <v>1852</v>
      </c>
    </row>
    <row r="64" spans="2:8" x14ac:dyDescent="0.15"/>
  </sheetData>
  <sheetProtection algorithmName="SHA-512" hashValue="ysa3r7i+bOqzom78FIkA5eZOIGXxzDisdaOoeRvUaWjyZQgvDu0YxNN8QFmBYoAUjxY6bJd7uMrOAaRbKUYY/w==" saltValue="EP+YdwCiHJ2YxPEC7wPW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484665</v>
      </c>
      <c r="E3" s="154"/>
      <c r="F3" s="155">
        <v>316937</v>
      </c>
      <c r="G3" s="156"/>
      <c r="H3" s="157"/>
    </row>
    <row r="4" spans="1:8" x14ac:dyDescent="0.15">
      <c r="A4" s="158"/>
      <c r="B4" s="159"/>
      <c r="C4" s="160"/>
      <c r="D4" s="161">
        <v>276720</v>
      </c>
      <c r="E4" s="162"/>
      <c r="F4" s="163">
        <v>199150</v>
      </c>
      <c r="G4" s="164"/>
      <c r="H4" s="165"/>
    </row>
    <row r="5" spans="1:8" x14ac:dyDescent="0.15">
      <c r="A5" s="146" t="s">
        <v>519</v>
      </c>
      <c r="B5" s="151"/>
      <c r="C5" s="152"/>
      <c r="D5" s="153">
        <v>735551</v>
      </c>
      <c r="E5" s="154"/>
      <c r="F5" s="155">
        <v>332350</v>
      </c>
      <c r="G5" s="156"/>
      <c r="H5" s="157"/>
    </row>
    <row r="6" spans="1:8" x14ac:dyDescent="0.15">
      <c r="A6" s="158"/>
      <c r="B6" s="159"/>
      <c r="C6" s="160"/>
      <c r="D6" s="161">
        <v>619335</v>
      </c>
      <c r="E6" s="162"/>
      <c r="F6" s="163">
        <v>200453</v>
      </c>
      <c r="G6" s="164"/>
      <c r="H6" s="165"/>
    </row>
    <row r="7" spans="1:8" x14ac:dyDescent="0.15">
      <c r="A7" s="146" t="s">
        <v>520</v>
      </c>
      <c r="B7" s="151"/>
      <c r="C7" s="152"/>
      <c r="D7" s="153">
        <v>434987</v>
      </c>
      <c r="E7" s="154"/>
      <c r="F7" s="155">
        <v>362690</v>
      </c>
      <c r="G7" s="156"/>
      <c r="H7" s="157"/>
    </row>
    <row r="8" spans="1:8" x14ac:dyDescent="0.15">
      <c r="A8" s="158"/>
      <c r="B8" s="159"/>
      <c r="C8" s="160"/>
      <c r="D8" s="161">
        <v>211547</v>
      </c>
      <c r="E8" s="162"/>
      <c r="F8" s="163">
        <v>172580</v>
      </c>
      <c r="G8" s="164"/>
      <c r="H8" s="165"/>
    </row>
    <row r="9" spans="1:8" x14ac:dyDescent="0.15">
      <c r="A9" s="146" t="s">
        <v>521</v>
      </c>
      <c r="B9" s="151"/>
      <c r="C9" s="152"/>
      <c r="D9" s="153">
        <v>239562</v>
      </c>
      <c r="E9" s="154"/>
      <c r="F9" s="155">
        <v>296093</v>
      </c>
      <c r="G9" s="156"/>
      <c r="H9" s="157"/>
    </row>
    <row r="10" spans="1:8" x14ac:dyDescent="0.15">
      <c r="A10" s="158"/>
      <c r="B10" s="159"/>
      <c r="C10" s="160"/>
      <c r="D10" s="161">
        <v>85511</v>
      </c>
      <c r="E10" s="162"/>
      <c r="F10" s="163">
        <v>140545</v>
      </c>
      <c r="G10" s="164"/>
      <c r="H10" s="165"/>
    </row>
    <row r="11" spans="1:8" x14ac:dyDescent="0.15">
      <c r="A11" s="146" t="s">
        <v>522</v>
      </c>
      <c r="B11" s="151"/>
      <c r="C11" s="152"/>
      <c r="D11" s="153">
        <v>268891</v>
      </c>
      <c r="E11" s="154"/>
      <c r="F11" s="155">
        <v>308655</v>
      </c>
      <c r="G11" s="156"/>
      <c r="H11" s="157"/>
    </row>
    <row r="12" spans="1:8" x14ac:dyDescent="0.15">
      <c r="A12" s="158"/>
      <c r="B12" s="159"/>
      <c r="C12" s="166"/>
      <c r="D12" s="161">
        <v>145891</v>
      </c>
      <c r="E12" s="162"/>
      <c r="F12" s="163">
        <v>169887</v>
      </c>
      <c r="G12" s="164"/>
      <c r="H12" s="165"/>
    </row>
    <row r="13" spans="1:8" x14ac:dyDescent="0.15">
      <c r="A13" s="146"/>
      <c r="B13" s="151"/>
      <c r="C13" s="152"/>
      <c r="D13" s="153">
        <v>432731</v>
      </c>
      <c r="E13" s="154"/>
      <c r="F13" s="155">
        <v>323345</v>
      </c>
      <c r="G13" s="167"/>
      <c r="H13" s="157"/>
    </row>
    <row r="14" spans="1:8" x14ac:dyDescent="0.15">
      <c r="A14" s="158"/>
      <c r="B14" s="159"/>
      <c r="C14" s="160"/>
      <c r="D14" s="161">
        <v>267801</v>
      </c>
      <c r="E14" s="162"/>
      <c r="F14" s="163">
        <v>176523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1.02</v>
      </c>
      <c r="C19" s="168">
        <f>ROUND(VALUE(SUBSTITUTE(実質収支比率等に係る経年分析!G$48,"▲","-")),2)</f>
        <v>6.38</v>
      </c>
      <c r="D19" s="168">
        <f>ROUND(VALUE(SUBSTITUTE(実質収支比率等に係る経年分析!H$48,"▲","-")),2)</f>
        <v>4.42</v>
      </c>
      <c r="E19" s="168">
        <f>ROUND(VALUE(SUBSTITUTE(実質収支比率等に係る経年分析!I$48,"▲","-")),2)</f>
        <v>7.72</v>
      </c>
      <c r="F19" s="168">
        <f>ROUND(VALUE(SUBSTITUTE(実質収支比率等に係る経年分析!J$48,"▲","-")),2)</f>
        <v>6.69</v>
      </c>
    </row>
    <row r="20" spans="1:11" x14ac:dyDescent="0.15">
      <c r="A20" s="168" t="s">
        <v>53</v>
      </c>
      <c r="B20" s="168">
        <f>ROUND(VALUE(SUBSTITUTE(実質収支比率等に係る経年分析!F$47,"▲","-")),2)</f>
        <v>33.97</v>
      </c>
      <c r="C20" s="168">
        <f>ROUND(VALUE(SUBSTITUTE(実質収支比率等に係る経年分析!G$47,"▲","-")),2)</f>
        <v>33.43</v>
      </c>
      <c r="D20" s="168">
        <f>ROUND(VALUE(SUBSTITUTE(実質収支比率等に係る経年分析!H$47,"▲","-")),2)</f>
        <v>29.52</v>
      </c>
      <c r="E20" s="168">
        <f>ROUND(VALUE(SUBSTITUTE(実質収支比率等に係る経年分析!I$47,"▲","-")),2)</f>
        <v>31.23</v>
      </c>
      <c r="F20" s="168">
        <f>ROUND(VALUE(SUBSTITUTE(実質収支比率等に係る経年分析!J$47,"▲","-")),2)</f>
        <v>32.54</v>
      </c>
    </row>
    <row r="21" spans="1:11" x14ac:dyDescent="0.15">
      <c r="A21" s="168" t="s">
        <v>54</v>
      </c>
      <c r="B21" s="168">
        <f>IF(ISNUMBER(VALUE(SUBSTITUTE(実質収支比率等に係る経年分析!F$49,"▲","-"))),ROUND(VALUE(SUBSTITUTE(実質収支比率等に係る経年分析!F$49,"▲","-")),2),NA())</f>
        <v>19.600000000000001</v>
      </c>
      <c r="C21" s="168">
        <f>IF(ISNUMBER(VALUE(SUBSTITUTE(実質収支比率等に係る経年分析!G$49,"▲","-"))),ROUND(VALUE(SUBSTITUTE(実質収支比率等に係る経年分析!G$49,"▲","-")),2),NA())</f>
        <v>9.31</v>
      </c>
      <c r="D21" s="168">
        <f>IF(ISNUMBER(VALUE(SUBSTITUTE(実質収支比率等に係る経年分析!H$49,"▲","-"))),ROUND(VALUE(SUBSTITUTE(実質収支比率等に係る経年分析!H$49,"▲","-")),2),NA())</f>
        <v>1.37</v>
      </c>
      <c r="E21" s="168">
        <f>IF(ISNUMBER(VALUE(SUBSTITUTE(実質収支比率等に係る経年分析!I$49,"▲","-"))),ROUND(VALUE(SUBSTITUTE(実質収支比率等に係る経年分析!I$49,"▲","-")),2),NA())</f>
        <v>6.47</v>
      </c>
      <c r="F21" s="168">
        <f>IF(ISNUMBER(VALUE(SUBSTITUTE(実質収支比率等に係る経年分析!J$49,"▲","-"))),ROUND(VALUE(SUBSTITUTE(実質収支比率等に係る経年分析!J$49,"▲","-")),2),NA())</f>
        <v>12.72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特別会計後期高齢者医療保険事業</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特別会計へき地三度出張診療所</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特別会計浦郷診療所</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15">
      <c r="A33" s="169" t="str">
        <f>IF(連結実質赤字比率に係る赤字・黒字の構成分析!C$37="",NA(),連結実質赤字比率に係る赤字・黒字の構成分析!C$37)</f>
        <v>特別会計簡易水道事業</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0.03</v>
      </c>
    </row>
    <row r="34" spans="1:16" x14ac:dyDescent="0.15">
      <c r="A34" s="169" t="str">
        <f>IF(連結実質赤字比率に係る赤字・黒字の構成分析!C$36="",NA(),連結実質赤字比率に係る赤字・黒字の構成分析!C$36)</f>
        <v>特別会計国民健康保険事業</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0.2</v>
      </c>
    </row>
    <row r="35" spans="1:16" x14ac:dyDescent="0.15">
      <c r="A35" s="169" t="str">
        <f>IF(連結実質赤字比率に係る赤字・黒字の構成分析!C$35="",NA(),連結実質赤字比率に係る赤字・黒字の構成分析!C$35)</f>
        <v>特別会計下水道事業</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0.02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0.32</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6.38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4.41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7.71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6.68</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956</v>
      </c>
      <c r="E42" s="170"/>
      <c r="F42" s="170"/>
      <c r="G42" s="170">
        <f>'実質公債費比率（分子）の構造'!L$52</f>
        <v>998</v>
      </c>
      <c r="H42" s="170"/>
      <c r="I42" s="170"/>
      <c r="J42" s="170">
        <f>'実質公債費比率（分子）の構造'!M$52</f>
        <v>1250</v>
      </c>
      <c r="K42" s="170"/>
      <c r="L42" s="170"/>
      <c r="M42" s="170">
        <f>'実質公債費比率（分子）の構造'!N$52</f>
        <v>1285</v>
      </c>
      <c r="N42" s="170"/>
      <c r="O42" s="170"/>
      <c r="P42" s="170">
        <f>'実質公債費比率（分子）の構造'!O$52</f>
        <v>1221</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28</v>
      </c>
      <c r="C45" s="170"/>
      <c r="D45" s="170"/>
      <c r="E45" s="170">
        <f>'実質公債費比率（分子）の構造'!L$49</f>
        <v>25</v>
      </c>
      <c r="F45" s="170"/>
      <c r="G45" s="170"/>
      <c r="H45" s="170">
        <f>'実質公債費比率（分子）の構造'!M$49</f>
        <v>30</v>
      </c>
      <c r="I45" s="170"/>
      <c r="J45" s="170"/>
      <c r="K45" s="170">
        <f>'実質公債費比率（分子）の構造'!N$49</f>
        <v>32</v>
      </c>
      <c r="L45" s="170"/>
      <c r="M45" s="170"/>
      <c r="N45" s="170">
        <f>'実質公債費比率（分子）の構造'!O$49</f>
        <v>35</v>
      </c>
      <c r="O45" s="170"/>
      <c r="P45" s="170"/>
    </row>
    <row r="46" spans="1:16" x14ac:dyDescent="0.15">
      <c r="A46" s="170" t="s">
        <v>64</v>
      </c>
      <c r="B46" s="170">
        <f>'実質公債費比率（分子）の構造'!K$48</f>
        <v>151</v>
      </c>
      <c r="C46" s="170"/>
      <c r="D46" s="170"/>
      <c r="E46" s="170">
        <f>'実質公債費比率（分子）の構造'!L$48</f>
        <v>144</v>
      </c>
      <c r="F46" s="170"/>
      <c r="G46" s="170"/>
      <c r="H46" s="170">
        <f>'実質公債費比率（分子）の構造'!M$48</f>
        <v>135</v>
      </c>
      <c r="I46" s="170"/>
      <c r="J46" s="170"/>
      <c r="K46" s="170">
        <f>'実質公債費比率（分子）の構造'!N$48</f>
        <v>129</v>
      </c>
      <c r="L46" s="170"/>
      <c r="M46" s="170"/>
      <c r="N46" s="170">
        <f>'実質公債費比率（分子）の構造'!O$48</f>
        <v>132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1068</v>
      </c>
      <c r="C49" s="170"/>
      <c r="D49" s="170"/>
      <c r="E49" s="170">
        <f>'実質公債費比率（分子）の構造'!L$45</f>
        <v>1051</v>
      </c>
      <c r="F49" s="170"/>
      <c r="G49" s="170"/>
      <c r="H49" s="170">
        <f>'実質公債費比率（分子）の構造'!M$45</f>
        <v>1336</v>
      </c>
      <c r="I49" s="170"/>
      <c r="J49" s="170"/>
      <c r="K49" s="170">
        <f>'実質公債費比率（分子）の構造'!N$45</f>
        <v>1397</v>
      </c>
      <c r="L49" s="170"/>
      <c r="M49" s="170"/>
      <c r="N49" s="170">
        <f>'実質公債費比率（分子）の構造'!O$45</f>
        <v>1318</v>
      </c>
      <c r="O49" s="170"/>
      <c r="P49" s="170"/>
    </row>
    <row r="50" spans="1:16" x14ac:dyDescent="0.15">
      <c r="A50" s="170" t="s">
        <v>67</v>
      </c>
      <c r="B50" s="170" t="e">
        <f>NA()</f>
        <v>#N/A</v>
      </c>
      <c r="C50" s="170">
        <f>IF(ISNUMBER('実質公債費比率（分子）の構造'!K$53),'実質公債費比率（分子）の構造'!K$53,NA())</f>
        <v>291</v>
      </c>
      <c r="D50" s="170" t="e">
        <f>NA()</f>
        <v>#N/A</v>
      </c>
      <c r="E50" s="170" t="e">
        <f>NA()</f>
        <v>#N/A</v>
      </c>
      <c r="F50" s="170">
        <f>IF(ISNUMBER('実質公債費比率（分子）の構造'!L$53),'実質公債費比率（分子）の構造'!L$53,NA())</f>
        <v>222</v>
      </c>
      <c r="G50" s="170" t="e">
        <f>NA()</f>
        <v>#N/A</v>
      </c>
      <c r="H50" s="170" t="e">
        <f>NA()</f>
        <v>#N/A</v>
      </c>
      <c r="I50" s="170">
        <f>IF(ISNUMBER('実質公債費比率（分子）の構造'!M$53),'実質公債費比率（分子）の構造'!M$53,NA())</f>
        <v>251</v>
      </c>
      <c r="J50" s="170" t="e">
        <f>NA()</f>
        <v>#N/A</v>
      </c>
      <c r="K50" s="170" t="e">
        <f>NA()</f>
        <v>#N/A</v>
      </c>
      <c r="L50" s="170">
        <f>IF(ISNUMBER('実質公債費比率（分子）の構造'!N$53),'実質公債費比率（分子）の構造'!N$53,NA())</f>
        <v>273</v>
      </c>
      <c r="M50" s="170" t="e">
        <f>NA()</f>
        <v>#N/A</v>
      </c>
      <c r="N50" s="170" t="e">
        <f>NA()</f>
        <v>#N/A</v>
      </c>
      <c r="O50" s="170">
        <f>IF(ISNUMBER('実質公債費比率（分子）の構造'!O$53),'実質公債費比率（分子）の構造'!O$53,NA())</f>
        <v>264</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9870</v>
      </c>
      <c r="E56" s="169"/>
      <c r="F56" s="169"/>
      <c r="G56" s="169">
        <f>'将来負担比率（分子）の構造'!J$52</f>
        <v>10149</v>
      </c>
      <c r="H56" s="169"/>
      <c r="I56" s="169"/>
      <c r="J56" s="169">
        <f>'将来負担比率（分子）の構造'!K$52</f>
        <v>9730</v>
      </c>
      <c r="K56" s="169"/>
      <c r="L56" s="169"/>
      <c r="M56" s="169">
        <f>'将来負担比率（分子）の構造'!L$52</f>
        <v>9011</v>
      </c>
      <c r="N56" s="169"/>
      <c r="O56" s="169"/>
      <c r="P56" s="169">
        <f>'将来負担比率（分子）の構造'!M$52</f>
        <v>8425</v>
      </c>
    </row>
    <row r="57" spans="1:16" x14ac:dyDescent="0.15">
      <c r="A57" s="169" t="s">
        <v>42</v>
      </c>
      <c r="B57" s="169"/>
      <c r="C57" s="169"/>
      <c r="D57" s="169">
        <f>'将来負担比率（分子）の構造'!I$51</f>
        <v>393</v>
      </c>
      <c r="E57" s="169"/>
      <c r="F57" s="169"/>
      <c r="G57" s="169">
        <f>'将来負担比率（分子）の構造'!J$51</f>
        <v>378</v>
      </c>
      <c r="H57" s="169"/>
      <c r="I57" s="169"/>
      <c r="J57" s="169">
        <f>'将来負担比率（分子）の構造'!K$51</f>
        <v>332</v>
      </c>
      <c r="K57" s="169"/>
      <c r="L57" s="169"/>
      <c r="M57" s="169">
        <f>'将来負担比率（分子）の構造'!L$51</f>
        <v>293</v>
      </c>
      <c r="N57" s="169"/>
      <c r="O57" s="169"/>
      <c r="P57" s="169">
        <f>'将来負担比率（分子）の構造'!M$51</f>
        <v>286</v>
      </c>
    </row>
    <row r="58" spans="1:16" x14ac:dyDescent="0.15">
      <c r="A58" s="169" t="s">
        <v>41</v>
      </c>
      <c r="B58" s="169"/>
      <c r="C58" s="169"/>
      <c r="D58" s="169">
        <f>'将来負担比率（分子）の構造'!I$50</f>
        <v>1941</v>
      </c>
      <c r="E58" s="169"/>
      <c r="F58" s="169"/>
      <c r="G58" s="169">
        <f>'将来負担比率（分子）の構造'!J$50</f>
        <v>1847</v>
      </c>
      <c r="H58" s="169"/>
      <c r="I58" s="169"/>
      <c r="J58" s="169">
        <f>'将来負担比率（分子）の構造'!K$50</f>
        <v>2136</v>
      </c>
      <c r="K58" s="169"/>
      <c r="L58" s="169"/>
      <c r="M58" s="169">
        <f>'将来負担比率（分子）の構造'!L$50</f>
        <v>2221</v>
      </c>
      <c r="N58" s="169"/>
      <c r="O58" s="169"/>
      <c r="P58" s="169">
        <f>'将来負担比率（分子）の構造'!M$50</f>
        <v>1894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658</v>
      </c>
      <c r="C62" s="169"/>
      <c r="D62" s="169"/>
      <c r="E62" s="169">
        <f>'将来負担比率（分子）の構造'!J$45</f>
        <v>644</v>
      </c>
      <c r="F62" s="169"/>
      <c r="G62" s="169"/>
      <c r="H62" s="169">
        <f>'将来負担比率（分子）の構造'!K$45</f>
        <v>628</v>
      </c>
      <c r="I62" s="169"/>
      <c r="J62" s="169"/>
      <c r="K62" s="169">
        <f>'将来負担比率（分子）の構造'!L$45</f>
        <v>634</v>
      </c>
      <c r="L62" s="169"/>
      <c r="M62" s="169"/>
      <c r="N62" s="169">
        <f>'将来負担比率（分子）の構造'!M$45</f>
        <v>571</v>
      </c>
      <c r="O62" s="169"/>
      <c r="P62" s="169"/>
    </row>
    <row r="63" spans="1:16" x14ac:dyDescent="0.15">
      <c r="A63" s="169" t="s">
        <v>34</v>
      </c>
      <c r="B63" s="169">
        <f>'将来負担比率（分子）の構造'!I$44</f>
        <v>204</v>
      </c>
      <c r="C63" s="169"/>
      <c r="D63" s="169"/>
      <c r="E63" s="169">
        <f>'将来負担比率（分子）の構造'!J$44</f>
        <v>206</v>
      </c>
      <c r="F63" s="169"/>
      <c r="G63" s="169"/>
      <c r="H63" s="169">
        <f>'将来負担比率（分子）の構造'!K$44</f>
        <v>208</v>
      </c>
      <c r="I63" s="169"/>
      <c r="J63" s="169"/>
      <c r="K63" s="169">
        <f>'将来負担比率（分子）の構造'!L$44</f>
        <v>204</v>
      </c>
      <c r="L63" s="169"/>
      <c r="M63" s="169"/>
      <c r="N63" s="169">
        <f>'将来負担比率（分子）の構造'!M$44</f>
        <v>187</v>
      </c>
      <c r="O63" s="169"/>
      <c r="P63" s="169"/>
    </row>
    <row r="64" spans="1:16" x14ac:dyDescent="0.15">
      <c r="A64" s="169" t="s">
        <v>33</v>
      </c>
      <c r="B64" s="169">
        <f>'将来負担比率（分子）の構造'!I$43</f>
        <v>1481</v>
      </c>
      <c r="C64" s="169"/>
      <c r="D64" s="169"/>
      <c r="E64" s="169">
        <f>'将来負担比率（分子）の構造'!J$43</f>
        <v>1491</v>
      </c>
      <c r="F64" s="169"/>
      <c r="G64" s="169"/>
      <c r="H64" s="169">
        <f>'将来負担比率（分子）の構造'!K$43</f>
        <v>1453</v>
      </c>
      <c r="I64" s="169"/>
      <c r="J64" s="169"/>
      <c r="K64" s="169">
        <f>'将来負担比率（分子）の構造'!L$43</f>
        <v>1470</v>
      </c>
      <c r="L64" s="169"/>
      <c r="M64" s="169"/>
      <c r="N64" s="169">
        <f>'将来負担比率（分子）の構造'!M$43</f>
        <v>1504</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11442</v>
      </c>
      <c r="C66" s="169"/>
      <c r="D66" s="169"/>
      <c r="E66" s="169">
        <f>'将来負担比率（分子）の構造'!J$41</f>
        <v>12074</v>
      </c>
      <c r="F66" s="169"/>
      <c r="G66" s="169"/>
      <c r="H66" s="169">
        <f>'将来負担比率（分子）の構造'!K$41</f>
        <v>11526</v>
      </c>
      <c r="I66" s="169"/>
      <c r="J66" s="169"/>
      <c r="K66" s="169">
        <f>'将来負担比率（分子）の構造'!L$41</f>
        <v>10682</v>
      </c>
      <c r="L66" s="169"/>
      <c r="M66" s="169"/>
      <c r="N66" s="169">
        <f>'将来負担比率（分子）の構造'!M$41</f>
        <v>9577</v>
      </c>
      <c r="O66" s="169"/>
      <c r="P66" s="169"/>
    </row>
    <row r="67" spans="1:16" x14ac:dyDescent="0.15">
      <c r="A67" s="169" t="s">
        <v>71</v>
      </c>
      <c r="B67" s="169" t="e">
        <f>NA()</f>
        <v>#N/A</v>
      </c>
      <c r="C67" s="169">
        <f>IF(ISNUMBER('将来負担比率（分子）の構造'!I$53), IF('将来負担比率（分子）の構造'!I$53 &lt; 0, 0, '将来負担比率（分子）の構造'!I$53), NA())</f>
        <v>1581</v>
      </c>
      <c r="D67" s="169" t="e">
        <f>NA()</f>
        <v>#N/A</v>
      </c>
      <c r="E67" s="169" t="e">
        <f>NA()</f>
        <v>#N/A</v>
      </c>
      <c r="F67" s="169">
        <f>IF(ISNUMBER('将来負担比率（分子）の構造'!J$53), IF('将来負担比率（分子）の構造'!J$53 &lt; 0, 0, '将来負担比率（分子）の構造'!J$53), NA())</f>
        <v>2040</v>
      </c>
      <c r="G67" s="169" t="e">
        <f>NA()</f>
        <v>#N/A</v>
      </c>
      <c r="H67" s="169" t="e">
        <f>NA()</f>
        <v>#N/A</v>
      </c>
      <c r="I67" s="169">
        <f>IF(ISNUMBER('将来負担比率（分子）の構造'!K$53), IF('将来負担比率（分子）の構造'!K$53 &lt; 0, 0, '将来負担比率（分子）の構造'!K$53), NA())</f>
        <v>1617</v>
      </c>
      <c r="J67" s="169" t="e">
        <f>NA()</f>
        <v>#N/A</v>
      </c>
      <c r="K67" s="169" t="e">
        <f>NA()</f>
        <v>#N/A</v>
      </c>
      <c r="L67" s="169">
        <f>IF(ISNUMBER('将来負担比率（分子）の構造'!L$53), IF('将来負担比率（分子）の構造'!L$53 &lt; 0, 0, '将来負担比率（分子）の構造'!L$53), NA())</f>
        <v>1466</v>
      </c>
      <c r="M67" s="169" t="e">
        <f>NA()</f>
        <v>#N/A</v>
      </c>
      <c r="N67" s="169" t="e">
        <f>NA()</f>
        <v>#N/A</v>
      </c>
      <c r="O67" s="169">
        <f>IF(ISNUMBER('将来負担比率（分子）の構造'!M$53), IF('将来負担比率（分子）の構造'!M$53 &lt; 0, 0, '将来負担比率（分子）の構造'!M$53), NA())</f>
        <v>1234</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989</v>
      </c>
      <c r="C72" s="173">
        <f>基金残高に係る経年分析!G55</f>
        <v>1031</v>
      </c>
      <c r="D72" s="173">
        <f>基金残高に係る経年分析!H55</f>
        <v>1058</v>
      </c>
    </row>
    <row r="73" spans="1:16" x14ac:dyDescent="0.15">
      <c r="A73" s="172" t="s">
        <v>74</v>
      </c>
      <c r="B73" s="173">
        <f>基金残高に係る経年分析!F56</f>
        <v>949</v>
      </c>
      <c r="C73" s="173">
        <f>基金残高に係る経年分析!G56</f>
        <v>1008</v>
      </c>
      <c r="D73" s="173">
        <f>基金残高に係る経年分析!H56</f>
        <v>691</v>
      </c>
    </row>
    <row r="74" spans="1:16" x14ac:dyDescent="0.15">
      <c r="A74" s="172" t="s">
        <v>75</v>
      </c>
      <c r="B74" s="173">
        <f>基金残高に係る経年分析!F57</f>
        <v>165</v>
      </c>
      <c r="C74" s="173">
        <f>基金残高に係る経年分析!G57</f>
        <v>148</v>
      </c>
      <c r="D74" s="173">
        <f>基金残高に係る経年分析!H57</f>
        <v>104</v>
      </c>
    </row>
  </sheetData>
  <sheetProtection algorithmName="SHA-512" hashValue="HOrh9/DsD6vzPcVpN+ETsXoC9confadZx/GYDjKuC3iwhAFkC64uA4Spk5Eow2m26d7zNgdza2Lbb8CF/pGOIg==" saltValue="QKyW1WmRI4tUMtoXblCFj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河内 祐介</cp:lastModifiedBy>
  <cp:lastPrinted>2025-03-05T07:36:52Z</cp:lastPrinted>
  <dcterms:created xsi:type="dcterms:W3CDTF">2025-02-19T04:06:50Z</dcterms:created>
  <dcterms:modified xsi:type="dcterms:W3CDTF">2025-03-05T07:37:09Z</dcterms:modified>
  <cp:category/>
</cp:coreProperties>
</file>