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amaoki.sharepoint.com/sites/030/Shared Documents/01_財政係/005_財政統括/001_各種調査/R6調査/20250312_令和５年度財政状況資料集の作成等について/打返し/"/>
    </mc:Choice>
  </mc:AlternateContent>
  <xr:revisionPtr revIDLastSave="165" documentId="11_E0460E1BCE589AEE18A1E01A145493FFCE735CF2" xr6:coauthVersionLast="47" xr6:coauthVersionMax="47" xr10:uidLastSave="{2DD836A8-1BEB-4332-B3D5-A9957EB25CAF}"/>
  <bookViews>
    <workbookView xWindow="-9610" yWindow="-21710" windowWidth="38620" windowHeight="211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BW36" i="10"/>
  <c r="BE36" i="10"/>
  <c r="AM36" i="10"/>
  <c r="C36" i="10"/>
  <c r="BW35" i="10"/>
  <c r="BE35" i="10"/>
  <c r="AM35" i="10"/>
  <c r="C35" i="10"/>
  <c r="CO34" i="10"/>
  <c r="CO35" i="10" s="1"/>
  <c r="CO36" i="10" s="1"/>
  <c r="BW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<sst xmlns="http://schemas.openxmlformats.org/spreadsheetml/2006/main" count="1078" uniqueCount="557">
  <si>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</si>
  <si>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</si>
  <si>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</si>
  <si>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</si>
  <si>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</si>
  <si>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</si>
  <si>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</si>
  <si>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</si>
  <si>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</si>
  <si>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</si>
  <si>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</si>
  <si>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</si>
  <si>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</si>
  <si>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</si>
  <si>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</si>
  <si>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</si>
  <si>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</si>
  <si>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</si>
  <si>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</si>
  <si>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</si>
  <si>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</si>
  <si>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</si>
  <si>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</si>
  <si>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</si>
  <si>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</si>
  <si>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</si>
  <si>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</si>
  <si>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</si>
  <si>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</si>
  <si>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</si>
  <si>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</si>
  <si>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</si>
  <si>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</si>
  <si>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</si>
  <si>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</si>
  <si>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</si>
  <si>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</si>
  <si>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</si>
  <si>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</si>
  <si>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</si>
  <si>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</si>
  <si>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</si>
  <si>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</si>
  <si>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</si>
  <si>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</si>
  <si>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</si>
  <si>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</si>
  <si>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</si>
  <si>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</si>
  <si>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</si>
  <si>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</si>
  <si>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</si>
  <si>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</si>
  <si>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</si>
  <si>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</si>
  <si>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</si>
  <si>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</si>
  <si>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</si>
  <si>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</si>
  <si>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</si>
  <si>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</si>
  <si>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</si>
  <si>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</si>
  <si>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</si>
  <si>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</si>
  <si>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</si>
  <si>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</si>
  <si>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</si>
  <si>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</si>
  <si>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</si>
  <si>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</si>
  <si>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</si>
  <si>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</si>
  <si>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</si>
  <si>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</si>
  <si>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</si>
  <si>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</si>
  <si>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</si>
  <si>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</si>
  <si>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</si>
  <si>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</si>
  <si>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</si>
  <si>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</si>
  <si>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</si>
  <si>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</si>
  <si>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</si>
  <si>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</si>
  <si>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</si>
  <si>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</si>
  <si>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</si>
  <si>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</si>
  <si>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</si>
  <si>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</si>
  <si>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</si>
  <si>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海士町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</si>
  <si>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</si>
  <si>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</si>
  <si>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</si>
  <si>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</si>
  <si>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</si>
  <si>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</si>
  <si>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</si>
  <si>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</si>
  <si>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</si>
  <si>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</si>
  <si>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</si>
  <si>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</si>
  <si>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</si>
  <si>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</si>
  <si>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</si>
  <si>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</si>
  <si>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</si>
  <si>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</si>
  <si>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</si>
  <si>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</si>
  <si>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</si>
  <si>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</si>
  <si>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</si>
  <si>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</si>
  <si>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</si>
  <si>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</si>
  <si>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</si>
  <si>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</si>
  <si>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</si>
  <si>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</si>
  <si>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</si>
  <si>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</si>
  <si>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</si>
  <si>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</si>
  <si>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</si>
  <si>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</si>
  <si>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</si>
  <si>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</si>
  <si>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</si>
  <si>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</si>
  <si>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</si>
  <si>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</si>
  <si>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</si>
  <si>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</si>
  <si>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</si>
  <si>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</si>
  <si>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</si>
  <si>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</si>
  <si>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</si>
  <si>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</si>
  <si>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</si>
  <si>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</si>
  <si>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</si>
  <si>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</si>
  <si>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</si>
  <si>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</si>
  <si>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</si>
  <si>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</si>
  <si>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</si>
  <si>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</si>
  <si>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</si>
  <si>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</si>
  <si>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</si>
  <si>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</si>
  <si>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</si>
  <si>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</si>
  <si>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</si>
  <si>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</si>
  <si>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</si>
  <si>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</si>
  <si>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</si>
  <si>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</si>
  <si>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</si>
  <si>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</si>
  <si>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</si>
  <si>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</si>
  <si>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</si>
  <si>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</si>
  <si>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</si>
  <si>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</si>
  <si>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</si>
  <si>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</si>
  <si>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</si>
  <si>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</si>
  <si>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</si>
  <si>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</si>
  <si>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</si>
  <si>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</si>
  <si>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</si>
  <si>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</si>
  <si>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</si>
  <si>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</si>
  <si>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</si>
  <si>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</si>
  <si>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</si>
  <si>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</si>
  <si>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</si>
  <si>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</si>
  <si>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</si>
  <si>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</si>
  <si>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</si>
  <si>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</si>
  <si>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</si>
  <si>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</si>
  <si>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</si>
  <si>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</si>
  <si>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</si>
  <si>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</si>
  <si>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島根県海士町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</si>
  <si>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</si>
  <si>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</si>
  <si>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</si>
  <si>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</si>
  <si>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</si>
  <si>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</si>
  <si>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</si>
  <si>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</si>
  <si>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</si>
  <si>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</si>
  <si>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</si>
  <si>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</si>
  <si>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</si>
  <si>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</si>
  <si>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</si>
  <si>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</si>
  <si>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</si>
  <si>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</si>
  <si>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</si>
  <si>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</si>
  <si>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</si>
  <si>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</si>
  <si>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</si>
  <si>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</si>
  <si>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</si>
  <si>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</si>
  <si>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</si>
  <si>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</si>
  <si>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</si>
  <si>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</si>
  <si>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</si>
  <si>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</si>
  <si>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</si>
  <si>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</si>
  <si>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</si>
  <si>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</si>
  <si>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</si>
  <si>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</si>
  <si>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</si>
  <si>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</si>
  <si>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</si>
  <si>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</si>
  <si>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</si>
  <si>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</si>
  <si>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</si>
  <si>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</si>
  <si>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</si>
  <si>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</si>
  <si>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</si>
  <si>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</si>
  <si>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</si>
  <si>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</si>
  <si>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</si>
  <si>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</si>
  <si>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</si>
  <si>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</si>
  <si>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</si>
  <si>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</si>
  <si>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</si>
  <si>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</si>
  <si>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</si>
  <si>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</si>
  <si>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</si>
  <si>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</si>
  <si>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</si>
  <si>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</si>
  <si>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</si>
  <si>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</si>
  <si>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</si>
  <si>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</si>
  <si>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</si>
  <si>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</si>
  <si>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</si>
  <si>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</si>
  <si>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</si>
  <si>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</si>
  <si>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</si>
  <si>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</si>
  <si>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</si>
  <si>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</si>
  <si>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</si>
  <si>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</si>
  <si>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</si>
  <si>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</si>
  <si>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</si>
  <si>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</si>
  <si>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</si>
  <si>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</si>
  <si>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</si>
  <si>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</si>
  <si>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</si>
  <si>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</si>
  <si>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</si>
  <si>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</si>
  <si>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</si>
  <si>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</si>
  <si>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</si>
  <si>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</si>
  <si>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</si>
  <si>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</si>
  <si>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</si>
  <si>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</si>
  <si>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</si>
  <si>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</si>
  <si>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</si>
  <si>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</si>
  <si>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</si>
  <si>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</si>
  <si>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</si>
  <si>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</si>
  <si>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</si>
  <si>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</si>
  <si>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</si>
  <si>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</si>
  <si>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</si>
  <si>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</si>
  <si>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</si>
  <si>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</si>
  <si>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</si>
  <si>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</si>
  <si>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</si>
  <si>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</si>
  <si>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</si>
  <si>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</si>
  <si>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</si>
  <si>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</si>
  <si>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</si>
  <si>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</si>
  <si>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</si>
  <si>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</si>
  <si>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</si>
  <si>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</si>
  <si>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</si>
  <si>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</si>
  <si>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</si>
  <si>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</si>
  <si>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</si>
  <si>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</si>
  <si>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</si>
  <si>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</si>
  <si>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</si>
  <si>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</si>
  <si>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</si>
  <si>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</si>
  <si>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</si>
  <si>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</si>
  <si>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</si>
  <si>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</si>
  <si>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</si>
  <si>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</si>
  <si>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島根県海士町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</si>
  <si>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</si>
  <si>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</si>
  <si>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</si>
  <si>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</si>
  <si>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</si>
  <si>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</si>
  <si>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</si>
  <si>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</si>
  <si>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</si>
  <si>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</si>
  <si>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</si>
  <si>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</si>
  <si>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</si>
  <si>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</si>
  <si>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</si>
  <si>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</si>
  <si>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</si>
  <si>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</si>
  <si>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</si>
  <si>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</si>
  <si>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</si>
  <si>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</si>
  <si>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</si>
  <si>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</si>
  <si>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</si>
  <si>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</si>
  <si>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</si>
  <si>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</si>
  <si>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</si>
  <si>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</si>
  <si>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</si>
  <si>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</si>
  <si>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</si>
  <si>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</si>
  <si>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国民健康保険診療施設勘定特別会計</t>
    <phoneticPr fontId="5"/>
  </si>
  <si>
    <t>国民健康保険歯科診療施設勘定特別会計</t>
    <phoneticPr fontId="5"/>
  </si>
  <si>
    <t>後期高齢者医療特別会計</t>
    <phoneticPr fontId="5"/>
  </si>
  <si>
    <t>法適用企業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</si>
  <si>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</si>
  <si>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</si>
  <si>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</si>
  <si>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</si>
  <si>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</si>
  <si>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</si>
  <si>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</si>
  <si>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</si>
  <si>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</si>
  <si>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</si>
  <si>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</si>
  <si>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</si>
  <si>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</si>
  <si>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</si>
  <si>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</si>
  <si>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</si>
  <si>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</si>
  <si>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</si>
  <si>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</si>
  <si>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</si>
  <si>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</si>
  <si>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</si>
  <si>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</si>
  <si>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</si>
  <si>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</si>
  <si>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</si>
  <si>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</si>
  <si>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</si>
  <si>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</si>
  <si>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</si>
  <si>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</si>
  <si>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</si>
  <si>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</si>
  <si>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</si>
  <si>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</si>
  <si>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</si>
  <si>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</si>
  <si>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</si>
  <si>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</si>
  <si>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</si>
  <si>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</si>
  <si>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</si>
  <si>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</si>
  <si>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</si>
  <si>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</si>
  <si>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</si>
  <si>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</si>
  <si>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</si>
  <si>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</si>
  <si>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</si>
  <si>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</si>
  <si>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</si>
  <si>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</si>
  <si>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簡易水道事業会計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</si>
  <si>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</si>
  <si>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</si>
  <si>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</si>
  <si>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</si>
  <si>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</si>
  <si>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</si>
  <si>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</si>
  <si>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</si>
  <si>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</si>
  <si>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</si>
  <si>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</si>
  <si>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</si>
  <si>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</si>
  <si>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</si>
  <si>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</si>
  <si>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</si>
  <si>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</si>
  <si>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</si>
  <si>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</si>
  <si>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</si>
  <si>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</si>
  <si>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</si>
  <si>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</si>
  <si>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</si>
  <si>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</si>
  <si>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</si>
  <si>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</si>
  <si>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</si>
  <si>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</si>
  <si>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</si>
  <si>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</si>
  <si>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</si>
  <si>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</si>
  <si>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</si>
  <si>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</si>
  <si>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</si>
  <si>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</si>
  <si>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</si>
  <si>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</si>
  <si>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</si>
  <si>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</si>
  <si>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</si>
  <si>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</si>
  <si>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</si>
  <si>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</si>
  <si>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</si>
  <si>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</si>
  <si>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</si>
  <si>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</si>
  <si>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</si>
  <si>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</si>
  <si>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</si>
  <si>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</si>
  <si>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</si>
  <si>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</si>
  <si>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</si>
  <si>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</si>
  <si>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</si>
  <si>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</si>
  <si>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</si>
  <si>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</si>
  <si>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</si>
  <si>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</si>
  <si>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</si>
  <si>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</si>
  <si>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</si>
  <si>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</si>
  <si>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</si>
  <si>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</si>
  <si>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</si>
  <si>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</si>
  <si>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</si>
  <si>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</si>
  <si>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</si>
  <si>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</si>
  <si>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</si>
  <si>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</si>
  <si>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</si>
  <si>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</si>
  <si>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</si>
  <si>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</si>
  <si>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</si>
  <si>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</si>
  <si>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</si>
  <si>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1.27</t>
  </si>
  <si>
    <t>▲ 0.07</t>
  </si>
  <si>
    <t>一般会計</t>
  </si>
  <si>
    <t>下水道特別会計</t>
  </si>
  <si>
    <t>簡易水道特別会計</t>
  </si>
  <si>
    <t>国民健康保険診療施設勘定特別会計</t>
  </si>
  <si>
    <t>国民健康保険事業勘定特別会計</t>
  </si>
  <si>
    <t>国民健康保険歯科診療施設勘定特別会計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</si>
  <si>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</si>
  <si>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</si>
  <si>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</si>
  <si>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</si>
  <si>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</si>
  <si>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</si>
  <si>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</si>
  <si>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</si>
  <si>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</si>
  <si>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簡易水道事業</t>
    <phoneticPr fontId="5"/>
  </si>
  <si>
    <t>（株）海士</t>
    <rPh sb="1" eb="2">
      <t>カブ</t>
    </rPh>
    <rPh sb="3" eb="5">
      <t>アマ</t>
    </rPh>
    <phoneticPr fontId="21"/>
  </si>
  <si>
    <t>（株）ふるさと海士</t>
    <rPh sb="1" eb="2">
      <t>カブ</t>
    </rPh>
    <rPh sb="7" eb="9">
      <t>アマ</t>
    </rPh>
    <phoneticPr fontId="21"/>
  </si>
  <si>
    <t>AMAホールディングス㈱</t>
  </si>
  <si>
    <t>庁舎建設基金</t>
    <phoneticPr fontId="5"/>
  </si>
  <si>
    <t>ふるさとづくり寄付基金</t>
    <phoneticPr fontId="2"/>
  </si>
  <si>
    <t>地域雇用創出推進基金</t>
  </si>
  <si>
    <t>宿泊施設整備運営基金</t>
    <phoneticPr fontId="2"/>
  </si>
  <si>
    <t>中山間活性化基金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</si>
</sst>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21" Type="http://schemas.openxmlformats.org/officeDocument/2006/relationships/customXml" Target="../customXml/item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20" Type="http://schemas.openxmlformats.org/officeDocument/2006/relationships/customXml" Target="../customXml/item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19" Type="http://schemas.openxmlformats.org/officeDocument/2006/relationships/customXml" Target="../customXml/item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BE27-4F8E-912F-2F71A48C25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823024</c:v>
                </c:pt>
                <c:pt idx="1">
                  <c:v>1086091</c:v>
                </c:pt>
                <c:pt idx="2">
                  <c:v>876806</c:v>
                </c:pt>
                <c:pt idx="3">
                  <c:v>472914</c:v>
                </c:pt>
                <c:pt idx="4">
                  <c:v>656695</c:v>
                </c:pt>
              </c:numCache>
            </c:numRef>
          </c:val>
          <c:smooth val="0"/>
          <c:extLst>
            <c:ext xmlns:c16="http://schemas.microsoft.com/office/drawing/2014/chart" uri="{C3380CC4-5D6E-409C-BE32-E72D297353CC}">
              <c16:uniqueId val="{00000001-BE27-4F8E-912F-2F71A48C25C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0.53</c:v>
                </c:pt>
                <c:pt idx="1">
                  <c:v>6.52</c:v>
                </c:pt>
                <c:pt idx="2">
                  <c:v>13.41</c:v>
                </c:pt>
                <c:pt idx="3">
                  <c:v>4.68</c:v>
                </c:pt>
                <c:pt idx="4">
                  <c:v>7.01</c:v>
                </c:pt>
              </c:numCache>
            </c:numRef>
          </c:val>
          <c:extLst>
            <c:ext xmlns:c16="http://schemas.microsoft.com/office/drawing/2014/chart" uri="{C3380CC4-5D6E-409C-BE32-E72D297353CC}">
              <c16:uniqueId val="{00000000-AA7B-4A39-B2D7-EF955B369B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11.14</c:v>
                </c:pt>
                <c:pt idx="1">
                  <c:v>11.01</c:v>
                </c:pt>
                <c:pt idx="2">
                  <c:v>10.210000000000001</c:v>
                </c:pt>
                <c:pt idx="3">
                  <c:v>10.43</c:v>
                </c:pt>
                <c:pt idx="4">
                  <c:v>9.9600000000000009</c:v>
                </c:pt>
              </c:numCache>
            </c:numRef>
          </c:val>
          <c:extLst>
            <c:ext xmlns:c16="http://schemas.microsoft.com/office/drawing/2014/chart" uri="{C3380CC4-5D6E-409C-BE32-E72D297353CC}">
              <c16:uniqueId val="{00000001-AA7B-4A39-B2D7-EF955B369BB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-1.27</c:v>
                </c:pt>
                <c:pt idx="1">
                  <c:v>8.11</c:v>
                </c:pt>
                <c:pt idx="2">
                  <c:v>7.36</c:v>
                </c:pt>
                <c:pt idx="3">
                  <c:v>-7.0000000000000007E-2</c:v>
                </c:pt>
                <c:pt idx="4">
                  <c:v>12.62</c:v>
                </c:pt>
              </c:numCache>
            </c:numRef>
          </c:val>
          <c:smooth val="0"/>
          <c:extLst>
            <c:ext xmlns:c16="http://schemas.microsoft.com/office/drawing/2014/chart" uri="{C3380CC4-5D6E-409C-BE32-E72D297353CC}">
              <c16:uniqueId val="{00000002-AA7B-4A39-B2D7-EF955B369BB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C1C-4028-8602-C99BA8E241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1C-4028-8602-C99BA8E241A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C1C-4028-8602-C99BA8E241A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0.03</c:v>
                </c:pt>
                <c:pt idx="4">
                  <c:v>#N/A</c:v>
                </c:pt>
                <c:pt idx="5">
                  <c:v>0.04</c:v>
                </c:pt>
                <c:pt idx="6">
                  <c:v>#N/A</c:v>
                </c:pt>
                <c:pt idx="7">
                  <c:v>0.05</c:v>
                </c:pt>
                <c:pt idx="8">
                  <c:v>#N/A</c:v>
                </c:pt>
                <c:pt idx="9">
                  <c:v>0.04</c:v>
                </c:pt>
              </c:numCache>
            </c:numRef>
          </c:val>
          <c:extLst>
            <c:ext xmlns:c16="http://schemas.microsoft.com/office/drawing/2014/chart" uri="{C3380CC4-5D6E-409C-BE32-E72D297353CC}">
              <c16:uniqueId val="{00000003-7C1C-4028-8602-C99BA8E241A0}"/>
            </c:ext>
          </c:extLst>
        </c:ser>
        <c:ser>
          <c:idx val="4"/>
          <c:order val="4"/>
          <c:tx>
            <c:strRef>
              <c:f>データシート!$A$31</c:f>
              <c:strCache>
                <c:ptCount val="1"/>
                <c:pt idx="0">
                  <c:v>国民健康保険歯科診療施設勘定特別会計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0.18</c:v>
                </c:pt>
                <c:pt idx="8">
                  <c:v>#N/A</c:v>
                </c:pt>
                <c:pt idx="9">
                  <c:v>0.14000000000000001</c:v>
                </c:pt>
              </c:numCache>
            </c:numRef>
          </c:val>
          <c:extLst>
            <c:ext xmlns:c16="http://schemas.microsoft.com/office/drawing/2014/chart" uri="{C3380CC4-5D6E-409C-BE32-E72D297353CC}">
              <c16:uniqueId val="{00000004-7C1C-4028-8602-C99BA8E241A0}"/>
            </c:ext>
          </c:extLst>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0.32</c:v>
                </c:pt>
                <c:pt idx="2">
                  <c:v>#N/A</c:v>
                </c:pt>
                <c:pt idx="3">
                  <c:v>0.19</c:v>
                </c:pt>
                <c:pt idx="4">
                  <c:v>#N/A</c:v>
                </c:pt>
                <c:pt idx="5">
                  <c:v>0.5</c:v>
                </c:pt>
                <c:pt idx="6">
                  <c:v>#N/A</c:v>
                </c:pt>
                <c:pt idx="7">
                  <c:v>0.34</c:v>
                </c:pt>
                <c:pt idx="8">
                  <c:v>#N/A</c:v>
                </c:pt>
                <c:pt idx="9">
                  <c:v>0.19</c:v>
                </c:pt>
              </c:numCache>
            </c:numRef>
          </c:val>
          <c:extLst>
            <c:ext xmlns:c16="http://schemas.microsoft.com/office/drawing/2014/chart" uri="{C3380CC4-5D6E-409C-BE32-E72D297353CC}">
              <c16:uniqueId val="{00000005-7C1C-4028-8602-C99BA8E241A0}"/>
            </c:ext>
          </c:extLst>
        </c:ser>
        <c:ser>
          <c:idx val="6"/>
          <c:order val="6"/>
          <c:tx>
            <c:strRef>
              <c:f>データシート!$A$33</c:f>
              <c:strCache>
                <c:ptCount val="1"/>
                <c:pt idx="0">
                  <c:v>国民健康保険診療施設勘定特別会計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0.02</c:v>
                </c:pt>
                <c:pt idx="2">
                  <c:v>#N/A</c:v>
                </c:pt>
                <c:pt idx="3">
                  <c:v>0.03</c:v>
                </c:pt>
                <c:pt idx="4">
                  <c:v>#N/A</c:v>
                </c:pt>
                <c:pt idx="5">
                  <c:v>0.02</c:v>
                </c:pt>
                <c:pt idx="6">
                  <c:v>#N/A</c:v>
                </c:pt>
                <c:pt idx="7">
                  <c:v>0.46</c:v>
                </c:pt>
                <c:pt idx="8">
                  <c:v>#N/A</c:v>
                </c:pt>
                <c:pt idx="9">
                  <c:v>0.3</c:v>
                </c:pt>
              </c:numCache>
            </c:numRef>
          </c:val>
          <c:extLst>
            <c:ext xmlns:c16="http://schemas.microsoft.com/office/drawing/2014/chart" uri="{C3380CC4-5D6E-409C-BE32-E72D297353CC}">
              <c16:uniqueId val="{00000006-7C1C-4028-8602-C99BA8E241A0}"/>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0.65</c:v>
                </c:pt>
                <c:pt idx="8">
                  <c:v>#N/A</c:v>
                </c:pt>
                <c:pt idx="9">
                  <c:v>0.45</c:v>
                </c:pt>
              </c:numCache>
            </c:numRef>
          </c:val>
          <c:extLst>
            <c:ext xmlns:c16="http://schemas.microsoft.com/office/drawing/2014/chart" uri="{C3380CC4-5D6E-409C-BE32-E72D297353CC}">
              <c16:uniqueId val="{00000007-7C1C-4028-8602-C99BA8E241A0}"/>
            </c:ext>
          </c:extLst>
        </c:ser>
        <c:ser>
          <c:idx val="8"/>
          <c:order val="8"/>
          <c:tx>
            <c:strRef>
              <c:f>データシート!$A$35</c:f>
              <c:strCache>
                <c:ptCount val="1"/>
                <c:pt idx="0">
                  <c:v>下水道特別会計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0.5</c:v>
                </c:pt>
                <c:pt idx="2">
                  <c:v>#N/A</c:v>
                </c:pt>
                <c:pt idx="3">
                  <c:v>0</c:v>
                </c:pt>
                <c:pt idx="4">
                  <c:v>#N/A</c:v>
                </c:pt>
                <c:pt idx="5">
                  <c:v>0</c:v>
                </c:pt>
                <c:pt idx="6">
                  <c:v>#N/A</c:v>
                </c:pt>
                <c:pt idx="7">
                  <c:v>0.17</c:v>
                </c:pt>
                <c:pt idx="8">
                  <c:v>#N/A</c:v>
                </c:pt>
                <c:pt idx="9">
                  <c:v>0.71</c:v>
                </c:pt>
              </c:numCache>
            </c:numRef>
          </c:val>
          <c:extLst>
            <c:ext xmlns:c16="http://schemas.microsoft.com/office/drawing/2014/chart" uri="{C3380CC4-5D6E-409C-BE32-E72D297353CC}">
              <c16:uniqueId val="{00000008-7C1C-4028-8602-C99BA8E241A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0.53</c:v>
                </c:pt>
                <c:pt idx="2">
                  <c:v>#N/A</c:v>
                </c:pt>
                <c:pt idx="3">
                  <c:v>6.52</c:v>
                </c:pt>
                <c:pt idx="4">
                  <c:v>#N/A</c:v>
                </c:pt>
                <c:pt idx="5">
                  <c:v>13.4</c:v>
                </c:pt>
                <c:pt idx="6">
                  <c:v>#N/A</c:v>
                </c:pt>
                <c:pt idx="7">
                  <c:v>4.97</c:v>
                </c:pt>
                <c:pt idx="8">
                  <c:v>#N/A</c:v>
                </c:pt>
                <c:pt idx="9">
                  <c:v>7</c:v>
                </c:pt>
              </c:numCache>
            </c:numRef>
          </c:val>
          <c:extLst>
            <c:ext xmlns:c16="http://schemas.microsoft.com/office/drawing/2014/chart" uri="{C3380CC4-5D6E-409C-BE32-E72D297353CC}">
              <c16:uniqueId val="{00000009-7C1C-4028-8602-C99BA8E241A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1161</c:v>
                </c:pt>
                <c:pt idx="5">
                  <c:v>1110</c:v>
                </c:pt>
                <c:pt idx="8">
                  <c:v>1128</c:v>
                </c:pt>
                <c:pt idx="11">
                  <c:v>1081</c:v>
                </c:pt>
                <c:pt idx="14">
                  <c:v>1173</c:v>
                </c:pt>
              </c:numCache>
            </c:numRef>
          </c:val>
          <c:extLst>
            <c:ext xmlns:c16="http://schemas.microsoft.com/office/drawing/2014/chart" uri="{C3380CC4-5D6E-409C-BE32-E72D297353CC}">
              <c16:uniqueId val="{00000000-228B-42CC-9E2F-FEB87028F5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28B-42CC-9E2F-FEB87028F5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28B-42CC-9E2F-FEB87028F5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c:v>
                </c:pt>
                <c:pt idx="3">
                  <c:v>3</c:v>
                </c:pt>
                <c:pt idx="6">
                  <c:v>3</c:v>
                </c:pt>
                <c:pt idx="9">
                  <c:v>3</c:v>
                </c:pt>
                <c:pt idx="12">
                  <c:v>2</c:v>
                </c:pt>
              </c:numCache>
            </c:numRef>
          </c:val>
          <c:extLst>
            <c:ext xmlns:c16="http://schemas.microsoft.com/office/drawing/2014/chart" uri="{C3380CC4-5D6E-409C-BE32-E72D297353CC}">
              <c16:uniqueId val="{00000003-228B-42CC-9E2F-FEB87028F5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190</c:v>
                </c:pt>
                <c:pt idx="3">
                  <c:v>186</c:v>
                </c:pt>
                <c:pt idx="6">
                  <c:v>173</c:v>
                </c:pt>
                <c:pt idx="9">
                  <c:v>148</c:v>
                </c:pt>
                <c:pt idx="12">
                  <c:v>123</c:v>
                </c:pt>
              </c:numCache>
            </c:numRef>
          </c:val>
          <c:extLst>
            <c:ext xmlns:c16="http://schemas.microsoft.com/office/drawing/2014/chart" uri="{C3380CC4-5D6E-409C-BE32-E72D297353CC}">
              <c16:uniqueId val="{00000004-228B-42CC-9E2F-FEB87028F5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8B-42CC-9E2F-FEB87028F5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28B-42CC-9E2F-FEB87028F5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1161</c:v>
                </c:pt>
                <c:pt idx="3">
                  <c:v>1096</c:v>
                </c:pt>
                <c:pt idx="6">
                  <c:v>1048</c:v>
                </c:pt>
                <c:pt idx="9">
                  <c:v>1038</c:v>
                </c:pt>
                <c:pt idx="12">
                  <c:v>1017</c:v>
                </c:pt>
              </c:numCache>
            </c:numRef>
          </c:val>
          <c:extLst>
            <c:ext xmlns:c16="http://schemas.microsoft.com/office/drawing/2014/chart" uri="{C3380CC4-5D6E-409C-BE32-E72D297353CC}">
              <c16:uniqueId val="{00000007-228B-42CC-9E2F-FEB87028F5B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193</c:v>
                </c:pt>
                <c:pt idx="2">
                  <c:v>#N/A</c:v>
                </c:pt>
                <c:pt idx="3">
                  <c:v>#N/A</c:v>
                </c:pt>
                <c:pt idx="4">
                  <c:v>175</c:v>
                </c:pt>
                <c:pt idx="5">
                  <c:v>#N/A</c:v>
                </c:pt>
                <c:pt idx="6">
                  <c:v>#N/A</c:v>
                </c:pt>
                <c:pt idx="7">
                  <c:v>96</c:v>
                </c:pt>
                <c:pt idx="8">
                  <c:v>#N/A</c:v>
                </c:pt>
                <c:pt idx="9">
                  <c:v>#N/A</c:v>
                </c:pt>
                <c:pt idx="10">
                  <c:v>108</c:v>
                </c:pt>
                <c:pt idx="11">
                  <c:v>#N/A</c:v>
                </c:pt>
                <c:pt idx="12">
                  <c:v>#N/A</c:v>
                </c:pt>
                <c:pt idx="13">
                  <c:v>-31</c:v>
                </c:pt>
                <c:pt idx="14">
                  <c:v>#N/A</c:v>
                </c:pt>
              </c:numCache>
            </c:numRef>
          </c:val>
          <c:smooth val="0"/>
          <c:extLst>
            <c:ext xmlns:c16="http://schemas.microsoft.com/office/drawing/2014/chart" uri="{C3380CC4-5D6E-409C-BE32-E72D297353CC}">
              <c16:uniqueId val="{00000008-228B-42CC-9E2F-FEB87028F5B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8908</c:v>
                </c:pt>
                <c:pt idx="5">
                  <c:v>9640</c:v>
                </c:pt>
                <c:pt idx="8">
                  <c:v>9880</c:v>
                </c:pt>
                <c:pt idx="11">
                  <c:v>9634</c:v>
                </c:pt>
                <c:pt idx="14">
                  <c:v>9873</c:v>
                </c:pt>
              </c:numCache>
            </c:numRef>
          </c:val>
          <c:extLst>
            <c:ext xmlns:c16="http://schemas.microsoft.com/office/drawing/2014/chart" uri="{C3380CC4-5D6E-409C-BE32-E72D297353CC}">
              <c16:uniqueId val="{00000000-E32D-4EAC-8C22-3918CD42DA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320</c:v>
                </c:pt>
                <c:pt idx="5">
                  <c:v>523</c:v>
                </c:pt>
                <c:pt idx="8">
                  <c:v>506</c:v>
                </c:pt>
                <c:pt idx="11">
                  <c:v>510</c:v>
                </c:pt>
                <c:pt idx="14">
                  <c:v>559</c:v>
                </c:pt>
              </c:numCache>
            </c:numRef>
          </c:val>
          <c:extLst>
            <c:ext xmlns:c16="http://schemas.microsoft.com/office/drawing/2014/chart" uri="{C3380CC4-5D6E-409C-BE32-E72D297353CC}">
              <c16:uniqueId val="{00000001-E32D-4EAC-8C22-3918CD42DA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1283</c:v>
                </c:pt>
                <c:pt idx="5">
                  <c:v>1355</c:v>
                </c:pt>
                <c:pt idx="8">
                  <c:v>1597</c:v>
                </c:pt>
                <c:pt idx="11">
                  <c:v>1693</c:v>
                </c:pt>
                <c:pt idx="14">
                  <c:v>1515</c:v>
                </c:pt>
              </c:numCache>
            </c:numRef>
          </c:val>
          <c:extLst>
            <c:ext xmlns:c16="http://schemas.microsoft.com/office/drawing/2014/chart" uri="{C3380CC4-5D6E-409C-BE32-E72D297353CC}">
              <c16:uniqueId val="{00000002-E32D-4EAC-8C22-3918CD42DA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2D-4EAC-8C22-3918CD42DA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2D-4EAC-8C22-3918CD42DA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2D-4EAC-8C22-3918CD42DA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320</c:v>
                </c:pt>
                <c:pt idx="3">
                  <c:v>317</c:v>
                </c:pt>
                <c:pt idx="6">
                  <c:v>295</c:v>
                </c:pt>
                <c:pt idx="9">
                  <c:v>311</c:v>
                </c:pt>
                <c:pt idx="12">
                  <c:v>250</c:v>
                </c:pt>
              </c:numCache>
            </c:numRef>
          </c:val>
          <c:extLst>
            <c:ext xmlns:c16="http://schemas.microsoft.com/office/drawing/2014/chart" uri="{C3380CC4-5D6E-409C-BE32-E72D297353CC}">
              <c16:uniqueId val="{00000006-E32D-4EAC-8C22-3918CD42DA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52</c:v>
                </c:pt>
                <c:pt idx="3">
                  <c:v>50</c:v>
                </c:pt>
                <c:pt idx="6">
                  <c:v>48</c:v>
                </c:pt>
                <c:pt idx="9">
                  <c:v>45</c:v>
                </c:pt>
                <c:pt idx="12">
                  <c:v>41</c:v>
                </c:pt>
              </c:numCache>
            </c:numRef>
          </c:val>
          <c:extLst>
            <c:ext xmlns:c16="http://schemas.microsoft.com/office/drawing/2014/chart" uri="{C3380CC4-5D6E-409C-BE32-E72D297353CC}">
              <c16:uniqueId val="{00000007-E32D-4EAC-8C22-3918CD42DA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2713</c:v>
                </c:pt>
                <c:pt idx="3">
                  <c:v>2511</c:v>
                </c:pt>
                <c:pt idx="6">
                  <c:v>2368</c:v>
                </c:pt>
                <c:pt idx="9">
                  <c:v>2029</c:v>
                </c:pt>
                <c:pt idx="12">
                  <c:v>1541</c:v>
                </c:pt>
              </c:numCache>
            </c:numRef>
          </c:val>
          <c:extLst>
            <c:ext xmlns:c16="http://schemas.microsoft.com/office/drawing/2014/chart" uri="{C3380CC4-5D6E-409C-BE32-E72D297353CC}">
              <c16:uniqueId val="{00000008-E32D-4EAC-8C22-3918CD42DA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32D-4EAC-8C22-3918CD42DA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9176</c:v>
                </c:pt>
                <c:pt idx="3">
                  <c:v>10190</c:v>
                </c:pt>
                <c:pt idx="6">
                  <c:v>10618</c:v>
                </c:pt>
                <c:pt idx="9">
                  <c:v>10182</c:v>
                </c:pt>
                <c:pt idx="12">
                  <c:v>9951</c:v>
                </c:pt>
              </c:numCache>
            </c:numRef>
          </c:val>
          <c:extLst>
            <c:ext xmlns:c16="http://schemas.microsoft.com/office/drawing/2014/chart" uri="{C3380CC4-5D6E-409C-BE32-E72D297353CC}">
              <c16:uniqueId val="{0000000A-E32D-4EAC-8C22-3918CD42DA7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1750</c:v>
                </c:pt>
                <c:pt idx="2">
                  <c:v>#N/A</c:v>
                </c:pt>
                <c:pt idx="3">
                  <c:v>#N/A</c:v>
                </c:pt>
                <c:pt idx="4">
                  <c:v>1549</c:v>
                </c:pt>
                <c:pt idx="5">
                  <c:v>#N/A</c:v>
                </c:pt>
                <c:pt idx="6">
                  <c:v>#N/A</c:v>
                </c:pt>
                <c:pt idx="7">
                  <c:v>1348</c:v>
                </c:pt>
                <c:pt idx="8">
                  <c:v>#N/A</c:v>
                </c:pt>
                <c:pt idx="9">
                  <c:v>#N/A</c:v>
                </c:pt>
                <c:pt idx="10">
                  <c:v>730</c:v>
                </c:pt>
                <c:pt idx="11">
                  <c:v>#N/A</c:v>
                </c:pt>
                <c:pt idx="12">
                  <c:v>#N/A</c:v>
                </c:pt>
                <c:pt idx="13">
                  <c:v>0</c:v>
                </c:pt>
                <c:pt idx="14">
                  <c:v>#N/A</c:v>
                </c:pt>
              </c:numCache>
            </c:numRef>
          </c:val>
          <c:smooth val="0"/>
          <c:extLst>
            <c:ext xmlns:c16="http://schemas.microsoft.com/office/drawing/2014/chart" uri="{C3380CC4-5D6E-409C-BE32-E72D297353CC}">
              <c16:uniqueId val="{0000000B-E32D-4EAC-8C22-3918CD42DA7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283</c:v>
                </c:pt>
                <c:pt idx="1">
                  <c:v>283</c:v>
                </c:pt>
                <c:pt idx="2">
                  <c:v>283</c:v>
                </c:pt>
              </c:numCache>
            </c:numRef>
          </c:val>
          <c:extLst>
            <c:ext xmlns:c16="http://schemas.microsoft.com/office/drawing/2014/chart" uri="{C3380CC4-5D6E-409C-BE32-E72D297353CC}">
              <c16:uniqueId val="{00000000-5D87-4BF3-91A1-1415C0C7F89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636</c:v>
                </c:pt>
                <c:pt idx="1">
                  <c:v>607</c:v>
                </c:pt>
                <c:pt idx="2">
                  <c:v>379</c:v>
                </c:pt>
              </c:numCache>
            </c:numRef>
          </c:val>
          <c:extLst>
            <c:ext xmlns:c16="http://schemas.microsoft.com/office/drawing/2014/chart" uri="{C3380CC4-5D6E-409C-BE32-E72D297353CC}">
              <c16:uniqueId val="{00000001-5D87-4BF3-91A1-1415C0C7F89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595</c:v>
                </c:pt>
                <c:pt idx="1">
                  <c:v>717</c:v>
                </c:pt>
                <c:pt idx="2">
                  <c:v>763</c:v>
                </c:pt>
              </c:numCache>
            </c:numRef>
          </c:val>
          <c:extLst>
            <c:ext xmlns:c16="http://schemas.microsoft.com/office/drawing/2014/chart" uri="{C3380CC4-5D6E-409C-BE32-E72D297353CC}">
              <c16:uniqueId val="{00000002-5D87-4BF3-91A1-1415C0C7F89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島根県海士町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2,214
2,196
33.44
7,322,907
7,113,136
198,937
2,839,327
9,951,371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離島という地理的条件による人口減少や少子高齢化等により、町の財政基盤が弱く、類似団体平均をかなり下回っている。これまで行ってきた産業振興、交流、定住施策を行いながら、平成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年度より民間委員と一緒に作成した「第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集中改革プラン」に基づき、民間委託等の推進、ラスパイレス指数が示すとおり人件費の削減、物件費や町単補助金の大幅な縮減と町道等の維持補修を職員で対応する等徹底的な行財政改革を進め、行政の効率化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16631</xdr:rowOff>
    </xdr:from>
    <xdr:to>
      <xdr:col>23</xdr:col>
      <xdr:colOff>133350</xdr:colOff>
      <xdr:row>45</xdr:row>
      <xdr:rowOff>16631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318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16631</xdr:rowOff>
    </xdr:from>
    <xdr:to>
      <xdr:col>19</xdr:col>
      <xdr:colOff>133350</xdr:colOff>
      <xdr:row>45</xdr:row>
      <xdr:rowOff>16631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31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16631</xdr:rowOff>
    </xdr:from>
    <xdr:to>
      <xdr:col>15</xdr:col>
      <xdr:colOff>82550</xdr:colOff>
      <xdr:row>45</xdr:row>
      <xdr:rowOff>16631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31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16631</xdr:rowOff>
    </xdr:from>
    <xdr:to>
      <xdr:col>11</xdr:col>
      <xdr:colOff>31750</xdr:colOff>
      <xdr:row>45</xdr:row>
      <xdr:rowOff>16631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31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137281</xdr:rowOff>
    </xdr:from>
    <xdr:to>
      <xdr:col>23</xdr:col>
      <xdr:colOff>184150</xdr:colOff>
      <xdr:row>45</xdr:row>
      <xdr:rowOff>67431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33158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137281</xdr:rowOff>
    </xdr:from>
    <xdr:to>
      <xdr:col>19</xdr:col>
      <xdr:colOff>184150</xdr:colOff>
      <xdr:row>45</xdr:row>
      <xdr:rowOff>67431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52208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67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137281</xdr:rowOff>
    </xdr:from>
    <xdr:to>
      <xdr:col>15</xdr:col>
      <xdr:colOff>133350</xdr:colOff>
      <xdr:row>45</xdr:row>
      <xdr:rowOff>67431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52208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137281</xdr:rowOff>
    </xdr:from>
    <xdr:to>
      <xdr:col>11</xdr:col>
      <xdr:colOff>82550</xdr:colOff>
      <xdr:row>45</xdr:row>
      <xdr:rowOff>67431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52208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137281</xdr:rowOff>
    </xdr:from>
    <xdr:to>
      <xdr:col>7</xdr:col>
      <xdr:colOff>31750</xdr:colOff>
      <xdr:row>45</xdr:row>
      <xdr:rowOff>67431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52208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年度からの退職者不補充や平成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年度から実施している職員の給与カット等による人件費の削減、維持補修費、補助費、物件費の縮減を図っ</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やや類似団体を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138303</xdr:rowOff>
    </xdr:from>
    <xdr:to>
      <xdr:col>23</xdr:col>
      <xdr:colOff>133350</xdr:colOff>
      <xdr:row>65</xdr:row>
      <xdr:rowOff>7874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11103"/>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115079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87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145542</xdr:rowOff>
    </xdr:from>
    <xdr:to>
      <xdr:col>19</xdr:col>
      <xdr:colOff>133350</xdr:colOff>
      <xdr:row>65</xdr:row>
      <xdr:rowOff>7874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1834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145542</xdr:rowOff>
    </xdr:from>
    <xdr:to>
      <xdr:col>15</xdr:col>
      <xdr:colOff>82550</xdr:colOff>
      <xdr:row>65</xdr:row>
      <xdr:rowOff>56134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1834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56134</xdr:rowOff>
    </xdr:from>
    <xdr:to>
      <xdr:col>11</xdr:col>
      <xdr:colOff>31750</xdr:colOff>
      <xdr:row>65</xdr:row>
      <xdr:rowOff>101981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00384"/>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87503</xdr:rowOff>
    </xdr:from>
    <xdr:to>
      <xdr:col>23</xdr:col>
      <xdr:colOff>184150</xdr:colOff>
      <xdr:row>65</xdr:row>
      <xdr:rowOff>17653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6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104030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0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128524</xdr:rowOff>
    </xdr:from>
    <xdr:to>
      <xdr:col>19</xdr:col>
      <xdr:colOff>184150</xdr:colOff>
      <xdr:row>65</xdr:row>
      <xdr:rowOff>58674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43451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8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94742</xdr:rowOff>
    </xdr:from>
    <xdr:to>
      <xdr:col>15</xdr:col>
      <xdr:colOff>133350</xdr:colOff>
      <xdr:row>65</xdr:row>
      <xdr:rowOff>24892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9669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5334</xdr:rowOff>
    </xdr:from>
    <xdr:to>
      <xdr:col>11</xdr:col>
      <xdr:colOff>82550</xdr:colOff>
      <xdr:row>65</xdr:row>
      <xdr:rowOff>106934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91711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51181</xdr:rowOff>
    </xdr:from>
    <xdr:to>
      <xdr:col>7</xdr:col>
      <xdr:colOff>31750</xdr:colOff>
      <xdr:row>65</xdr:row>
      <xdr:rowOff>152781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9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137558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特別職、議員報酬、職員給与等の人件費カットと物件費の縮減により類似団体を下回っていたがＨ２１年度から上回ることとなった。これは、人件費の復元及び国の経済対策による物件費等の増による。今後もこれらを含めた経費の抑制をし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73416</xdr:rowOff>
    </xdr:from>
    <xdr:to>
      <xdr:col>23</xdr:col>
      <xdr:colOff>133350</xdr:colOff>
      <xdr:row>82</xdr:row>
      <xdr:rowOff>150685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32316"/>
          <a:ext cx="838200" cy="7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48540</xdr:rowOff>
    </xdr:from>
    <xdr:to>
      <xdr:col>19</xdr:col>
      <xdr:colOff>133350</xdr:colOff>
      <xdr:row>82</xdr:row>
      <xdr:rowOff>73416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07440"/>
          <a:ext cx="889000" cy="2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27014</xdr:rowOff>
    </xdr:from>
    <xdr:to>
      <xdr:col>15</xdr:col>
      <xdr:colOff>82550</xdr:colOff>
      <xdr:row>82</xdr:row>
      <xdr:rowOff>48540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85914"/>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156021</xdr:rowOff>
    </xdr:from>
    <xdr:to>
      <xdr:col>11</xdr:col>
      <xdr:colOff>31750</xdr:colOff>
      <xdr:row>82</xdr:row>
      <xdr:rowOff>27014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43471"/>
          <a:ext cx="889000" cy="4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99885</xdr:rowOff>
    </xdr:from>
    <xdr:to>
      <xdr:col>23</xdr:col>
      <xdr:colOff>184150</xdr:colOff>
      <xdr:row>83</xdr:row>
      <xdr:rowOff>30035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5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71962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3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22616</xdr:rowOff>
    </xdr:from>
    <xdr:to>
      <xdr:col>19</xdr:col>
      <xdr:colOff>184150</xdr:colOff>
      <xdr:row>82</xdr:row>
      <xdr:rowOff>124216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8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108993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67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169190</xdr:rowOff>
    </xdr:from>
    <xdr:to>
      <xdr:col>15</xdr:col>
      <xdr:colOff>133350</xdr:colOff>
      <xdr:row>82</xdr:row>
      <xdr:rowOff>99340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5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84117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4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147664</xdr:rowOff>
    </xdr:from>
    <xdr:to>
      <xdr:col>11</xdr:col>
      <xdr:colOff>82550</xdr:colOff>
      <xdr:row>82</xdr:row>
      <xdr:rowOff>77814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3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62591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2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105221</xdr:rowOff>
    </xdr:from>
    <xdr:to>
      <xdr:col>7</xdr:col>
      <xdr:colOff>31750</xdr:colOff>
      <xdr:row>82</xdr:row>
      <xdr:rowOff>35371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9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20148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7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年度から「自立促進プラン」に基づき職員給与の大幅なカットを実施したことにより、全国でも低い水準となっている。</a:t>
          </a:r>
          <a:endParaRPr lang="ja-JP" altLang="ja-JP" sz="1400">
            <a:effectLst/>
          </a:endParaRPr>
        </a:p>
        <a:p>
          <a:r>
            <a:rPr kumimoji="1" lang="ja-JP" altLang="ja-JP" sz="1100">
              <a:solidFill>
                <a:schemeClr val="dk1"/>
              </a:solidFill>
              <a:effectLst/>
              <a:latin typeface="+mn-lt"/>
              <a:ea typeface="+mn-ea"/>
              <a:cs typeface="+mn-cs"/>
            </a:rPr>
            <a:t>１００を上回らない運用を今後も努力する。</a:t>
          </a:r>
          <a:endParaRPr lang="ja-JP" altLang="ja-JP" sz="1400">
            <a:effectLst/>
          </a:endParaRPr>
        </a:p>
        <a:p>
          <a:r>
            <a:rPr kumimoji="1" lang="ja-JP" altLang="ja-JP" sz="1100">
              <a:solidFill>
                <a:schemeClr val="dk1"/>
              </a:solidFill>
              <a:effectLst/>
              <a:latin typeface="+mn-lt"/>
              <a:ea typeface="+mn-ea"/>
              <a:cs typeface="+mn-cs"/>
            </a:rPr>
            <a:t>なお、当該数値は地方公務員給与実態調査を引用したものである。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130302</xdr:rowOff>
    </xdr:from>
    <xdr:to>
      <xdr:col>81</xdr:col>
      <xdr:colOff>44450</xdr:colOff>
      <xdr:row>88</xdr:row>
      <xdr:rowOff>164085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217902"/>
          <a:ext cx="8382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91694</xdr:rowOff>
    </xdr:from>
    <xdr:to>
      <xdr:col>77</xdr:col>
      <xdr:colOff>44450</xdr:colOff>
      <xdr:row>88</xdr:row>
      <xdr:rowOff>164085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179294"/>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43435</xdr:rowOff>
    </xdr:from>
    <xdr:to>
      <xdr:col>72</xdr:col>
      <xdr:colOff>203200</xdr:colOff>
      <xdr:row>88</xdr:row>
      <xdr:rowOff>91694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131035"/>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43435</xdr:rowOff>
    </xdr:from>
    <xdr:to>
      <xdr:col>68</xdr:col>
      <xdr:colOff>152400</xdr:colOff>
      <xdr:row>88</xdr:row>
      <xdr:rowOff>67563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131035"/>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169690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169690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79502</xdr:rowOff>
    </xdr:from>
    <xdr:to>
      <xdr:col>81</xdr:col>
      <xdr:colOff>95250</xdr:colOff>
      <xdr:row>89</xdr:row>
      <xdr:rowOff>9652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51579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139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113285</xdr:rowOff>
    </xdr:from>
    <xdr:to>
      <xdr:col>77</xdr:col>
      <xdr:colOff>95250</xdr:colOff>
      <xdr:row>89</xdr:row>
      <xdr:rowOff>43435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20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28212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87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40894</xdr:rowOff>
    </xdr:from>
    <xdr:to>
      <xdr:col>73</xdr:col>
      <xdr:colOff>44450</xdr:colOff>
      <xdr:row>88</xdr:row>
      <xdr:rowOff>142494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127271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164085</xdr:rowOff>
    </xdr:from>
    <xdr:to>
      <xdr:col>68</xdr:col>
      <xdr:colOff>203200</xdr:colOff>
      <xdr:row>88</xdr:row>
      <xdr:rowOff>94235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79012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6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16763</xdr:rowOff>
    </xdr:from>
    <xdr:to>
      <xdr:col>64</xdr:col>
      <xdr:colOff>152400</xdr:colOff>
      <xdr:row>88</xdr:row>
      <xdr:rowOff>118363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103140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過去からの退職不補充策により、急激に人口が減少する中、類似団体平均とほぼ同等の数値となっている。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110327</xdr:rowOff>
    </xdr:from>
    <xdr:to>
      <xdr:col>81</xdr:col>
      <xdr:colOff>44450</xdr:colOff>
      <xdr:row>59</xdr:row>
      <xdr:rowOff>123885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225877"/>
          <a:ext cx="838200" cy="1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79073</xdr:rowOff>
    </xdr:from>
    <xdr:to>
      <xdr:col>77</xdr:col>
      <xdr:colOff>44450</xdr:colOff>
      <xdr:row>59</xdr:row>
      <xdr:rowOff>110327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194623"/>
          <a:ext cx="889000" cy="3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79073</xdr:rowOff>
    </xdr:from>
    <xdr:to>
      <xdr:col>72</xdr:col>
      <xdr:colOff>203200</xdr:colOff>
      <xdr:row>59</xdr:row>
      <xdr:rowOff>82405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4401800" y="10194623"/>
          <a:ext cx="889000" cy="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129817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24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69076</xdr:rowOff>
    </xdr:from>
    <xdr:to>
      <xdr:col>68</xdr:col>
      <xdr:colOff>152400</xdr:colOff>
      <xdr:row>59</xdr:row>
      <xdr:rowOff>82405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184626"/>
          <a:ext cx="889000" cy="1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135448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25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145789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2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73085</xdr:rowOff>
    </xdr:from>
    <xdr:to>
      <xdr:col>81</xdr:col>
      <xdr:colOff>95250</xdr:colOff>
      <xdr:row>60</xdr:row>
      <xdr:rowOff>3235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8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45162</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16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59527</xdr:rowOff>
    </xdr:from>
    <xdr:to>
      <xdr:col>77</xdr:col>
      <xdr:colOff>95250</xdr:colOff>
      <xdr:row>59</xdr:row>
      <xdr:rowOff>161127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17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145904</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261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28273</xdr:rowOff>
    </xdr:from>
    <xdr:to>
      <xdr:col>73</xdr:col>
      <xdr:colOff>44450</xdr:colOff>
      <xdr:row>59</xdr:row>
      <xdr:rowOff>129873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4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140050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91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31605</xdr:rowOff>
    </xdr:from>
    <xdr:to>
      <xdr:col>68</xdr:col>
      <xdr:colOff>203200</xdr:colOff>
      <xdr:row>59</xdr:row>
      <xdr:rowOff>133205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143382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91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18276</xdr:rowOff>
    </xdr:from>
    <xdr:to>
      <xdr:col>64</xdr:col>
      <xdr:colOff>152400</xdr:colOff>
      <xdr:row>59</xdr:row>
      <xdr:rowOff>119876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1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130053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90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計画的に繰上償還等を行うことで前年に比べて減少</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類似団体平均を大幅</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回っている。今後も庁舎建設などの大型事業が控えているが、普通建設事業の計画の整理・縮小、また減債基金等による繰上償還を行うことで、縮減に努めていく。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41</xdr:row>
      <xdr:rowOff>156633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840220"/>
          <a:ext cx="8382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61823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9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42</xdr:row>
      <xdr:rowOff>170180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186083"/>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170180</xdr:rowOff>
    </xdr:from>
    <xdr:to>
      <xdr:col>72</xdr:col>
      <xdr:colOff>203200</xdr:colOff>
      <xdr:row>43</xdr:row>
      <xdr:rowOff>143510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3710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127423</xdr:rowOff>
    </xdr:from>
    <xdr:to>
      <xdr:col>68</xdr:col>
      <xdr:colOff>152400</xdr:colOff>
      <xdr:row>43</xdr:row>
      <xdr:rowOff>143510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4997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92710</xdr:rowOff>
    </xdr:from>
    <xdr:to>
      <xdr:col>68</xdr:col>
      <xdr:colOff>203200</xdr:colOff>
      <xdr:row>44</xdr:row>
      <xdr:rowOff>22860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7637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76623</xdr:rowOff>
    </xdr:from>
    <xdr:to>
      <xdr:col>64</xdr:col>
      <xdr:colOff>152400</xdr:colOff>
      <xdr:row>44</xdr:row>
      <xdr:rowOff>6773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163000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離島であるが故に住民の生活を守るため行った、漁港、港湾、下水道の整備、清掃センター、浄化センター、宿泊施設、水産加工施設等の大型プロジェクト事業の地方債発行額が</a:t>
          </a:r>
          <a:r>
            <a:rPr kumimoji="1" lang="ja-JP" altLang="en-US" sz="1100">
              <a:solidFill>
                <a:schemeClr val="dk1"/>
              </a:solidFill>
              <a:effectLst/>
              <a:latin typeface="+mn-lt"/>
              <a:ea typeface="+mn-ea"/>
              <a:cs typeface="+mn-cs"/>
            </a:rPr>
            <a:t>多額となっていたが、繰上償還の実施等により健全な数値となっている。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16</xdr:row>
      <xdr:rowOff>41124</xdr:rowOff>
    </xdr:from>
    <xdr:to>
      <xdr:col>77</xdr:col>
      <xdr:colOff>44450</xdr:colOff>
      <xdr:row>18</xdr:row>
      <xdr:rowOff>101540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2784324"/>
          <a:ext cx="889000" cy="40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18</xdr:row>
      <xdr:rowOff>101540</xdr:rowOff>
    </xdr:from>
    <xdr:to>
      <xdr:col>72</xdr:col>
      <xdr:colOff>203200</xdr:colOff>
      <xdr:row>20</xdr:row>
      <xdr:rowOff>12579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3187640"/>
          <a:ext cx="889000" cy="25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12579</xdr:rowOff>
    </xdr:from>
    <xdr:to>
      <xdr:col>68</xdr:col>
      <xdr:colOff>152400</xdr:colOff>
      <xdr:row>21</xdr:row>
      <xdr:rowOff>57150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441579"/>
          <a:ext cx="889000" cy="21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161774</xdr:rowOff>
    </xdr:from>
    <xdr:to>
      <xdr:col>77</xdr:col>
      <xdr:colOff>95250</xdr:colOff>
      <xdr:row>16</xdr:row>
      <xdr:rowOff>91924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73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76701</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819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50740</xdr:rowOff>
    </xdr:from>
    <xdr:to>
      <xdr:col>73</xdr:col>
      <xdr:colOff>44450</xdr:colOff>
      <xdr:row>18</xdr:row>
      <xdr:rowOff>152340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13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137117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22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133229</xdr:rowOff>
    </xdr:from>
    <xdr:to>
      <xdr:col>68</xdr:col>
      <xdr:colOff>203200</xdr:colOff>
      <xdr:row>20</xdr:row>
      <xdr:rowOff>63379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39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48156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47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6350</xdr:rowOff>
    </xdr:from>
    <xdr:to>
      <xdr:col>64</xdr:col>
      <xdr:colOff>152400</xdr:colOff>
      <xdr:row>21</xdr:row>
      <xdr:rowOff>107950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6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島根県海士町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2,214
2,196
33.44
7,322,907
7,113,136
198,937
2,839,327
9,951,371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年度から実施している職員の給与カット等による人件費の削減の継続により他の団体より低い。</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96520</xdr:rowOff>
    </xdr:from>
    <xdr:to>
      <xdr:col>24</xdr:col>
      <xdr:colOff>25400</xdr:colOff>
      <xdr:row>34</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25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58420</xdr:rowOff>
    </xdr:from>
    <xdr:to>
      <xdr:col>19</xdr:col>
      <xdr:colOff>187325</xdr:colOff>
      <xdr:row>34</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87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113047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8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39370</xdr:rowOff>
    </xdr:from>
    <xdr:to>
      <xdr:col>15</xdr:col>
      <xdr:colOff>98425</xdr:colOff>
      <xdr:row>34</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686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39370</xdr:rowOff>
    </xdr:from>
    <xdr:to>
      <xdr:col>11</xdr:col>
      <xdr:colOff>9525</xdr:colOff>
      <xdr:row>34</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686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45720</xdr:rowOff>
    </xdr:from>
    <xdr:to>
      <xdr:col>24</xdr:col>
      <xdr:colOff>76200</xdr:colOff>
      <xdr:row>34</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62247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68580</xdr:rowOff>
    </xdr:from>
    <xdr:to>
      <xdr:col>20</xdr:col>
      <xdr:colOff>38100</xdr:colOff>
      <xdr:row>34</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xdr:rowOff>
    </xdr:from>
    <xdr:to>
      <xdr:col>15</xdr:col>
      <xdr:colOff>149225</xdr:colOff>
      <xdr:row>34</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160020</xdr:rowOff>
    </xdr:from>
    <xdr:to>
      <xdr:col>11</xdr:col>
      <xdr:colOff>60325</xdr:colOff>
      <xdr:row>34</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100347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8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xdr:rowOff>
    </xdr:from>
    <xdr:to>
      <xdr:col>6</xdr:col>
      <xdr:colOff>171450</xdr:colOff>
      <xdr:row>34</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123207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0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類似団体、島根県平均に比べ</a:t>
          </a:r>
          <a:r>
            <a:rPr lang="ja-JP" altLang="en-US" sz="1100" b="0" i="0" baseline="0">
              <a:solidFill>
                <a:schemeClr val="dk1"/>
              </a:solidFill>
              <a:effectLst/>
              <a:latin typeface="+mn-lt"/>
              <a:ea typeface="+mn-ea"/>
              <a:cs typeface="+mn-cs"/>
            </a:rPr>
            <a:t>高い。</a:t>
          </a:r>
          <a:r>
            <a:rPr lang="ja-JP" altLang="ja-JP" sz="1100" b="0" i="0" baseline="0">
              <a:solidFill>
                <a:schemeClr val="dk1"/>
              </a:solidFill>
              <a:effectLst/>
              <a:latin typeface="+mn-lt"/>
              <a:ea typeface="+mn-ea"/>
              <a:cs typeface="+mn-cs"/>
            </a:rPr>
            <a:t>行財政改革の継続により経費の縮減に努める。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17</xdr:row>
      <xdr:rowOff>60706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5648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53848</xdr:rowOff>
    </xdr:from>
    <xdr:to>
      <xdr:col>78</xdr:col>
      <xdr:colOff>69850</xdr:colOff>
      <xdr:row>16</xdr:row>
      <xdr:rowOff>113284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970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53848</xdr:rowOff>
    </xdr:from>
    <xdr:to>
      <xdr:col>73</xdr:col>
      <xdr:colOff>180975</xdr:colOff>
      <xdr:row>16</xdr:row>
      <xdr:rowOff>53848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797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115570</xdr:rowOff>
    </xdr:from>
    <xdr:to>
      <xdr:col>69</xdr:col>
      <xdr:colOff>92075</xdr:colOff>
      <xdr:row>16</xdr:row>
      <xdr:rowOff>53848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6873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45991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9906</xdr:rowOff>
    </xdr:from>
    <xdr:to>
      <xdr:col>82</xdr:col>
      <xdr:colOff>158750</xdr:colOff>
      <xdr:row>17</xdr:row>
      <xdr:rowOff>111506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153433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62484</xdr:rowOff>
    </xdr:from>
    <xdr:to>
      <xdr:col>78</xdr:col>
      <xdr:colOff>120650</xdr:colOff>
      <xdr:row>16</xdr:row>
      <xdr:rowOff>164084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2811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xdr:rowOff>
    </xdr:from>
    <xdr:to>
      <xdr:col>74</xdr:col>
      <xdr:colOff>31750</xdr:colOff>
      <xdr:row>16</xdr:row>
      <xdr:rowOff>104648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114825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xdr:rowOff>
    </xdr:from>
    <xdr:to>
      <xdr:col>69</xdr:col>
      <xdr:colOff>142875</xdr:colOff>
      <xdr:row>16</xdr:row>
      <xdr:rowOff>104648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114825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類似団体、島根県平均に比べ低く、今後も行財政改革の継続により経費の縮減に努める。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18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類似団体、島根県平均に比べ低く、今後も形式収支等財政運営を考慮し財政運営に努める。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57</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6672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58</xdr:row>
      <xdr:rowOff>35560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8196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77470</xdr:rowOff>
    </xdr:from>
    <xdr:to>
      <xdr:col>73</xdr:col>
      <xdr:colOff>180975</xdr:colOff>
      <xdr:row>58</xdr:row>
      <xdr:rowOff>35560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8501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77470</xdr:rowOff>
    </xdr:from>
    <xdr:to>
      <xdr:col>69</xdr:col>
      <xdr:colOff>92075</xdr:colOff>
      <xdr:row>57</xdr:row>
      <xdr:rowOff>100330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85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138447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31767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26670</xdr:rowOff>
    </xdr:from>
    <xdr:to>
      <xdr:col>69</xdr:col>
      <xdr:colOff>142875</xdr:colOff>
      <xdr:row>57</xdr:row>
      <xdr:rowOff>128270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行財政改革により、歳出抑制の効果が各平均より低いと思われる、今後も行財政改革の継続により経費の縮減に努める。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74422</xdr:rowOff>
    </xdr:from>
    <xdr:to>
      <xdr:col>82</xdr:col>
      <xdr:colOff>107950</xdr:colOff>
      <xdr:row>35</xdr:row>
      <xdr:rowOff>106426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0751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56134</xdr:rowOff>
    </xdr:from>
    <xdr:to>
      <xdr:col>78</xdr:col>
      <xdr:colOff>69850</xdr:colOff>
      <xdr:row>35</xdr:row>
      <xdr:rowOff>74422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0568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56134</xdr:rowOff>
    </xdr:from>
    <xdr:to>
      <xdr:col>73</xdr:col>
      <xdr:colOff>180975</xdr:colOff>
      <xdr:row>35</xdr:row>
      <xdr:rowOff>65278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056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65278</xdr:rowOff>
    </xdr:from>
    <xdr:to>
      <xdr:col>69</xdr:col>
      <xdr:colOff>92075</xdr:colOff>
      <xdr:row>35</xdr:row>
      <xdr:rowOff>97282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0660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55626</xdr:rowOff>
    </xdr:from>
    <xdr:to>
      <xdr:col>82</xdr:col>
      <xdr:colOff>158750</xdr:colOff>
      <xdr:row>35</xdr:row>
      <xdr:rowOff>157226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72153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23622</xdr:rowOff>
    </xdr:from>
    <xdr:to>
      <xdr:col>78</xdr:col>
      <xdr:colOff>120650</xdr:colOff>
      <xdr:row>35</xdr:row>
      <xdr:rowOff>125222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135399</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5334</xdr:rowOff>
    </xdr:from>
    <xdr:to>
      <xdr:col>74</xdr:col>
      <xdr:colOff>31750</xdr:colOff>
      <xdr:row>35</xdr:row>
      <xdr:rowOff>106934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117111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14478</xdr:rowOff>
    </xdr:from>
    <xdr:to>
      <xdr:col>69</xdr:col>
      <xdr:colOff>142875</xdr:colOff>
      <xdr:row>35</xdr:row>
      <xdr:rowOff>116078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46482</xdr:rowOff>
    </xdr:from>
    <xdr:to>
      <xdr:col>65</xdr:col>
      <xdr:colOff>53975</xdr:colOff>
      <xdr:row>35</xdr:row>
      <xdr:rowOff>148082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158259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普通建設事業費に係る起債の償還等に伴い、類似団体平均を大幅に上回っている。事業計画の整理・縮小、また減債基金等による繰上償還を行うことで、縮減に努める。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79</xdr:row>
      <xdr:rowOff>171087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455072"/>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143164</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68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171087</xdr:rowOff>
    </xdr:from>
    <xdr:to>
      <xdr:col>24</xdr:col>
      <xdr:colOff>114300</xdr:colOff>
      <xdr:row>79</xdr:row>
      <xdr:rowOff>171087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1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153126</xdr:rowOff>
    </xdr:from>
    <xdr:to>
      <xdr:col>24</xdr:col>
      <xdr:colOff>25400</xdr:colOff>
      <xdr:row>79</xdr:row>
      <xdr:rowOff>53521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526226"/>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53521</xdr:rowOff>
    </xdr:from>
    <xdr:to>
      <xdr:col>19</xdr:col>
      <xdr:colOff>187325</xdr:colOff>
      <xdr:row>79</xdr:row>
      <xdr:rowOff>56787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5980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123553</xdr:rowOff>
    </xdr:from>
    <xdr:to>
      <xdr:col>20</xdr:col>
      <xdr:colOff>38100</xdr:colOff>
      <xdr:row>76</xdr:row>
      <xdr:rowOff>53702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29823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63880</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751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56787</xdr:rowOff>
    </xdr:from>
    <xdr:to>
      <xdr:col>15</xdr:col>
      <xdr:colOff>98425</xdr:colOff>
      <xdr:row>80</xdr:row>
      <xdr:rowOff>42092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601337"/>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87630</xdr:rowOff>
    </xdr:from>
    <xdr:to>
      <xdr:col>15</xdr:col>
      <xdr:colOff>149225</xdr:colOff>
      <xdr:row>76</xdr:row>
      <xdr:rowOff>17780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42092</xdr:rowOff>
    </xdr:from>
    <xdr:to>
      <xdr:col>11</xdr:col>
      <xdr:colOff>9525</xdr:colOff>
      <xdr:row>80</xdr:row>
      <xdr:rowOff>143329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758092"/>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156211</xdr:rowOff>
    </xdr:from>
    <xdr:to>
      <xdr:col>11</xdr:col>
      <xdr:colOff>60325</xdr:colOff>
      <xdr:row>76</xdr:row>
      <xdr:rowOff>86361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20682</xdr:rowOff>
    </xdr:from>
    <xdr:to>
      <xdr:col>6</xdr:col>
      <xdr:colOff>171450</xdr:colOff>
      <xdr:row>76</xdr:row>
      <xdr:rowOff>122282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132460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1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102326</xdr:rowOff>
    </xdr:from>
    <xdr:to>
      <xdr:col>24</xdr:col>
      <xdr:colOff>76200</xdr:colOff>
      <xdr:row>79</xdr:row>
      <xdr:rowOff>32476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74403</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4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2721</xdr:rowOff>
    </xdr:from>
    <xdr:to>
      <xdr:col>20</xdr:col>
      <xdr:colOff>38100</xdr:colOff>
      <xdr:row>79</xdr:row>
      <xdr:rowOff>104321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89098</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5987</xdr:rowOff>
    </xdr:from>
    <xdr:to>
      <xdr:col>15</xdr:col>
      <xdr:colOff>149225</xdr:colOff>
      <xdr:row>79</xdr:row>
      <xdr:rowOff>107587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55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92364</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63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162742</xdr:rowOff>
    </xdr:from>
    <xdr:to>
      <xdr:col>11</xdr:col>
      <xdr:colOff>60325</xdr:colOff>
      <xdr:row>80</xdr:row>
      <xdr:rowOff>92892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70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77669</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79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92529</xdr:rowOff>
    </xdr:from>
    <xdr:to>
      <xdr:col>6</xdr:col>
      <xdr:colOff>171450</xdr:colOff>
      <xdr:row>81</xdr:row>
      <xdr:rowOff>22679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7456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行財政改革による効果が毎年継続的にあらわれている。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87812</xdr:rowOff>
    </xdr:from>
    <xdr:to>
      <xdr:col>82</xdr:col>
      <xdr:colOff>107950</xdr:colOff>
      <xdr:row>74</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77511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46645</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248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38826</xdr:rowOff>
    </xdr:from>
    <xdr:to>
      <xdr:col>78</xdr:col>
      <xdr:colOff>69850</xdr:colOff>
      <xdr:row>74</xdr:row>
      <xdr:rowOff>87812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72612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111958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31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164556</xdr:rowOff>
    </xdr:from>
    <xdr:to>
      <xdr:col>73</xdr:col>
      <xdr:colOff>180975</xdr:colOff>
      <xdr:row>74</xdr:row>
      <xdr:rowOff>38826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26804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43378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125367</xdr:rowOff>
    </xdr:from>
    <xdr:to>
      <xdr:col>69</xdr:col>
      <xdr:colOff>92075</xdr:colOff>
      <xdr:row>73</xdr:row>
      <xdr:rowOff>164556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26412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154413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170741</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53340</xdr:rowOff>
    </xdr:from>
    <xdr:to>
      <xdr:col>82</xdr:col>
      <xdr:colOff>158750</xdr:colOff>
      <xdr:row>74</xdr:row>
      <xdr:rowOff>154940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69867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37012</xdr:rowOff>
    </xdr:from>
    <xdr:to>
      <xdr:col>78</xdr:col>
      <xdr:colOff>120650</xdr:colOff>
      <xdr:row>74</xdr:row>
      <xdr:rowOff>138612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72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148789</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49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159476</xdr:rowOff>
    </xdr:from>
    <xdr:to>
      <xdr:col>74</xdr:col>
      <xdr:colOff>31750</xdr:colOff>
      <xdr:row>74</xdr:row>
      <xdr:rowOff>89626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67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99803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44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113756</xdr:rowOff>
    </xdr:from>
    <xdr:to>
      <xdr:col>69</xdr:col>
      <xdr:colOff>142875</xdr:colOff>
      <xdr:row>74</xdr:row>
      <xdr:rowOff>43906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54083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39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74567</xdr:rowOff>
    </xdr:from>
    <xdr:to>
      <xdr:col>65</xdr:col>
      <xdr:colOff>53975</xdr:colOff>
      <xdr:row>74</xdr:row>
      <xdr:rowOff>4717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5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14894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35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島根県海士町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43874</xdr:rowOff>
    </xdr:from>
    <xdr:to>
      <xdr:col>29</xdr:col>
      <xdr:colOff>127000</xdr:colOff>
      <xdr:row>18</xdr:row>
      <xdr:rowOff>54091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177599"/>
          <a:ext cx="647700" cy="10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28651</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6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54091</xdr:rowOff>
    </xdr:from>
    <xdr:to>
      <xdr:col>26</xdr:col>
      <xdr:colOff>50800</xdr:colOff>
      <xdr:row>18</xdr:row>
      <xdr:rowOff>88740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187816"/>
          <a:ext cx="698500" cy="34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88740</xdr:rowOff>
    </xdr:from>
    <xdr:to>
      <xdr:col>22</xdr:col>
      <xdr:colOff>114300</xdr:colOff>
      <xdr:row>18</xdr:row>
      <xdr:rowOff>97364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222465"/>
          <a:ext cx="698500" cy="8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97364</xdr:rowOff>
    </xdr:from>
    <xdr:to>
      <xdr:col>18</xdr:col>
      <xdr:colOff>177800</xdr:colOff>
      <xdr:row>18</xdr:row>
      <xdr:rowOff>109202</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231089"/>
          <a:ext cx="698500" cy="11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1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165632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29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164524</xdr:rowOff>
    </xdr:from>
    <xdr:to>
      <xdr:col>29</xdr:col>
      <xdr:colOff>177800</xdr:colOff>
      <xdr:row>18</xdr:row>
      <xdr:rowOff>94674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126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9601</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9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3291</xdr:rowOff>
    </xdr:from>
    <xdr:to>
      <xdr:col>26</xdr:col>
      <xdr:colOff>101600</xdr:colOff>
      <xdr:row>18</xdr:row>
      <xdr:rowOff>104891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137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115068</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2905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37940</xdr:rowOff>
    </xdr:from>
    <xdr:to>
      <xdr:col>22</xdr:col>
      <xdr:colOff>165100</xdr:colOff>
      <xdr:row>18</xdr:row>
      <xdr:rowOff>139540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171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149717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94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46564</xdr:rowOff>
    </xdr:from>
    <xdr:to>
      <xdr:col>19</xdr:col>
      <xdr:colOff>38100</xdr:colOff>
      <xdr:row>18</xdr:row>
      <xdr:rowOff>148164</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180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158341</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949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58402</xdr:rowOff>
    </xdr:from>
    <xdr:to>
      <xdr:col>15</xdr:col>
      <xdr:colOff>101600</xdr:colOff>
      <xdr:row>18</xdr:row>
      <xdr:rowOff>160003</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19212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170179</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96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39336</xdr:rowOff>
    </xdr:from>
    <xdr:to>
      <xdr:col>29</xdr:col>
      <xdr:colOff>127000</xdr:colOff>
      <xdr:row>37</xdr:row>
      <xdr:rowOff>102692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992586"/>
          <a:ext cx="647700" cy="234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39336</xdr:rowOff>
    </xdr:from>
    <xdr:to>
      <xdr:col>26</xdr:col>
      <xdr:colOff>50800</xdr:colOff>
      <xdr:row>36</xdr:row>
      <xdr:rowOff>59087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92586"/>
          <a:ext cx="698500" cy="19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91184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262895</xdr:rowOff>
    </xdr:from>
    <xdr:to>
      <xdr:col>22</xdr:col>
      <xdr:colOff>114300</xdr:colOff>
      <xdr:row>36</xdr:row>
      <xdr:rowOff>59087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873245"/>
          <a:ext cx="698500" cy="139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115198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234918</xdr:rowOff>
    </xdr:from>
    <xdr:to>
      <xdr:col>18</xdr:col>
      <xdr:colOff>177800</xdr:colOff>
      <xdr:row>35</xdr:row>
      <xdr:rowOff>262895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845268"/>
          <a:ext cx="698500" cy="27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72699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81599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51892</xdr:rowOff>
    </xdr:from>
    <xdr:to>
      <xdr:col>29</xdr:col>
      <xdr:colOff>177800</xdr:colOff>
      <xdr:row>37</xdr:row>
      <xdr:rowOff>153492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76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131919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8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331436</xdr:rowOff>
    </xdr:from>
    <xdr:to>
      <xdr:col>26</xdr:col>
      <xdr:colOff>101600</xdr:colOff>
      <xdr:row>36</xdr:row>
      <xdr:rowOff>90136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41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74913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28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8287</xdr:rowOff>
    </xdr:from>
    <xdr:to>
      <xdr:col>22</xdr:col>
      <xdr:colOff>165100</xdr:colOff>
      <xdr:row>36</xdr:row>
      <xdr:rowOff>109887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61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94664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4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212095</xdr:rowOff>
    </xdr:from>
    <xdr:to>
      <xdr:col>19</xdr:col>
      <xdr:colOff>38100</xdr:colOff>
      <xdr:row>35</xdr:row>
      <xdr:rowOff>313695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22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323872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9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184118</xdr:rowOff>
    </xdr:from>
    <xdr:to>
      <xdr:col>15</xdr:col>
      <xdr:colOff>101600</xdr:colOff>
      <xdr:row>35</xdr:row>
      <xdr:rowOff>285718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794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295895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56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島根県海士町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2,214
2,196
33.44
7,322,907
7,113,136
198,937
2,839,327
9,951,371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135615</xdr:rowOff>
    </xdr:from>
    <xdr:to>
      <xdr:col>24</xdr:col>
      <xdr:colOff>63500</xdr:colOff>
      <xdr:row>36</xdr:row>
      <xdr:rowOff>142775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307815"/>
          <a:ext cx="838200" cy="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142775</xdr:rowOff>
    </xdr:from>
    <xdr:to>
      <xdr:col>19</xdr:col>
      <xdr:colOff>177800</xdr:colOff>
      <xdr:row>37</xdr:row>
      <xdr:rowOff>11161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314975"/>
          <a:ext cx="889000" cy="3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11161</xdr:rowOff>
    </xdr:from>
    <xdr:to>
      <xdr:col>15</xdr:col>
      <xdr:colOff>50800</xdr:colOff>
      <xdr:row>37</xdr:row>
      <xdr:rowOff>27118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354811"/>
          <a:ext cx="889000" cy="1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27118</xdr:rowOff>
    </xdr:from>
    <xdr:to>
      <xdr:col>10</xdr:col>
      <xdr:colOff>114300</xdr:colOff>
      <xdr:row>37</xdr:row>
      <xdr:rowOff>118409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370768"/>
          <a:ext cx="889000" cy="9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91844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152841</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84815</xdr:rowOff>
    </xdr:from>
    <xdr:to>
      <xdr:col>24</xdr:col>
      <xdr:colOff>114300</xdr:colOff>
      <xdr:row>37</xdr:row>
      <xdr:rowOff>14965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2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107692</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10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91975</xdr:rowOff>
    </xdr:from>
    <xdr:to>
      <xdr:col>20</xdr:col>
      <xdr:colOff>38100</xdr:colOff>
      <xdr:row>37</xdr:row>
      <xdr:rowOff>22125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26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38652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03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131811</xdr:rowOff>
    </xdr:from>
    <xdr:to>
      <xdr:col>15</xdr:col>
      <xdr:colOff>101600</xdr:colOff>
      <xdr:row>37</xdr:row>
      <xdr:rowOff>61961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30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78488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07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147768</xdr:rowOff>
    </xdr:from>
    <xdr:to>
      <xdr:col>10</xdr:col>
      <xdr:colOff>165100</xdr:colOff>
      <xdr:row>37</xdr:row>
      <xdr:rowOff>77918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31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94445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09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67609</xdr:rowOff>
    </xdr:from>
    <xdr:to>
      <xdr:col>6</xdr:col>
      <xdr:colOff>38100</xdr:colOff>
      <xdr:row>37</xdr:row>
      <xdr:rowOff>169209</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1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160336</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0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117062</xdr:rowOff>
    </xdr:from>
    <xdr:to>
      <xdr:col>24</xdr:col>
      <xdr:colOff>63500</xdr:colOff>
      <xdr:row>56</xdr:row>
      <xdr:rowOff>49380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546812"/>
          <a:ext cx="838200" cy="10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49380</xdr:rowOff>
    </xdr:from>
    <xdr:to>
      <xdr:col>19</xdr:col>
      <xdr:colOff>177800</xdr:colOff>
      <xdr:row>56</xdr:row>
      <xdr:rowOff>74295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50580"/>
          <a:ext cx="889000" cy="2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74295</xdr:rowOff>
    </xdr:from>
    <xdr:to>
      <xdr:col>15</xdr:col>
      <xdr:colOff>50800</xdr:colOff>
      <xdr:row>56</xdr:row>
      <xdr:rowOff>100933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75495"/>
          <a:ext cx="889000" cy="2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100933</xdr:rowOff>
    </xdr:from>
    <xdr:to>
      <xdr:col>10</xdr:col>
      <xdr:colOff>114300</xdr:colOff>
      <xdr:row>56</xdr:row>
      <xdr:rowOff>135762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02133"/>
          <a:ext cx="889000" cy="3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87310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5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81850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5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66262</xdr:rowOff>
    </xdr:from>
    <xdr:to>
      <xdr:col>24</xdr:col>
      <xdr:colOff>114300</xdr:colOff>
      <xdr:row>55</xdr:row>
      <xdr:rowOff>167862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4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89139</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34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170030</xdr:rowOff>
    </xdr:from>
    <xdr:to>
      <xdr:col>20</xdr:col>
      <xdr:colOff>38100</xdr:colOff>
      <xdr:row>56</xdr:row>
      <xdr:rowOff>100180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9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116707</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75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23495</xdr:rowOff>
    </xdr:from>
    <xdr:to>
      <xdr:col>15</xdr:col>
      <xdr:colOff>101600</xdr:colOff>
      <xdr:row>56</xdr:row>
      <xdr:rowOff>125095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141622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39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50133</xdr:rowOff>
    </xdr:from>
    <xdr:to>
      <xdr:col>10</xdr:col>
      <xdr:colOff>165100</xdr:colOff>
      <xdr:row>56</xdr:row>
      <xdr:rowOff>151733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5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168260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42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84962</xdr:rowOff>
    </xdr:from>
    <xdr:to>
      <xdr:col>6</xdr:col>
      <xdr:colOff>38100</xdr:colOff>
      <xdr:row>57</xdr:row>
      <xdr:rowOff>15112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8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31639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46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123191</xdr:rowOff>
    </xdr:from>
    <xdr:to>
      <xdr:col>24</xdr:col>
      <xdr:colOff>63500</xdr:colOff>
      <xdr:row>78</xdr:row>
      <xdr:rowOff>126524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96291"/>
          <a:ext cx="838200" cy="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123191</xdr:rowOff>
    </xdr:from>
    <xdr:to>
      <xdr:col>19</xdr:col>
      <xdr:colOff>177800</xdr:colOff>
      <xdr:row>78</xdr:row>
      <xdr:rowOff>124571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96291"/>
          <a:ext cx="889000" cy="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124571</xdr:rowOff>
    </xdr:from>
    <xdr:to>
      <xdr:col>15</xdr:col>
      <xdr:colOff>50800</xdr:colOff>
      <xdr:row>78</xdr:row>
      <xdr:rowOff>125504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97671"/>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125504</xdr:rowOff>
    </xdr:from>
    <xdr:to>
      <xdr:col>10</xdr:col>
      <xdr:colOff>114300</xdr:colOff>
      <xdr:row>78</xdr:row>
      <xdr:rowOff>125865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98604"/>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102187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112895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75724</xdr:rowOff>
    </xdr:from>
    <xdr:to>
      <xdr:col>24</xdr:col>
      <xdr:colOff>114300</xdr:colOff>
      <xdr:row>79</xdr:row>
      <xdr:rowOff>5874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4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162101</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6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72391</xdr:rowOff>
    </xdr:from>
    <xdr:to>
      <xdr:col>20</xdr:col>
      <xdr:colOff>38100</xdr:colOff>
      <xdr:row>79</xdr:row>
      <xdr:rowOff>2541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165118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3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73771</xdr:rowOff>
    </xdr:from>
    <xdr:to>
      <xdr:col>15</xdr:col>
      <xdr:colOff>101600</xdr:colOff>
      <xdr:row>79</xdr:row>
      <xdr:rowOff>3921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4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166498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3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74704</xdr:rowOff>
    </xdr:from>
    <xdr:to>
      <xdr:col>10</xdr:col>
      <xdr:colOff>165100</xdr:colOff>
      <xdr:row>79</xdr:row>
      <xdr:rowOff>4854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4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167431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4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75065</xdr:rowOff>
    </xdr:from>
    <xdr:to>
      <xdr:col>6</xdr:col>
      <xdr:colOff>38100</xdr:colOff>
      <xdr:row>79</xdr:row>
      <xdr:rowOff>5215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4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167792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4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77406</xdr:rowOff>
    </xdr:from>
    <xdr:to>
      <xdr:col>24</xdr:col>
      <xdr:colOff>63500</xdr:colOff>
      <xdr:row>93</xdr:row>
      <xdr:rowOff>23220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5850806"/>
          <a:ext cx="838200" cy="11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24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115415</xdr:rowOff>
    </xdr:from>
    <xdr:to>
      <xdr:col>19</xdr:col>
      <xdr:colOff>177800</xdr:colOff>
      <xdr:row>92</xdr:row>
      <xdr:rowOff>77406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5717365"/>
          <a:ext cx="889000" cy="13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124271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41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115415</xdr:rowOff>
    </xdr:from>
    <xdr:to>
      <xdr:col>15</xdr:col>
      <xdr:colOff>50800</xdr:colOff>
      <xdr:row>92</xdr:row>
      <xdr:rowOff>162553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5717365"/>
          <a:ext cx="889000" cy="21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64705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162553</xdr:rowOff>
    </xdr:from>
    <xdr:to>
      <xdr:col>10</xdr:col>
      <xdr:colOff>114300</xdr:colOff>
      <xdr:row>93</xdr:row>
      <xdr:rowOff>57694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5935953"/>
          <a:ext cx="889000" cy="6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20784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50661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143870</xdr:rowOff>
    </xdr:from>
    <xdr:to>
      <xdr:col>24</xdr:col>
      <xdr:colOff>114300</xdr:colOff>
      <xdr:row>93</xdr:row>
      <xdr:rowOff>74020</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591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166747</xdr:rowOff>
    </xdr:from>
    <xdr:ext cx="599010"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576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26606</xdr:rowOff>
    </xdr:from>
    <xdr:to>
      <xdr:col>20</xdr:col>
      <xdr:colOff>38100</xdr:colOff>
      <xdr:row>92</xdr:row>
      <xdr:rowOff>128206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580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144733</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497795" y="1557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64615</xdr:rowOff>
    </xdr:from>
    <xdr:to>
      <xdr:col>15</xdr:col>
      <xdr:colOff>101600</xdr:colOff>
      <xdr:row>91</xdr:row>
      <xdr:rowOff>166215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566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11292</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08795" y="1544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111753</xdr:rowOff>
    </xdr:from>
    <xdr:to>
      <xdr:col>10</xdr:col>
      <xdr:colOff>165100</xdr:colOff>
      <xdr:row>93</xdr:row>
      <xdr:rowOff>41903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588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58430</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19795" y="1566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6894</xdr:rowOff>
    </xdr:from>
    <xdr:to>
      <xdr:col>6</xdr:col>
      <xdr:colOff>38100</xdr:colOff>
      <xdr:row>93</xdr:row>
      <xdr:rowOff>108494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59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125021</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30795" y="1572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110089</xdr:rowOff>
    </xdr:from>
    <xdr:to>
      <xdr:col>55</xdr:col>
      <xdr:colOff>0</xdr:colOff>
      <xdr:row>36</xdr:row>
      <xdr:rowOff>126790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282289"/>
          <a:ext cx="838200" cy="1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17373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361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126790</xdr:rowOff>
    </xdr:from>
    <xdr:to>
      <xdr:col>50</xdr:col>
      <xdr:colOff>114300</xdr:colOff>
      <xdr:row>37</xdr:row>
      <xdr:rowOff>49549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298990"/>
          <a:ext cx="889000" cy="9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141291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4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135682</xdr:rowOff>
    </xdr:from>
    <xdr:to>
      <xdr:col>45</xdr:col>
      <xdr:colOff>177800</xdr:colOff>
      <xdr:row>37</xdr:row>
      <xdr:rowOff>49549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307882"/>
          <a:ext cx="889000" cy="8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155792</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4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135682</xdr:rowOff>
    </xdr:from>
    <xdr:to>
      <xdr:col>41</xdr:col>
      <xdr:colOff>50800</xdr:colOff>
      <xdr:row>37</xdr:row>
      <xdr:rowOff>87202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307882"/>
          <a:ext cx="889000" cy="12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54541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39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5358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52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59289</xdr:rowOff>
    </xdr:from>
    <xdr:to>
      <xdr:col>55</xdr:col>
      <xdr:colOff>50800</xdr:colOff>
      <xdr:row>36</xdr:row>
      <xdr:rowOff>160889</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23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82166</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08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75990</xdr:rowOff>
    </xdr:from>
    <xdr:to>
      <xdr:col>50</xdr:col>
      <xdr:colOff>165100</xdr:colOff>
      <xdr:row>37</xdr:row>
      <xdr:rowOff>6140</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2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22667</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023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170199</xdr:rowOff>
    </xdr:from>
    <xdr:to>
      <xdr:col>46</xdr:col>
      <xdr:colOff>38100</xdr:colOff>
      <xdr:row>37</xdr:row>
      <xdr:rowOff>100349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3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116876</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11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84882</xdr:rowOff>
    </xdr:from>
    <xdr:to>
      <xdr:col>41</xdr:col>
      <xdr:colOff>101600</xdr:colOff>
      <xdr:row>37</xdr:row>
      <xdr:rowOff>15032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25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31559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03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36402</xdr:rowOff>
    </xdr:from>
    <xdr:to>
      <xdr:col>36</xdr:col>
      <xdr:colOff>165100</xdr:colOff>
      <xdr:row>37</xdr:row>
      <xdr:rowOff>138002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38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154529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15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161030</xdr:rowOff>
    </xdr:from>
    <xdr:to>
      <xdr:col>55</xdr:col>
      <xdr:colOff>0</xdr:colOff>
      <xdr:row>58</xdr:row>
      <xdr:rowOff>31592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9933680"/>
          <a:ext cx="838200" cy="4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940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110712</xdr:rowOff>
    </xdr:from>
    <xdr:to>
      <xdr:col>50</xdr:col>
      <xdr:colOff>114300</xdr:colOff>
      <xdr:row>58</xdr:row>
      <xdr:rowOff>31592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9883362"/>
          <a:ext cx="889000" cy="9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62870</xdr:rowOff>
    </xdr:from>
    <xdr:to>
      <xdr:col>45</xdr:col>
      <xdr:colOff>177800</xdr:colOff>
      <xdr:row>57</xdr:row>
      <xdr:rowOff>110712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9835520"/>
          <a:ext cx="889000" cy="4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98716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100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62870</xdr:rowOff>
    </xdr:from>
    <xdr:to>
      <xdr:col>41</xdr:col>
      <xdr:colOff>50800</xdr:colOff>
      <xdr:row>57</xdr:row>
      <xdr:rowOff>123006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9835520"/>
          <a:ext cx="889000" cy="6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109175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100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110230</xdr:rowOff>
    </xdr:from>
    <xdr:to>
      <xdr:col>55</xdr:col>
      <xdr:colOff>50800</xdr:colOff>
      <xdr:row>58</xdr:row>
      <xdr:rowOff>40380</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8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133107</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734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152242</xdr:rowOff>
    </xdr:from>
    <xdr:to>
      <xdr:col>50</xdr:col>
      <xdr:colOff>165100</xdr:colOff>
      <xdr:row>58</xdr:row>
      <xdr:rowOff>82392</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2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98919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700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59912</xdr:rowOff>
    </xdr:from>
    <xdr:to>
      <xdr:col>46</xdr:col>
      <xdr:colOff>38100</xdr:colOff>
      <xdr:row>57</xdr:row>
      <xdr:rowOff>161512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83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6589</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60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12070</xdr:rowOff>
    </xdr:from>
    <xdr:to>
      <xdr:col>41</xdr:col>
      <xdr:colOff>101600</xdr:colOff>
      <xdr:row>57</xdr:row>
      <xdr:rowOff>113670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78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55</xdr:row>
      <xdr:rowOff>130197</xdr:rowOff>
    </xdr:from>
    <xdr:ext cx="690189"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16205" y="95599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72206</xdr:rowOff>
    </xdr:from>
    <xdr:to>
      <xdr:col>36</xdr:col>
      <xdr:colOff>165100</xdr:colOff>
      <xdr:row>58</xdr:row>
      <xdr:rowOff>2356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84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18883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62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72610</xdr:rowOff>
    </xdr:from>
    <xdr:to>
      <xdr:col>55</xdr:col>
      <xdr:colOff>0</xdr:colOff>
      <xdr:row>77</xdr:row>
      <xdr:rowOff>162282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102810"/>
          <a:ext cx="838200" cy="26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131515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333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157287</xdr:rowOff>
    </xdr:from>
    <xdr:to>
      <xdr:col>50</xdr:col>
      <xdr:colOff>114300</xdr:colOff>
      <xdr:row>77</xdr:row>
      <xdr:rowOff>162282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016037"/>
          <a:ext cx="889000" cy="34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91946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103372</xdr:rowOff>
    </xdr:from>
    <xdr:to>
      <xdr:col>45</xdr:col>
      <xdr:colOff>177800</xdr:colOff>
      <xdr:row>75</xdr:row>
      <xdr:rowOff>157287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2790672"/>
          <a:ext cx="889000" cy="22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54763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42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103372</xdr:rowOff>
    </xdr:from>
    <xdr:to>
      <xdr:col>41</xdr:col>
      <xdr:colOff>50800</xdr:colOff>
      <xdr:row>75</xdr:row>
      <xdr:rowOff>49205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2790672"/>
          <a:ext cx="889000" cy="11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74674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44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69744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44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21810</xdr:rowOff>
    </xdr:from>
    <xdr:to>
      <xdr:col>55</xdr:col>
      <xdr:colOff>50800</xdr:colOff>
      <xdr:row>76</xdr:row>
      <xdr:rowOff>123410</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05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44687</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2903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111482</xdr:rowOff>
    </xdr:from>
    <xdr:to>
      <xdr:col>50</xdr:col>
      <xdr:colOff>165100</xdr:colOff>
      <xdr:row>78</xdr:row>
      <xdr:rowOff>41632</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1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58159</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5" y="1308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106487</xdr:rowOff>
    </xdr:from>
    <xdr:to>
      <xdr:col>46</xdr:col>
      <xdr:colOff>38100</xdr:colOff>
      <xdr:row>76</xdr:row>
      <xdr:rowOff>36637</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296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53164</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27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52572</xdr:rowOff>
    </xdr:from>
    <xdr:to>
      <xdr:col>41</xdr:col>
      <xdr:colOff>101600</xdr:colOff>
      <xdr:row>74</xdr:row>
      <xdr:rowOff>154172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273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170699</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251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169855</xdr:rowOff>
    </xdr:from>
    <xdr:to>
      <xdr:col>36</xdr:col>
      <xdr:colOff>165100</xdr:colOff>
      <xdr:row>75</xdr:row>
      <xdr:rowOff>100005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28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116532</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263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70213</xdr:rowOff>
    </xdr:from>
    <xdr:to>
      <xdr:col>55</xdr:col>
      <xdr:colOff>0</xdr:colOff>
      <xdr:row>98</xdr:row>
      <xdr:rowOff>93383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872313"/>
          <a:ext cx="838200" cy="2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28297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830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64534</xdr:rowOff>
    </xdr:from>
    <xdr:to>
      <xdr:col>50</xdr:col>
      <xdr:colOff>114300</xdr:colOff>
      <xdr:row>98</xdr:row>
      <xdr:rowOff>70213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866634"/>
          <a:ext cx="889000" cy="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64534</xdr:rowOff>
    </xdr:from>
    <xdr:to>
      <xdr:col>45</xdr:col>
      <xdr:colOff>177800</xdr:colOff>
      <xdr:row>98</xdr:row>
      <xdr:rowOff>72912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866634"/>
          <a:ext cx="889000" cy="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72912</xdr:rowOff>
    </xdr:from>
    <xdr:to>
      <xdr:col>41</xdr:col>
      <xdr:colOff>50800</xdr:colOff>
      <xdr:row>98</xdr:row>
      <xdr:rowOff>103381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875012"/>
          <a:ext cx="889000" cy="3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137296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93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168146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6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42583</xdr:rowOff>
    </xdr:from>
    <xdr:to>
      <xdr:col>55</xdr:col>
      <xdr:colOff>50800</xdr:colOff>
      <xdr:row>98</xdr:row>
      <xdr:rowOff>144183</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4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1960</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6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19413</xdr:rowOff>
    </xdr:from>
    <xdr:to>
      <xdr:col>50</xdr:col>
      <xdr:colOff>165100</xdr:colOff>
      <xdr:row>98</xdr:row>
      <xdr:rowOff>121013</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2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137540</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59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13734</xdr:rowOff>
    </xdr:from>
    <xdr:to>
      <xdr:col>46</xdr:col>
      <xdr:colOff>38100</xdr:colOff>
      <xdr:row>98</xdr:row>
      <xdr:rowOff>115334</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1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131861</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59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22112</xdr:rowOff>
    </xdr:from>
    <xdr:to>
      <xdr:col>41</xdr:col>
      <xdr:colOff>101600</xdr:colOff>
      <xdr:row>98</xdr:row>
      <xdr:rowOff>123712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2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140239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599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52581</xdr:rowOff>
    </xdr:from>
    <xdr:to>
      <xdr:col>36</xdr:col>
      <xdr:colOff>165100</xdr:colOff>
      <xdr:row>98</xdr:row>
      <xdr:rowOff>154181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5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145308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94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31706</xdr:rowOff>
    </xdr:from>
    <xdr:to>
      <xdr:col>85</xdr:col>
      <xdr:colOff>127000</xdr:colOff>
      <xdr:row>38</xdr:row>
      <xdr:rowOff>145586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546806"/>
          <a:ext cx="838200" cy="1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31706</xdr:rowOff>
    </xdr:from>
    <xdr:to>
      <xdr:col>81</xdr:col>
      <xdr:colOff>50800</xdr:colOff>
      <xdr:row>38</xdr:row>
      <xdr:rowOff>57854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546806"/>
          <a:ext cx="889000" cy="2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9499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69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57854</xdr:rowOff>
    </xdr:from>
    <xdr:to>
      <xdr:col>76</xdr:col>
      <xdr:colOff>114300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572954"/>
          <a:ext cx="889000" cy="15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69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44157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94786</xdr:rowOff>
    </xdr:from>
    <xdr:to>
      <xdr:col>85</xdr:col>
      <xdr:colOff>177800</xdr:colOff>
      <xdr:row>39</xdr:row>
      <xdr:rowOff>24936</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68527</xdr:rowOff>
    </xdr:from>
    <xdr:ext cx="534377"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152355</xdr:rowOff>
    </xdr:from>
    <xdr:to>
      <xdr:col>81</xdr:col>
      <xdr:colOff>101600</xdr:colOff>
      <xdr:row>38</xdr:row>
      <xdr:rowOff>82505</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49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99032</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27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7054</xdr:rowOff>
    </xdr:from>
    <xdr:to>
      <xdr:col>76</xdr:col>
      <xdr:colOff>165100</xdr:colOff>
      <xdr:row>38</xdr:row>
      <xdr:rowOff>108654</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5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125180</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29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123252</xdr:rowOff>
    </xdr:from>
    <xdr:to>
      <xdr:col>85</xdr:col>
      <xdr:colOff>127000</xdr:colOff>
      <xdr:row>72</xdr:row>
      <xdr:rowOff>154820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2467652"/>
          <a:ext cx="838200" cy="3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154820</xdr:rowOff>
    </xdr:from>
    <xdr:to>
      <xdr:col>81</xdr:col>
      <xdr:colOff>50800</xdr:colOff>
      <xdr:row>74</xdr:row>
      <xdr:rowOff>10871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2499220"/>
          <a:ext cx="889000" cy="19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83434</xdr:rowOff>
    </xdr:from>
    <xdr:to>
      <xdr:col>76</xdr:col>
      <xdr:colOff>114300</xdr:colOff>
      <xdr:row>74</xdr:row>
      <xdr:rowOff>10871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3703300" y="12599284"/>
          <a:ext cx="889000" cy="9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37419</xdr:rowOff>
    </xdr:from>
    <xdr:to>
      <xdr:col>71</xdr:col>
      <xdr:colOff>177800</xdr:colOff>
      <xdr:row>73</xdr:row>
      <xdr:rowOff>83434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2553269"/>
          <a:ext cx="889000" cy="4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113544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72452</xdr:rowOff>
    </xdr:from>
    <xdr:to>
      <xdr:col>85</xdr:col>
      <xdr:colOff>177800</xdr:colOff>
      <xdr:row>73</xdr:row>
      <xdr:rowOff>2602</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241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95329</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26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104020</xdr:rowOff>
    </xdr:from>
    <xdr:to>
      <xdr:col>81</xdr:col>
      <xdr:colOff>101600</xdr:colOff>
      <xdr:row>73</xdr:row>
      <xdr:rowOff>34170</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244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50697</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22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131521</xdr:rowOff>
    </xdr:from>
    <xdr:to>
      <xdr:col>76</xdr:col>
      <xdr:colOff>165100</xdr:colOff>
      <xdr:row>74</xdr:row>
      <xdr:rowOff>61671</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26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78198</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422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32634</xdr:rowOff>
    </xdr:from>
    <xdr:to>
      <xdr:col>72</xdr:col>
      <xdr:colOff>38100</xdr:colOff>
      <xdr:row>73</xdr:row>
      <xdr:rowOff>134234</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25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150761</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32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158069</xdr:rowOff>
    </xdr:from>
    <xdr:to>
      <xdr:col>67</xdr:col>
      <xdr:colOff>101600</xdr:colOff>
      <xdr:row>73</xdr:row>
      <xdr:rowOff>88219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250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104746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227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165043</xdr:rowOff>
    </xdr:from>
    <xdr:to>
      <xdr:col>85</xdr:col>
      <xdr:colOff>127000</xdr:colOff>
      <xdr:row>97</xdr:row>
      <xdr:rowOff>165534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795693"/>
          <a:ext cx="838200" cy="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5078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807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140568</xdr:rowOff>
    </xdr:from>
    <xdr:to>
      <xdr:col>81</xdr:col>
      <xdr:colOff>50800</xdr:colOff>
      <xdr:row>97</xdr:row>
      <xdr:rowOff>165534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771218"/>
          <a:ext cx="889000" cy="2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86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140568</xdr:rowOff>
    </xdr:from>
    <xdr:to>
      <xdr:col>76</xdr:col>
      <xdr:colOff>114300</xdr:colOff>
      <xdr:row>98</xdr:row>
      <xdr:rowOff>104156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771218"/>
          <a:ext cx="889000" cy="13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104156</xdr:rowOff>
    </xdr:from>
    <xdr:to>
      <xdr:col>71</xdr:col>
      <xdr:colOff>177800</xdr:colOff>
      <xdr:row>98</xdr:row>
      <xdr:rowOff>132307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906256"/>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161772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9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114243</xdr:rowOff>
    </xdr:from>
    <xdr:to>
      <xdr:col>85</xdr:col>
      <xdr:colOff>177800</xdr:colOff>
      <xdr:row>98</xdr:row>
      <xdr:rowOff>44393</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74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137120</xdr:rowOff>
    </xdr:from>
    <xdr:ext cx="599010"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59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114734</xdr:rowOff>
    </xdr:from>
    <xdr:to>
      <xdr:col>81</xdr:col>
      <xdr:colOff>101600</xdr:colOff>
      <xdr:row>98</xdr:row>
      <xdr:rowOff>44884</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74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61411</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52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89768</xdr:rowOff>
    </xdr:from>
    <xdr:to>
      <xdr:col>76</xdr:col>
      <xdr:colOff>165100</xdr:colOff>
      <xdr:row>98</xdr:row>
      <xdr:rowOff>19918</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72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11045</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81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53356</xdr:rowOff>
    </xdr:from>
    <xdr:to>
      <xdr:col>72</xdr:col>
      <xdr:colOff>38100</xdr:colOff>
      <xdr:row>98</xdr:row>
      <xdr:rowOff>154956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85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3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81507</xdr:rowOff>
    </xdr:from>
    <xdr:to>
      <xdr:col>67</xdr:col>
      <xdr:colOff>101600</xdr:colOff>
      <xdr:row>99</xdr:row>
      <xdr:rowOff>11657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88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2784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7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47832</xdr:rowOff>
    </xdr:from>
    <xdr:to>
      <xdr:col>116</xdr:col>
      <xdr:colOff>63500</xdr:colOff>
      <xdr:row>75</xdr:row>
      <xdr:rowOff>151767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2906582"/>
          <a:ext cx="838200" cy="10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47832</xdr:rowOff>
    </xdr:from>
    <xdr:to>
      <xdr:col>111</xdr:col>
      <xdr:colOff>177800</xdr:colOff>
      <xdr:row>75</xdr:row>
      <xdr:rowOff>170114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2906582"/>
          <a:ext cx="889000" cy="12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128198</xdr:rowOff>
    </xdr:from>
    <xdr:to>
      <xdr:col>107</xdr:col>
      <xdr:colOff>50800</xdr:colOff>
      <xdr:row>75</xdr:row>
      <xdr:rowOff>170114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2986948"/>
          <a:ext cx="889000" cy="4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128198</xdr:rowOff>
    </xdr:from>
    <xdr:to>
      <xdr:col>102</xdr:col>
      <xdr:colOff>114300</xdr:colOff>
      <xdr:row>75</xdr:row>
      <xdr:rowOff>144608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2986948"/>
          <a:ext cx="889000" cy="1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79159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81190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100967</xdr:rowOff>
    </xdr:from>
    <xdr:to>
      <xdr:col>116</xdr:col>
      <xdr:colOff>114300</xdr:colOff>
      <xdr:row>76</xdr:row>
      <xdr:rowOff>31117</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95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123844</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81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168482</xdr:rowOff>
    </xdr:from>
    <xdr:to>
      <xdr:col>112</xdr:col>
      <xdr:colOff>38100</xdr:colOff>
      <xdr:row>75</xdr:row>
      <xdr:rowOff>98632</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85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115159</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6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119314</xdr:rowOff>
    </xdr:from>
    <xdr:to>
      <xdr:col>107</xdr:col>
      <xdr:colOff>101600</xdr:colOff>
      <xdr:row>76</xdr:row>
      <xdr:rowOff>49464</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97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65991</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753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77398</xdr:rowOff>
    </xdr:from>
    <xdr:to>
      <xdr:col>102</xdr:col>
      <xdr:colOff>165100</xdr:colOff>
      <xdr:row>76</xdr:row>
      <xdr:rowOff>7548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293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24075</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71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93808</xdr:rowOff>
    </xdr:from>
    <xdr:to>
      <xdr:col>98</xdr:col>
      <xdr:colOff>38100</xdr:colOff>
      <xdr:row>76</xdr:row>
      <xdr:rowOff>23958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295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40485</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72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○扶助費は類似団体と比較して一人当たりコストが</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なっている。これは、高齢化人口に加え、</a:t>
          </a:r>
          <a:r>
            <a:rPr kumimoji="1" lang="en-US" altLang="ja-JP" sz="1100">
              <a:solidFill>
                <a:schemeClr val="dk1"/>
              </a:solidFill>
              <a:effectLst/>
              <a:latin typeface="+mn-lt"/>
              <a:ea typeface="+mn-ea"/>
              <a:cs typeface="+mn-cs"/>
            </a:rPr>
            <a:t>UI</a:t>
          </a:r>
          <a:r>
            <a:rPr kumimoji="1" lang="ja-JP" altLang="ja-JP" sz="1100">
              <a:solidFill>
                <a:schemeClr val="dk1"/>
              </a:solidFill>
              <a:effectLst/>
              <a:latin typeface="+mn-lt"/>
              <a:ea typeface="+mn-ea"/>
              <a:cs typeface="+mn-cs"/>
            </a:rPr>
            <a:t>ターン移入者の出生や転入による児童措置扶助費等の増加によるものである。</a:t>
          </a:r>
          <a:endParaRPr lang="ja-JP" altLang="ja-JP" sz="1400">
            <a:effectLst/>
          </a:endParaRPr>
        </a:p>
        <a:p>
          <a:r>
            <a:rPr kumimoji="1" lang="ja-JP" altLang="ja-JP" sz="1100">
              <a:solidFill>
                <a:schemeClr val="dk1"/>
              </a:solidFill>
              <a:effectLst/>
              <a:latin typeface="+mn-lt"/>
              <a:ea typeface="+mn-ea"/>
              <a:cs typeface="+mn-cs"/>
            </a:rPr>
            <a:t>○普通建設事業及び、それに伴う公債費も類似団体に比べ高額であるが、これはインフラの更新、</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からの宿泊施設大規模整備事業</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からの庁舎建設事業</a:t>
          </a:r>
          <a:r>
            <a:rPr kumimoji="1" lang="ja-JP" altLang="ja-JP" sz="1100">
              <a:solidFill>
                <a:schemeClr val="dk1"/>
              </a:solidFill>
              <a:effectLst/>
              <a:latin typeface="+mn-lt"/>
              <a:ea typeface="+mn-ea"/>
              <a:cs typeface="+mn-cs"/>
            </a:rPr>
            <a:t>などによるものである。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島根県海士町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2,214
2,196
33.44
7,322,907
7,113,136
198,937
2,839,327
9,951,371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104000</xdr:rowOff>
    </xdr:from>
    <xdr:to>
      <xdr:col>24</xdr:col>
      <xdr:colOff>63500</xdr:colOff>
      <xdr:row>37</xdr:row>
      <xdr:rowOff>110909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47650"/>
          <a:ext cx="838200" cy="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110909</xdr:rowOff>
    </xdr:from>
    <xdr:to>
      <xdr:col>19</xdr:col>
      <xdr:colOff>177800</xdr:colOff>
      <xdr:row>37</xdr:row>
      <xdr:rowOff>112116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54559"/>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112116</xdr:rowOff>
    </xdr:from>
    <xdr:to>
      <xdr:col>15</xdr:col>
      <xdr:colOff>50800</xdr:colOff>
      <xdr:row>37</xdr:row>
      <xdr:rowOff>113944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55766"/>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102769</xdr:rowOff>
    </xdr:from>
    <xdr:to>
      <xdr:col>10</xdr:col>
      <xdr:colOff>114300</xdr:colOff>
      <xdr:row>37</xdr:row>
      <xdr:rowOff>113944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46419"/>
          <a:ext cx="889000" cy="1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53200</xdr:rowOff>
    </xdr:from>
    <xdr:to>
      <xdr:col>24</xdr:col>
      <xdr:colOff>114300</xdr:colOff>
      <xdr:row>37</xdr:row>
      <xdr:rowOff>154800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76077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4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60109</xdr:rowOff>
    </xdr:from>
    <xdr:to>
      <xdr:col>20</xdr:col>
      <xdr:colOff>38100</xdr:colOff>
      <xdr:row>37</xdr:row>
      <xdr:rowOff>161710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037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6786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7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61316</xdr:rowOff>
    </xdr:from>
    <xdr:to>
      <xdr:col>15</xdr:col>
      <xdr:colOff>101600</xdr:colOff>
      <xdr:row>37</xdr:row>
      <xdr:rowOff>162916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0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7993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63144</xdr:rowOff>
    </xdr:from>
    <xdr:to>
      <xdr:col>10</xdr:col>
      <xdr:colOff>165100</xdr:colOff>
      <xdr:row>37</xdr:row>
      <xdr:rowOff>164744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9821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51969</xdr:rowOff>
    </xdr:from>
    <xdr:to>
      <xdr:col>6</xdr:col>
      <xdr:colOff>38100</xdr:colOff>
      <xdr:row>37</xdr:row>
      <xdr:rowOff>153569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9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170096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7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110563</xdr:rowOff>
    </xdr:from>
    <xdr:to>
      <xdr:col>24</xdr:col>
      <xdr:colOff>63500</xdr:colOff>
      <xdr:row>57</xdr:row>
      <xdr:rowOff>132045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83213"/>
          <a:ext cx="838200" cy="2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132045</xdr:rowOff>
    </xdr:from>
    <xdr:to>
      <xdr:col>19</xdr:col>
      <xdr:colOff>177800</xdr:colOff>
      <xdr:row>57</xdr:row>
      <xdr:rowOff>151302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04695"/>
          <a:ext cx="889000" cy="1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151302</xdr:rowOff>
    </xdr:from>
    <xdr:to>
      <xdr:col>15</xdr:col>
      <xdr:colOff>50800</xdr:colOff>
      <xdr:row>57</xdr:row>
      <xdr:rowOff>163882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23952"/>
          <a:ext cx="889000" cy="1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163882</xdr:rowOff>
    </xdr:from>
    <xdr:to>
      <xdr:col>10</xdr:col>
      <xdr:colOff>114300</xdr:colOff>
      <xdr:row>58</xdr:row>
      <xdr:rowOff>53869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36532"/>
          <a:ext cx="889000" cy="6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76155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4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59763</xdr:rowOff>
    </xdr:from>
    <xdr:to>
      <xdr:col>24</xdr:col>
      <xdr:colOff>114300</xdr:colOff>
      <xdr:row>57</xdr:row>
      <xdr:rowOff>161363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3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82640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8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81245</xdr:rowOff>
    </xdr:from>
    <xdr:to>
      <xdr:col>20</xdr:col>
      <xdr:colOff>38100</xdr:colOff>
      <xdr:row>58</xdr:row>
      <xdr:rowOff>11395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27922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2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100502</xdr:rowOff>
    </xdr:from>
    <xdr:to>
      <xdr:col>15</xdr:col>
      <xdr:colOff>101600</xdr:colOff>
      <xdr:row>58</xdr:row>
      <xdr:rowOff>30652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47179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4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113082</xdr:rowOff>
    </xdr:from>
    <xdr:to>
      <xdr:col>10</xdr:col>
      <xdr:colOff>165100</xdr:colOff>
      <xdr:row>58</xdr:row>
      <xdr:rowOff>43232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8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59759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6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3069</xdr:rowOff>
    </xdr:from>
    <xdr:to>
      <xdr:col>6</xdr:col>
      <xdr:colOff>38100</xdr:colOff>
      <xdr:row>58</xdr:row>
      <xdr:rowOff>104669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4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121196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2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43104</xdr:rowOff>
    </xdr:from>
    <xdr:to>
      <xdr:col>24</xdr:col>
      <xdr:colOff>63500</xdr:colOff>
      <xdr:row>75</xdr:row>
      <xdr:rowOff>87625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2901854"/>
          <a:ext cx="838200" cy="4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43104</xdr:rowOff>
    </xdr:from>
    <xdr:to>
      <xdr:col>19</xdr:col>
      <xdr:colOff>177800</xdr:colOff>
      <xdr:row>75</xdr:row>
      <xdr:rowOff>57986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901854"/>
          <a:ext cx="889000" cy="1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57986</xdr:rowOff>
    </xdr:from>
    <xdr:to>
      <xdr:col>15</xdr:col>
      <xdr:colOff>50800</xdr:colOff>
      <xdr:row>76</xdr:row>
      <xdr:rowOff>54651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916736"/>
          <a:ext cx="889000" cy="16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119913</xdr:rowOff>
    </xdr:from>
    <xdr:to>
      <xdr:col>10</xdr:col>
      <xdr:colOff>114300</xdr:colOff>
      <xdr:row>76</xdr:row>
      <xdr:rowOff>54651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2978663"/>
          <a:ext cx="889000" cy="10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41860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36825</xdr:rowOff>
    </xdr:from>
    <xdr:to>
      <xdr:col>24</xdr:col>
      <xdr:colOff>114300</xdr:colOff>
      <xdr:row>75</xdr:row>
      <xdr:rowOff>138425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89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59702</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74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163754</xdr:rowOff>
    </xdr:from>
    <xdr:to>
      <xdr:col>20</xdr:col>
      <xdr:colOff>38100</xdr:colOff>
      <xdr:row>75</xdr:row>
      <xdr:rowOff>93904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85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110431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62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7186</xdr:rowOff>
    </xdr:from>
    <xdr:to>
      <xdr:col>15</xdr:col>
      <xdr:colOff>101600</xdr:colOff>
      <xdr:row>75</xdr:row>
      <xdr:rowOff>108786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86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125313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64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3851</xdr:rowOff>
    </xdr:from>
    <xdr:to>
      <xdr:col>10</xdr:col>
      <xdr:colOff>165100</xdr:colOff>
      <xdr:row>76</xdr:row>
      <xdr:rowOff>105451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3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121978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80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69113</xdr:rowOff>
    </xdr:from>
    <xdr:to>
      <xdr:col>6</xdr:col>
      <xdr:colOff>38100</xdr:colOff>
      <xdr:row>75</xdr:row>
      <xdr:rowOff>170712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9278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15790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70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15735</xdr:rowOff>
    </xdr:from>
    <xdr:to>
      <xdr:col>24</xdr:col>
      <xdr:colOff>63500</xdr:colOff>
      <xdr:row>95</xdr:row>
      <xdr:rowOff>162996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303485"/>
          <a:ext cx="838200" cy="14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53106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512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162996</xdr:rowOff>
    </xdr:from>
    <xdr:to>
      <xdr:col>19</xdr:col>
      <xdr:colOff>177800</xdr:colOff>
      <xdr:row>96</xdr:row>
      <xdr:rowOff>35421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450746"/>
          <a:ext cx="889000" cy="4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10600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64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35421</xdr:rowOff>
    </xdr:from>
    <xdr:to>
      <xdr:col>15</xdr:col>
      <xdr:colOff>50800</xdr:colOff>
      <xdr:row>96</xdr:row>
      <xdr:rowOff>73760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494621"/>
          <a:ext cx="889000" cy="3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21012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65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25811</xdr:rowOff>
    </xdr:from>
    <xdr:to>
      <xdr:col>10</xdr:col>
      <xdr:colOff>114300</xdr:colOff>
      <xdr:row>96</xdr:row>
      <xdr:rowOff>73760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6485011"/>
          <a:ext cx="889000" cy="4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44195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67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42229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67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136385</xdr:rowOff>
    </xdr:from>
    <xdr:to>
      <xdr:col>24</xdr:col>
      <xdr:colOff>114300</xdr:colOff>
      <xdr:row>95</xdr:row>
      <xdr:rowOff>66535</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25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159262</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10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112196</xdr:rowOff>
    </xdr:from>
    <xdr:to>
      <xdr:col>20</xdr:col>
      <xdr:colOff>38100</xdr:colOff>
      <xdr:row>96</xdr:row>
      <xdr:rowOff>42346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3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58873</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17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156071</xdr:rowOff>
    </xdr:from>
    <xdr:to>
      <xdr:col>15</xdr:col>
      <xdr:colOff>101600</xdr:colOff>
      <xdr:row>96</xdr:row>
      <xdr:rowOff>86221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44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102748</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21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22960</xdr:rowOff>
    </xdr:from>
    <xdr:to>
      <xdr:col>10</xdr:col>
      <xdr:colOff>165100</xdr:colOff>
      <xdr:row>96</xdr:row>
      <xdr:rowOff>124560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48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141087</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6257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146461</xdr:rowOff>
    </xdr:from>
    <xdr:to>
      <xdr:col>6</xdr:col>
      <xdr:colOff>38100</xdr:colOff>
      <xdr:row>96</xdr:row>
      <xdr:rowOff>76611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43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93138</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620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44279</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730829"/>
          <a:ext cx="8382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44279</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0829"/>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44279</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730829"/>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164929</xdr:rowOff>
    </xdr:from>
    <xdr:to>
      <xdr:col>55</xdr:col>
      <xdr:colOff>50800</xdr:colOff>
      <xdr:row>39</xdr:row>
      <xdr:rowOff>95079</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164929</xdr:rowOff>
    </xdr:from>
    <xdr:to>
      <xdr:col>46</xdr:col>
      <xdr:colOff>38100</xdr:colOff>
      <xdr:row>39</xdr:row>
      <xdr:rowOff>95079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86206</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1121</xdr:rowOff>
    </xdr:from>
    <xdr:to>
      <xdr:col>55</xdr:col>
      <xdr:colOff>0</xdr:colOff>
      <xdr:row>58</xdr:row>
      <xdr:rowOff>57797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45221"/>
          <a:ext cx="838200" cy="5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7013</xdr:rowOff>
    </xdr:from>
    <xdr:to>
      <xdr:col>50</xdr:col>
      <xdr:colOff>114300</xdr:colOff>
      <xdr:row>58</xdr:row>
      <xdr:rowOff>57797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779663"/>
          <a:ext cx="889000" cy="22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29829</xdr:rowOff>
    </xdr:from>
    <xdr:to>
      <xdr:col>45</xdr:col>
      <xdr:colOff>177800</xdr:colOff>
      <xdr:row>57</xdr:row>
      <xdr:rowOff>7013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631029"/>
          <a:ext cx="889000" cy="14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29829</xdr:rowOff>
    </xdr:from>
    <xdr:to>
      <xdr:col>41</xdr:col>
      <xdr:colOff>50800</xdr:colOff>
      <xdr:row>58</xdr:row>
      <xdr:rowOff>46595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631029"/>
          <a:ext cx="889000" cy="35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11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14816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1013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121771</xdr:rowOff>
    </xdr:from>
    <xdr:to>
      <xdr:col>55</xdr:col>
      <xdr:colOff>50800</xdr:colOff>
      <xdr:row>58</xdr:row>
      <xdr:rowOff>51921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9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144648</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4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6997</xdr:rowOff>
    </xdr:from>
    <xdr:to>
      <xdr:col>50</xdr:col>
      <xdr:colOff>165100</xdr:colOff>
      <xdr:row>58</xdr:row>
      <xdr:rowOff>108597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5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125124</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726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127663</xdr:rowOff>
    </xdr:from>
    <xdr:to>
      <xdr:col>46</xdr:col>
      <xdr:colOff>38100</xdr:colOff>
      <xdr:row>57</xdr:row>
      <xdr:rowOff>57813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2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74340</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50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150479</xdr:rowOff>
    </xdr:from>
    <xdr:to>
      <xdr:col>41</xdr:col>
      <xdr:colOff>101600</xdr:colOff>
      <xdr:row>56</xdr:row>
      <xdr:rowOff>80629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8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97156</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35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167245</xdr:rowOff>
    </xdr:from>
    <xdr:to>
      <xdr:col>36</xdr:col>
      <xdr:colOff>165100</xdr:colOff>
      <xdr:row>58</xdr:row>
      <xdr:rowOff>97395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3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113922</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7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76169</xdr:rowOff>
    </xdr:from>
    <xdr:to>
      <xdr:col>55</xdr:col>
      <xdr:colOff>0</xdr:colOff>
      <xdr:row>77</xdr:row>
      <xdr:rowOff>140030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277819"/>
          <a:ext cx="838200" cy="6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46537</xdr:rowOff>
    </xdr:from>
    <xdr:to>
      <xdr:col>50</xdr:col>
      <xdr:colOff>114300</xdr:colOff>
      <xdr:row>77</xdr:row>
      <xdr:rowOff>140030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248187"/>
          <a:ext cx="889000" cy="9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145250</xdr:rowOff>
    </xdr:from>
    <xdr:to>
      <xdr:col>45</xdr:col>
      <xdr:colOff>177800</xdr:colOff>
      <xdr:row>77</xdr:row>
      <xdr:rowOff>46537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004000"/>
          <a:ext cx="889000" cy="24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145250</xdr:rowOff>
    </xdr:from>
    <xdr:to>
      <xdr:col>41</xdr:col>
      <xdr:colOff>50800</xdr:colOff>
      <xdr:row>76</xdr:row>
      <xdr:rowOff>36271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004000"/>
          <a:ext cx="889000" cy="6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86417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45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107765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8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25369</xdr:rowOff>
    </xdr:from>
    <xdr:to>
      <xdr:col>55</xdr:col>
      <xdr:colOff>50800</xdr:colOff>
      <xdr:row>77</xdr:row>
      <xdr:rowOff>126969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2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48246</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7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89230</xdr:rowOff>
    </xdr:from>
    <xdr:to>
      <xdr:col>50</xdr:col>
      <xdr:colOff>165100</xdr:colOff>
      <xdr:row>78</xdr:row>
      <xdr:rowOff>19380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35907</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3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167187</xdr:rowOff>
    </xdr:from>
    <xdr:to>
      <xdr:col>46</xdr:col>
      <xdr:colOff>38100</xdr:colOff>
      <xdr:row>77</xdr:row>
      <xdr:rowOff>97337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9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113864</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297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94450</xdr:rowOff>
    </xdr:from>
    <xdr:to>
      <xdr:col>41</xdr:col>
      <xdr:colOff>101600</xdr:colOff>
      <xdr:row>76</xdr:row>
      <xdr:rowOff>24600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9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41127</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272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156921</xdr:rowOff>
    </xdr:from>
    <xdr:to>
      <xdr:col>36</xdr:col>
      <xdr:colOff>165100</xdr:colOff>
      <xdr:row>76</xdr:row>
      <xdr:rowOff>87071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0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103598</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279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155549</xdr:rowOff>
    </xdr:from>
    <xdr:to>
      <xdr:col>55</xdr:col>
      <xdr:colOff>0</xdr:colOff>
      <xdr:row>98</xdr:row>
      <xdr:rowOff>44217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86199"/>
          <a:ext cx="838200" cy="6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17840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819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129567</xdr:rowOff>
    </xdr:from>
    <xdr:to>
      <xdr:col>50</xdr:col>
      <xdr:colOff>114300</xdr:colOff>
      <xdr:row>98</xdr:row>
      <xdr:rowOff>44217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60217"/>
          <a:ext cx="889000" cy="8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127799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9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129567</xdr:rowOff>
    </xdr:from>
    <xdr:to>
      <xdr:col>45</xdr:col>
      <xdr:colOff>177800</xdr:colOff>
      <xdr:row>98</xdr:row>
      <xdr:rowOff>77426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60217"/>
          <a:ext cx="889000" cy="11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113526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91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77426</xdr:rowOff>
    </xdr:from>
    <xdr:to>
      <xdr:col>41</xdr:col>
      <xdr:colOff>50800</xdr:colOff>
      <xdr:row>98</xdr:row>
      <xdr:rowOff>104178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79526"/>
          <a:ext cx="889000" cy="2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133721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93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156012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1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104749</xdr:rowOff>
    </xdr:from>
    <xdr:to>
      <xdr:col>55</xdr:col>
      <xdr:colOff>50800</xdr:colOff>
      <xdr:row>98</xdr:row>
      <xdr:rowOff>34899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3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127626</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8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164867</xdr:rowOff>
    </xdr:from>
    <xdr:to>
      <xdr:col>50</xdr:col>
      <xdr:colOff>165100</xdr:colOff>
      <xdr:row>98</xdr:row>
      <xdr:rowOff>95017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111544</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57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78767</xdr:rowOff>
    </xdr:from>
    <xdr:to>
      <xdr:col>46</xdr:col>
      <xdr:colOff>38100</xdr:colOff>
      <xdr:row>98</xdr:row>
      <xdr:rowOff>8917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0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25444</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48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26626</xdr:rowOff>
    </xdr:from>
    <xdr:to>
      <xdr:col>41</xdr:col>
      <xdr:colOff>101600</xdr:colOff>
      <xdr:row>98</xdr:row>
      <xdr:rowOff>128226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2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144753</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60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53378</xdr:rowOff>
    </xdr:from>
    <xdr:to>
      <xdr:col>36</xdr:col>
      <xdr:colOff>165100</xdr:colOff>
      <xdr:row>98</xdr:row>
      <xdr:rowOff>154978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146105</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94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114846</xdr:rowOff>
    </xdr:from>
    <xdr:to>
      <xdr:col>85</xdr:col>
      <xdr:colOff>127000</xdr:colOff>
      <xdr:row>37</xdr:row>
      <xdr:rowOff>52585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287046"/>
          <a:ext cx="838200" cy="10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108562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8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52585</xdr:rowOff>
    </xdr:from>
    <xdr:to>
      <xdr:col>81</xdr:col>
      <xdr:colOff>50800</xdr:colOff>
      <xdr:row>37</xdr:row>
      <xdr:rowOff>94798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96235"/>
          <a:ext cx="889000" cy="4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92919</xdr:rowOff>
    </xdr:from>
    <xdr:to>
      <xdr:col>76</xdr:col>
      <xdr:colOff>114300</xdr:colOff>
      <xdr:row>37</xdr:row>
      <xdr:rowOff>94798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436569"/>
          <a:ext cx="88900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112359</xdr:rowOff>
    </xdr:from>
    <xdr:to>
      <xdr:col>71</xdr:col>
      <xdr:colOff>177800</xdr:colOff>
      <xdr:row>37</xdr:row>
      <xdr:rowOff>92919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5941659"/>
          <a:ext cx="889000" cy="49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33003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4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64046</xdr:rowOff>
    </xdr:from>
    <xdr:to>
      <xdr:col>85</xdr:col>
      <xdr:colOff>177800</xdr:colOff>
      <xdr:row>36</xdr:row>
      <xdr:rowOff>165646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3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86923</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08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1785</xdr:rowOff>
    </xdr:from>
    <xdr:to>
      <xdr:col>81</xdr:col>
      <xdr:colOff>101600</xdr:colOff>
      <xdr:row>37</xdr:row>
      <xdr:rowOff>103385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4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94512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43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43998</xdr:rowOff>
    </xdr:from>
    <xdr:to>
      <xdr:col>76</xdr:col>
      <xdr:colOff>165100</xdr:colOff>
      <xdr:row>37</xdr:row>
      <xdr:rowOff>145598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8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136725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8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42119</xdr:rowOff>
    </xdr:from>
    <xdr:to>
      <xdr:col>72</xdr:col>
      <xdr:colOff>38100</xdr:colOff>
      <xdr:row>37</xdr:row>
      <xdr:rowOff>143719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8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134846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61559</xdr:rowOff>
    </xdr:from>
    <xdr:to>
      <xdr:col>67</xdr:col>
      <xdr:colOff>101600</xdr:colOff>
      <xdr:row>34</xdr:row>
      <xdr:rowOff>163159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589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8236</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14795" y="566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22437</xdr:rowOff>
    </xdr:from>
    <xdr:to>
      <xdr:col>85</xdr:col>
      <xdr:colOff>127000</xdr:colOff>
      <xdr:row>58</xdr:row>
      <xdr:rowOff>44955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966537"/>
          <a:ext cx="8382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18391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96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22437</xdr:rowOff>
    </xdr:from>
    <xdr:to>
      <xdr:col>81</xdr:col>
      <xdr:colOff>50800</xdr:colOff>
      <xdr:row>58</xdr:row>
      <xdr:rowOff>75616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66537"/>
          <a:ext cx="889000" cy="5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137420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1008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75616</xdr:rowOff>
    </xdr:from>
    <xdr:to>
      <xdr:col>76</xdr:col>
      <xdr:colOff>114300</xdr:colOff>
      <xdr:row>58</xdr:row>
      <xdr:rowOff>75742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10019716"/>
          <a:ext cx="889000"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150686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1009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75742</xdr:rowOff>
    </xdr:from>
    <xdr:to>
      <xdr:col>71</xdr:col>
      <xdr:colOff>177800</xdr:colOff>
      <xdr:row>58</xdr:row>
      <xdr:rowOff>83707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019842"/>
          <a:ext cx="889000" cy="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157567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1010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146955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1009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165605</xdr:rowOff>
    </xdr:from>
    <xdr:to>
      <xdr:col>85</xdr:col>
      <xdr:colOff>177800</xdr:colOff>
      <xdr:row>58</xdr:row>
      <xdr:rowOff>95755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3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17032</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8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143087</xdr:rowOff>
    </xdr:from>
    <xdr:to>
      <xdr:col>81</xdr:col>
      <xdr:colOff>101600</xdr:colOff>
      <xdr:row>58</xdr:row>
      <xdr:rowOff>73237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1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89764</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690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24816</xdr:rowOff>
    </xdr:from>
    <xdr:to>
      <xdr:col>76</xdr:col>
      <xdr:colOff>165100</xdr:colOff>
      <xdr:row>58</xdr:row>
      <xdr:rowOff>126416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6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142943</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744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24942</xdr:rowOff>
    </xdr:from>
    <xdr:to>
      <xdr:col>72</xdr:col>
      <xdr:colOff>38100</xdr:colOff>
      <xdr:row>58</xdr:row>
      <xdr:rowOff>126542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6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143069</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7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32907</xdr:rowOff>
    </xdr:from>
    <xdr:to>
      <xdr:col>67</xdr:col>
      <xdr:colOff>101600</xdr:colOff>
      <xdr:row>58</xdr:row>
      <xdr:rowOff>134507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7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151034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75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31705</xdr:rowOff>
    </xdr:from>
    <xdr:to>
      <xdr:col>85</xdr:col>
      <xdr:colOff>127000</xdr:colOff>
      <xdr:row>78</xdr:row>
      <xdr:rowOff>145586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404805"/>
          <a:ext cx="838200" cy="11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31705</xdr:rowOff>
    </xdr:from>
    <xdr:to>
      <xdr:col>81</xdr:col>
      <xdr:colOff>50800</xdr:colOff>
      <xdr:row>78</xdr:row>
      <xdr:rowOff>57854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404805"/>
          <a:ext cx="889000" cy="2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9422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5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57854</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430954"/>
          <a:ext cx="889000" cy="15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5370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54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44158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94786</xdr:rowOff>
    </xdr:from>
    <xdr:to>
      <xdr:col>85</xdr:col>
      <xdr:colOff>177800</xdr:colOff>
      <xdr:row>79</xdr:row>
      <xdr:rowOff>24936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6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68527</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4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152355</xdr:rowOff>
    </xdr:from>
    <xdr:to>
      <xdr:col>81</xdr:col>
      <xdr:colOff>101600</xdr:colOff>
      <xdr:row>78</xdr:row>
      <xdr:rowOff>82505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35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99032</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12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7054</xdr:rowOff>
    </xdr:from>
    <xdr:to>
      <xdr:col>76</xdr:col>
      <xdr:colOff>165100</xdr:colOff>
      <xdr:row>78</xdr:row>
      <xdr:rowOff>108654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38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125181</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1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123253</xdr:rowOff>
    </xdr:from>
    <xdr:to>
      <xdr:col>85</xdr:col>
      <xdr:colOff>127000</xdr:colOff>
      <xdr:row>92</xdr:row>
      <xdr:rowOff>154820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5896653"/>
          <a:ext cx="838200" cy="3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154820</xdr:rowOff>
    </xdr:from>
    <xdr:to>
      <xdr:col>81</xdr:col>
      <xdr:colOff>50800</xdr:colOff>
      <xdr:row>94</xdr:row>
      <xdr:rowOff>10871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5928220"/>
          <a:ext cx="889000" cy="19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83434</xdr:rowOff>
    </xdr:from>
    <xdr:to>
      <xdr:col>76</xdr:col>
      <xdr:colOff>114300</xdr:colOff>
      <xdr:row>94</xdr:row>
      <xdr:rowOff>10871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028284"/>
          <a:ext cx="889000" cy="9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37418</xdr:rowOff>
    </xdr:from>
    <xdr:to>
      <xdr:col>71</xdr:col>
      <xdr:colOff>177800</xdr:colOff>
      <xdr:row>93</xdr:row>
      <xdr:rowOff>83434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5982268"/>
          <a:ext cx="889000" cy="4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138873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113445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72453</xdr:rowOff>
    </xdr:from>
    <xdr:to>
      <xdr:col>85</xdr:col>
      <xdr:colOff>177800</xdr:colOff>
      <xdr:row>93</xdr:row>
      <xdr:rowOff>2603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584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95330</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569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104020</xdr:rowOff>
    </xdr:from>
    <xdr:to>
      <xdr:col>81</xdr:col>
      <xdr:colOff>101600</xdr:colOff>
      <xdr:row>93</xdr:row>
      <xdr:rowOff>34170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587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50697</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565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131521</xdr:rowOff>
    </xdr:from>
    <xdr:to>
      <xdr:col>76</xdr:col>
      <xdr:colOff>165100</xdr:colOff>
      <xdr:row>94</xdr:row>
      <xdr:rowOff>61671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07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78198</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5851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32634</xdr:rowOff>
    </xdr:from>
    <xdr:to>
      <xdr:col>72</xdr:col>
      <xdr:colOff>38100</xdr:colOff>
      <xdr:row>93</xdr:row>
      <xdr:rowOff>134234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59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150761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575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158068</xdr:rowOff>
    </xdr:from>
    <xdr:to>
      <xdr:col>67</xdr:col>
      <xdr:colOff>101600</xdr:colOff>
      <xdr:row>93</xdr:row>
      <xdr:rowOff>88218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593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104745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570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公債費については、住民一人あたりのコストが類似団体に比べ約３倍と高額となっているが</a:t>
          </a:r>
          <a:r>
            <a:rPr kumimoji="1" lang="ja-JP" altLang="ja-JP" sz="1100">
              <a:solidFill>
                <a:schemeClr val="dk1"/>
              </a:solidFill>
              <a:effectLst/>
              <a:latin typeface="+mn-lt"/>
              <a:ea typeface="+mn-ea"/>
              <a:cs typeface="+mn-cs"/>
            </a:rPr>
            <a:t>、これは、地方創生人口対策へ観レク、教育、産業振興のハード整備を積極的に推進してきたことによる。</a:t>
          </a:r>
          <a:endParaRPr lang="ja-JP" altLang="ja-JP" sz="1400">
            <a:effectLst/>
          </a:endParaRPr>
        </a:p>
        <a:p>
          <a:r>
            <a:rPr kumimoji="1" lang="ja-JP" altLang="ja-JP" sz="1100">
              <a:solidFill>
                <a:schemeClr val="dk1"/>
              </a:solidFill>
              <a:effectLst/>
              <a:latin typeface="+mn-lt"/>
              <a:ea typeface="+mn-ea"/>
              <a:cs typeface="+mn-cs"/>
            </a:rPr>
            <a:t>　公債費に対する実質的な町財政負担については健全化法指標により健全化を維持している。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島根県海士町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a:solidFill>
                <a:schemeClr val="dk1"/>
              </a:solidFill>
              <a:effectLst/>
              <a:latin typeface="+mn-lt"/>
              <a:ea typeface="+mn-ea"/>
              <a:cs typeface="+mn-cs"/>
            </a:rPr>
            <a:t>行政の効率化に努めることにより、財政の健全化を図る。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年度から「自立促進プラン」</a:t>
          </a:r>
          <a:r>
            <a:rPr lang="ja-JP" altLang="ja-JP" sz="1100" b="0" i="0" baseline="0">
              <a:solidFill>
                <a:schemeClr val="dk1"/>
              </a:solidFill>
              <a:effectLst/>
              <a:latin typeface="+mn-lt"/>
              <a:ea typeface="+mn-ea"/>
              <a:cs typeface="+mn-cs"/>
            </a:rPr>
            <a:t>行財政改革に取り組んでおり、歳入の確保、定数管理・給与の適正化をはじめ、徹底した歳出削減を実施することにより、年々数値は改善されつつある。特に財政調整基金は取り崩すことなく今後も更なる財政の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島根県海士町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a:solidFill>
                <a:schemeClr val="dk1"/>
              </a:solidFill>
              <a:effectLst/>
              <a:latin typeface="+mn-lt"/>
              <a:ea typeface="+mn-ea"/>
              <a:cs typeface="+mn-cs"/>
            </a:rPr>
            <a:t>行政の効率化に努めることにより、財政の健全化を図ることが重要である。</a:t>
          </a:r>
          <a:endParaRPr lang="ja-JP" altLang="ja-JP" sz="1400">
            <a:effectLst/>
          </a:endParaRPr>
        </a:p>
        <a:p>
          <a:pPr rtl="0" fontAlgn="base"/>
          <a:r>
            <a:rPr lang="ja-JP" altLang="ja-JP" sz="1100" b="0" i="0" baseline="0">
              <a:solidFill>
                <a:schemeClr val="dk1"/>
              </a:solidFill>
              <a:effectLst/>
              <a:latin typeface="+mn-lt"/>
              <a:ea typeface="+mn-ea"/>
              <a:cs typeface="+mn-cs"/>
            </a:rPr>
            <a:t>すべての会計で黒字決算となっており、今後もすべて会計において事務事業の点検を行いながら財政の健全化に努める。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島根県海士町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度頃からのインフラ整備等による起債事業を実施したため、財政規模に比べて多額の公債費となっている。現在は、公債費の償還ピークが過ぎ、行財政改革以降の地方債抑制や繰上償還などにより実質公債費比率は年々減少傾向にある。引き続き、地方債の抑制に努め、財政健全化を図ることとし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島根県海士町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度頃からのインフラ整備等による起債事業を実施したため、財政規模に比べて多額の地方債残高となっている。現在は、行財政改革以降の地方債抑制により地方債残高を減少することに努める。また、充当可能財源等については、基準財政需要額算入見込額及び特定歳入ともに大きな増額は期待できないため、充当可能基金の計画的な積立に努力す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今後も計画的な地方債の発行に努め、財政健全化を図る。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島根県海士町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繰り上げ償還を目的とした減債基金は</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額。目的基金では、</a:t>
          </a:r>
          <a:r>
            <a:rPr kumimoji="1" lang="ja-JP" altLang="en-US" sz="1100">
              <a:solidFill>
                <a:schemeClr val="dk1"/>
              </a:solidFill>
              <a:effectLst/>
              <a:latin typeface="+mn-lt"/>
              <a:ea typeface="+mn-ea"/>
              <a:cs typeface="+mn-cs"/>
            </a:rPr>
            <a:t>庁舎建設基金</a:t>
          </a:r>
          <a:r>
            <a:rPr kumimoji="1" lang="ja-JP" altLang="ja-JP" sz="1100">
              <a:solidFill>
                <a:schemeClr val="dk1"/>
              </a:solidFill>
              <a:effectLst/>
              <a:latin typeface="+mn-lt"/>
              <a:ea typeface="+mn-ea"/>
              <a:cs typeface="+mn-cs"/>
            </a:rPr>
            <a:t>等の増額により増額となった。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減債基金は、２～３年に繰り上げ償還を行い、目的基金については、公共施設の老朽化等を目的とした積立を継続する。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庁舎建設基金：新庁舎建設に資する事業</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新庁舎建設を見越し、増額となった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新庁舎</a:t>
          </a:r>
          <a:r>
            <a:rPr kumimoji="1" lang="ja-JP" altLang="en-US" sz="1100">
              <a:solidFill>
                <a:schemeClr val="dk1"/>
              </a:solidFill>
              <a:effectLst/>
              <a:latin typeface="+mn-lt"/>
              <a:ea typeface="+mn-ea"/>
              <a:cs typeface="+mn-cs"/>
            </a:rPr>
            <a:t>関連施設建設</a:t>
          </a:r>
          <a:r>
            <a:rPr kumimoji="1" lang="ja-JP" altLang="ja-JP" sz="1100">
              <a:solidFill>
                <a:schemeClr val="dk1"/>
              </a:solidFill>
              <a:effectLst/>
              <a:latin typeface="+mn-lt"/>
              <a:ea typeface="+mn-ea"/>
              <a:cs typeface="+mn-cs"/>
            </a:rPr>
            <a:t>に際し、取り崩す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災害や財政調整のため３億程度をめどに積み立てる。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繰り上げ償還の実施により、減額となった。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財政悪化に対応するため２～３年に繰り上げ償還を行う。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7322907</v>
      </c>
      <c r="BO4" s="358"/>
      <c r="BP4" s="358"/>
      <c r="BQ4" s="358"/>
      <c r="BR4" s="358"/>
      <c r="BS4" s="358"/>
      <c r="BT4" s="358"/>
      <c r="BU4" s="359"/>
      <c r="BV4" s="357">
        <v>6596177</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7</v>
      </c>
      <c r="CU4" s="364"/>
      <c r="CV4" s="364"/>
      <c r="CW4" s="364"/>
      <c r="CX4" s="364"/>
      <c r="CY4" s="364"/>
      <c r="CZ4" s="364"/>
      <c r="DA4" s="365"/>
      <c r="DB4" s="363">
        <v>4.7</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7113136</v>
      </c>
      <c r="BO5" s="395"/>
      <c r="BP5" s="395"/>
      <c r="BQ5" s="395"/>
      <c r="BR5" s="395"/>
      <c r="BS5" s="395"/>
      <c r="BT5" s="395"/>
      <c r="BU5" s="396"/>
      <c r="BV5" s="394">
        <v>6458137</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83.1</v>
      </c>
      <c r="CU5" s="392"/>
      <c r="CV5" s="392"/>
      <c r="CW5" s="392"/>
      <c r="CX5" s="392"/>
      <c r="CY5" s="392"/>
      <c r="CZ5" s="392"/>
      <c r="DA5" s="393"/>
      <c r="DB5" s="391">
        <v>84.8</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209771</v>
      </c>
      <c r="BO6" s="395"/>
      <c r="BP6" s="395"/>
      <c r="BQ6" s="395"/>
      <c r="BR6" s="395"/>
      <c r="BS6" s="395"/>
      <c r="BT6" s="395"/>
      <c r="BU6" s="396"/>
      <c r="BV6" s="394">
        <v>138040</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83.3</v>
      </c>
      <c r="CU6" s="432"/>
      <c r="CV6" s="432"/>
      <c r="CW6" s="432"/>
      <c r="CX6" s="432"/>
      <c r="CY6" s="432"/>
      <c r="CZ6" s="432"/>
      <c r="DA6" s="433"/>
      <c r="DB6" s="431">
        <v>85.4</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10834</v>
      </c>
      <c r="BO7" s="395"/>
      <c r="BP7" s="395"/>
      <c r="BQ7" s="395"/>
      <c r="BR7" s="395"/>
      <c r="BS7" s="395"/>
      <c r="BT7" s="395"/>
      <c r="BU7" s="396"/>
      <c r="BV7" s="394">
        <v>11279</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2839327</v>
      </c>
      <c r="CU7" s="395"/>
      <c r="CV7" s="395"/>
      <c r="CW7" s="395"/>
      <c r="CX7" s="395"/>
      <c r="CY7" s="395"/>
      <c r="CZ7" s="395"/>
      <c r="DA7" s="396"/>
      <c r="DB7" s="394">
        <v>2711303</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198937</v>
      </c>
      <c r="BO8" s="395"/>
      <c r="BP8" s="395"/>
      <c r="BQ8" s="395"/>
      <c r="BR8" s="395"/>
      <c r="BS8" s="395"/>
      <c r="BT8" s="395"/>
      <c r="BU8" s="396"/>
      <c r="BV8" s="394">
        <v>126761</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0.1</v>
      </c>
      <c r="CU8" s="435"/>
      <c r="CV8" s="435"/>
      <c r="CW8" s="435"/>
      <c r="CX8" s="435"/>
      <c r="CY8" s="435"/>
      <c r="CZ8" s="435"/>
      <c r="DA8" s="436"/>
      <c r="DB8" s="434">
        <v>0.1</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2267</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72176</v>
      </c>
      <c r="BO9" s="395"/>
      <c r="BP9" s="395"/>
      <c r="BQ9" s="395"/>
      <c r="BR9" s="395"/>
      <c r="BS9" s="395"/>
      <c r="BT9" s="395"/>
      <c r="BU9" s="396"/>
      <c r="BV9" s="394">
        <v>-244412</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28.4</v>
      </c>
      <c r="CU9" s="392"/>
      <c r="CV9" s="392"/>
      <c r="CW9" s="392"/>
      <c r="CX9" s="392"/>
      <c r="CY9" s="392"/>
      <c r="CZ9" s="392"/>
      <c r="DA9" s="393"/>
      <c r="DB9" s="391">
        <v>29.2</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2353</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3</v>
      </c>
      <c r="BO10" s="395"/>
      <c r="BP10" s="395"/>
      <c r="BQ10" s="395"/>
      <c r="BR10" s="395"/>
      <c r="BS10" s="395"/>
      <c r="BT10" s="395"/>
      <c r="BU10" s="396"/>
      <c r="BV10" s="394">
        <v>3</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286065</v>
      </c>
      <c r="BO11" s="395"/>
      <c r="BP11" s="395"/>
      <c r="BQ11" s="395"/>
      <c r="BR11" s="395"/>
      <c r="BS11" s="395"/>
      <c r="BT11" s="395"/>
      <c r="BU11" s="396"/>
      <c r="BV11" s="394">
        <v>242606</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2214</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2196</v>
      </c>
      <c r="S13" s="479"/>
      <c r="T13" s="479"/>
      <c r="U13" s="479"/>
      <c r="V13" s="480"/>
      <c r="W13" s="410" t="s">
        <v>131</v>
      </c>
      <c r="X13" s="411"/>
      <c r="Y13" s="411"/>
      <c r="Z13" s="411"/>
      <c r="AA13" s="411"/>
      <c r="AB13" s="401"/>
      <c r="AC13" s="445">
        <v>163</v>
      </c>
      <c r="AD13" s="446"/>
      <c r="AE13" s="446"/>
      <c r="AF13" s="446"/>
      <c r="AG13" s="488"/>
      <c r="AH13" s="445">
        <v>184</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358244</v>
      </c>
      <c r="BO13" s="395"/>
      <c r="BP13" s="395"/>
      <c r="BQ13" s="395"/>
      <c r="BR13" s="395"/>
      <c r="BS13" s="395"/>
      <c r="BT13" s="395"/>
      <c r="BU13" s="396"/>
      <c r="BV13" s="394">
        <v>-1803</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3.2</v>
      </c>
      <c r="CU13" s="392"/>
      <c r="CV13" s="392"/>
      <c r="CW13" s="392"/>
      <c r="CX13" s="392"/>
      <c r="CY13" s="392"/>
      <c r="CZ13" s="392"/>
      <c r="DA13" s="393"/>
      <c r="DB13" s="391">
        <v>7.5</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2238</v>
      </c>
      <c r="S14" s="479"/>
      <c r="T14" s="479"/>
      <c r="U14" s="479"/>
      <c r="V14" s="480"/>
      <c r="W14" s="384"/>
      <c r="X14" s="385"/>
      <c r="Y14" s="385"/>
      <c r="Z14" s="385"/>
      <c r="AA14" s="385"/>
      <c r="AB14" s="374"/>
      <c r="AC14" s="481">
        <v>14.2</v>
      </c>
      <c r="AD14" s="482"/>
      <c r="AE14" s="482"/>
      <c r="AF14" s="482"/>
      <c r="AG14" s="483"/>
      <c r="AH14" s="481">
        <v>16.2</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v>41</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2223</v>
      </c>
      <c r="S15" s="479"/>
      <c r="T15" s="479"/>
      <c r="U15" s="479"/>
      <c r="V15" s="480"/>
      <c r="W15" s="410" t="s">
        <v>137</v>
      </c>
      <c r="X15" s="411"/>
      <c r="Y15" s="411"/>
      <c r="Z15" s="411"/>
      <c r="AA15" s="411"/>
      <c r="AB15" s="401"/>
      <c r="AC15" s="445">
        <v>179</v>
      </c>
      <c r="AD15" s="446"/>
      <c r="AE15" s="446"/>
      <c r="AF15" s="446"/>
      <c r="AG15" s="488"/>
      <c r="AH15" s="445">
        <v>176</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265445</v>
      </c>
      <c r="BO15" s="358"/>
      <c r="BP15" s="358"/>
      <c r="BQ15" s="358"/>
      <c r="BR15" s="358"/>
      <c r="BS15" s="358"/>
      <c r="BT15" s="358"/>
      <c r="BU15" s="359"/>
      <c r="BV15" s="357">
        <v>259019</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15.6</v>
      </c>
      <c r="AD16" s="482"/>
      <c r="AE16" s="482"/>
      <c r="AF16" s="482"/>
      <c r="AG16" s="483"/>
      <c r="AH16" s="481">
        <v>15.5</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2768859</v>
      </c>
      <c r="BO16" s="395"/>
      <c r="BP16" s="395"/>
      <c r="BQ16" s="395"/>
      <c r="BR16" s="395"/>
      <c r="BS16" s="395"/>
      <c r="BT16" s="395"/>
      <c r="BU16" s="396"/>
      <c r="BV16" s="394">
        <v>2631252</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803</v>
      </c>
      <c r="AD17" s="446"/>
      <c r="AE17" s="446"/>
      <c r="AF17" s="446"/>
      <c r="AG17" s="488"/>
      <c r="AH17" s="445">
        <v>773</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326698</v>
      </c>
      <c r="BO17" s="395"/>
      <c r="BP17" s="395"/>
      <c r="BQ17" s="395"/>
      <c r="BR17" s="395"/>
      <c r="BS17" s="395"/>
      <c r="BT17" s="395"/>
      <c r="BU17" s="396"/>
      <c r="BV17" s="394">
        <v>319875</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33.44</v>
      </c>
      <c r="M18" s="518"/>
      <c r="N18" s="518"/>
      <c r="O18" s="518"/>
      <c r="P18" s="518"/>
      <c r="Q18" s="518"/>
      <c r="R18" s="519"/>
      <c r="S18" s="519"/>
      <c r="T18" s="519"/>
      <c r="U18" s="519"/>
      <c r="V18" s="520"/>
      <c r="W18" s="412"/>
      <c r="X18" s="413"/>
      <c r="Y18" s="413"/>
      <c r="Z18" s="413"/>
      <c r="AA18" s="413"/>
      <c r="AB18" s="404"/>
      <c r="AC18" s="521">
        <v>70.099999999999994</v>
      </c>
      <c r="AD18" s="522"/>
      <c r="AE18" s="522"/>
      <c r="AF18" s="522"/>
      <c r="AG18" s="523"/>
      <c r="AH18" s="521">
        <v>68.2</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2362206</v>
      </c>
      <c r="BO18" s="395"/>
      <c r="BP18" s="395"/>
      <c r="BQ18" s="395"/>
      <c r="BR18" s="395"/>
      <c r="BS18" s="395"/>
      <c r="BT18" s="395"/>
      <c r="BU18" s="396"/>
      <c r="BV18" s="394">
        <v>2308571</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68</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4291487</v>
      </c>
      <c r="BO19" s="395"/>
      <c r="BP19" s="395"/>
      <c r="BQ19" s="395"/>
      <c r="BR19" s="395"/>
      <c r="BS19" s="395"/>
      <c r="BT19" s="395"/>
      <c r="BU19" s="396"/>
      <c r="BV19" s="394">
        <v>4102288</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1068</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9951371</v>
      </c>
      <c r="BO22" s="358"/>
      <c r="BP22" s="358"/>
      <c r="BQ22" s="358"/>
      <c r="BR22" s="358"/>
      <c r="BS22" s="358"/>
      <c r="BT22" s="358"/>
      <c r="BU22" s="359"/>
      <c r="BV22" s="357">
        <v>10181523</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8877392</v>
      </c>
      <c r="BO23" s="395"/>
      <c r="BP23" s="395"/>
      <c r="BQ23" s="395"/>
      <c r="BR23" s="395"/>
      <c r="BS23" s="395"/>
      <c r="BT23" s="395"/>
      <c r="BU23" s="396"/>
      <c r="BV23" s="394">
        <v>9024916</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4760</v>
      </c>
      <c r="R24" s="446"/>
      <c r="S24" s="446"/>
      <c r="T24" s="446"/>
      <c r="U24" s="446"/>
      <c r="V24" s="488"/>
      <c r="W24" s="540"/>
      <c r="X24" s="541"/>
      <c r="Y24" s="542"/>
      <c r="Z24" s="444" t="s">
        <v>162</v>
      </c>
      <c r="AA24" s="424"/>
      <c r="AB24" s="424"/>
      <c r="AC24" s="424"/>
      <c r="AD24" s="424"/>
      <c r="AE24" s="424"/>
      <c r="AF24" s="424"/>
      <c r="AG24" s="425"/>
      <c r="AH24" s="445">
        <v>59</v>
      </c>
      <c r="AI24" s="446"/>
      <c r="AJ24" s="446"/>
      <c r="AK24" s="446"/>
      <c r="AL24" s="488"/>
      <c r="AM24" s="445">
        <v>165554</v>
      </c>
      <c r="AN24" s="446"/>
      <c r="AO24" s="446"/>
      <c r="AP24" s="446"/>
      <c r="AQ24" s="446"/>
      <c r="AR24" s="488"/>
      <c r="AS24" s="445">
        <v>2806</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9139216</v>
      </c>
      <c r="BO24" s="395"/>
      <c r="BP24" s="395"/>
      <c r="BQ24" s="395"/>
      <c r="BR24" s="395"/>
      <c r="BS24" s="395"/>
      <c r="BT24" s="395"/>
      <c r="BU24" s="396"/>
      <c r="BV24" s="394">
        <v>9309729</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4620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t="s">
        <v>122</v>
      </c>
      <c r="BO25" s="358"/>
      <c r="BP25" s="358"/>
      <c r="BQ25" s="358"/>
      <c r="BR25" s="358"/>
      <c r="BS25" s="358"/>
      <c r="BT25" s="358"/>
      <c r="BU25" s="359"/>
      <c r="BV25" s="357" t="s">
        <v>122</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4190</v>
      </c>
      <c r="R26" s="446"/>
      <c r="S26" s="446"/>
      <c r="T26" s="446"/>
      <c r="U26" s="446"/>
      <c r="V26" s="488"/>
      <c r="W26" s="540"/>
      <c r="X26" s="541"/>
      <c r="Y26" s="542"/>
      <c r="Z26" s="444" t="s">
        <v>168</v>
      </c>
      <c r="AA26" s="546"/>
      <c r="AB26" s="546"/>
      <c r="AC26" s="546"/>
      <c r="AD26" s="546"/>
      <c r="AE26" s="546"/>
      <c r="AF26" s="546"/>
      <c r="AG26" s="547"/>
      <c r="AH26" s="445">
        <v>4</v>
      </c>
      <c r="AI26" s="446"/>
      <c r="AJ26" s="446"/>
      <c r="AK26" s="446"/>
      <c r="AL26" s="488"/>
      <c r="AM26" s="445">
        <v>8724</v>
      </c>
      <c r="AN26" s="446"/>
      <c r="AO26" s="446"/>
      <c r="AP26" s="446"/>
      <c r="AQ26" s="446"/>
      <c r="AR26" s="488"/>
      <c r="AS26" s="445">
        <v>2181</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2470</v>
      </c>
      <c r="R27" s="446"/>
      <c r="S27" s="446"/>
      <c r="T27" s="446"/>
      <c r="U27" s="446"/>
      <c r="V27" s="488"/>
      <c r="W27" s="540"/>
      <c r="X27" s="541"/>
      <c r="Y27" s="542"/>
      <c r="Z27" s="444" t="s">
        <v>171</v>
      </c>
      <c r="AA27" s="424"/>
      <c r="AB27" s="424"/>
      <c r="AC27" s="424"/>
      <c r="AD27" s="424"/>
      <c r="AE27" s="424"/>
      <c r="AF27" s="424"/>
      <c r="AG27" s="425"/>
      <c r="AH27" s="445" t="s">
        <v>122</v>
      </c>
      <c r="AI27" s="446"/>
      <c r="AJ27" s="446"/>
      <c r="AK27" s="446"/>
      <c r="AL27" s="488"/>
      <c r="AM27" s="445" t="s">
        <v>122</v>
      </c>
      <c r="AN27" s="446"/>
      <c r="AO27" s="446"/>
      <c r="AP27" s="446"/>
      <c r="AQ27" s="446"/>
      <c r="AR27" s="488"/>
      <c r="AS27" s="445" t="s">
        <v>122</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81929</v>
      </c>
      <c r="BO27" s="514"/>
      <c r="BP27" s="514"/>
      <c r="BQ27" s="514"/>
      <c r="BR27" s="514"/>
      <c r="BS27" s="514"/>
      <c r="BT27" s="514"/>
      <c r="BU27" s="515"/>
      <c r="BV27" s="513">
        <v>81928</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2060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282748</v>
      </c>
      <c r="BO28" s="358"/>
      <c r="BP28" s="358"/>
      <c r="BQ28" s="358"/>
      <c r="BR28" s="358"/>
      <c r="BS28" s="358"/>
      <c r="BT28" s="358"/>
      <c r="BU28" s="359"/>
      <c r="BV28" s="357">
        <v>282745</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8</v>
      </c>
      <c r="M29" s="446"/>
      <c r="N29" s="446"/>
      <c r="O29" s="446"/>
      <c r="P29" s="488"/>
      <c r="Q29" s="445">
        <v>1710</v>
      </c>
      <c r="R29" s="446"/>
      <c r="S29" s="446"/>
      <c r="T29" s="446"/>
      <c r="U29" s="446"/>
      <c r="V29" s="488"/>
      <c r="W29" s="543"/>
      <c r="X29" s="544"/>
      <c r="Y29" s="545"/>
      <c r="Z29" s="444" t="s">
        <v>177</v>
      </c>
      <c r="AA29" s="424"/>
      <c r="AB29" s="424"/>
      <c r="AC29" s="424"/>
      <c r="AD29" s="424"/>
      <c r="AE29" s="424"/>
      <c r="AF29" s="424"/>
      <c r="AG29" s="425"/>
      <c r="AH29" s="445">
        <v>59</v>
      </c>
      <c r="AI29" s="446"/>
      <c r="AJ29" s="446"/>
      <c r="AK29" s="446"/>
      <c r="AL29" s="488"/>
      <c r="AM29" s="445">
        <v>165554</v>
      </c>
      <c r="AN29" s="446"/>
      <c r="AO29" s="446"/>
      <c r="AP29" s="446"/>
      <c r="AQ29" s="446"/>
      <c r="AR29" s="488"/>
      <c r="AS29" s="445">
        <v>2806</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378993</v>
      </c>
      <c r="BO29" s="395"/>
      <c r="BP29" s="395"/>
      <c r="BQ29" s="395"/>
      <c r="BR29" s="395"/>
      <c r="BS29" s="395"/>
      <c r="BT29" s="395"/>
      <c r="BU29" s="396"/>
      <c r="BV29" s="394">
        <v>607177</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97.7</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763402</v>
      </c>
      <c r="BO30" s="514"/>
      <c r="BP30" s="514"/>
      <c r="BQ30" s="514"/>
      <c r="BR30" s="514"/>
      <c r="BS30" s="514"/>
      <c r="BT30" s="514"/>
      <c r="BU30" s="515"/>
      <c r="BV30" s="513">
        <v>717057</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国民健康保険事業勘定特別会計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IF('各会計、関係団体の財政状況及び健全化判断比率'!B32="","",'各会計、関係団体の財政状況及び健全化判断比率'!B32)</f>
        <v>簡易水道事業</v>
      </c>
      <c r="AP34" s="585"/>
      <c r="AQ34" s="585"/>
      <c r="AR34" s="585"/>
      <c r="AS34" s="585"/>
      <c r="AT34" s="585"/>
      <c r="AU34" s="585"/>
      <c r="AV34" s="585"/>
      <c r="AW34" s="585"/>
      <c r="AX34" s="585"/>
      <c r="AY34" s="585"/>
      <c r="AZ34" s="585"/>
      <c r="BA34" s="585"/>
      <c r="BB34" s="585"/>
      <c r="BC34" s="585"/>
      <c r="BD34" s="175"/>
      <c r="BE34" s="584">
        <f>IF(BG34="","",MAX(C34:D43,U34:V43,AM34:AN43)+1)</f>
        <v>7</v>
      </c>
      <c r="BF34" s="584"/>
      <c r="BG34" s="585" t="str">
        <f>IF('各会計、関係団体の財政状況及び健全化判断比率'!B33="","",'各会計、関係団体の財政状況及び健全化判断比率'!B33)</f>
        <v>下水道特別会計</v>
      </c>
      <c r="BH34" s="585"/>
      <c r="BI34" s="585"/>
      <c r="BJ34" s="585"/>
      <c r="BK34" s="585"/>
      <c r="BL34" s="585"/>
      <c r="BM34" s="585"/>
      <c r="BN34" s="585"/>
      <c r="BO34" s="585"/>
      <c r="BP34" s="585"/>
      <c r="BQ34" s="585"/>
      <c r="BR34" s="585"/>
      <c r="BS34" s="585"/>
      <c r="BT34" s="585"/>
      <c r="BU34" s="585"/>
      <c r="BV34" s="175"/>
      <c r="BW34" s="584" t="str">
        <f>IF(BY34="","",MAX(C34:D43,U34:V43,AM34:AN43,BE34:BF43)+1)</f>
        <v/>
      </c>
      <c r="BX34" s="584"/>
      <c r="BY34" s="585" t="str">
        <f>IF('各会計、関係団体の財政状況及び健全化判断比率'!B68="","",'各会計、関係団体の財政状況及び健全化判断比率'!B68)</f>
        <v/>
      </c>
      <c r="BZ34" s="585"/>
      <c r="CA34" s="585"/>
      <c r="CB34" s="585"/>
      <c r="CC34" s="585"/>
      <c r="CD34" s="585"/>
      <c r="CE34" s="585"/>
      <c r="CF34" s="585"/>
      <c r="CG34" s="585"/>
      <c r="CH34" s="585"/>
      <c r="CI34" s="585"/>
      <c r="CJ34" s="585"/>
      <c r="CK34" s="585"/>
      <c r="CL34" s="585"/>
      <c r="CM34" s="585"/>
      <c r="CN34" s="175"/>
      <c r="CO34" s="584">
        <f>IF(CQ34="","",MAX(C34:D43,U34:V43,AM34:AN43,BE34:BF43,BW34:BX43)+1)</f>
        <v>8</v>
      </c>
      <c r="CP34" s="584"/>
      <c r="CQ34" s="585" t="str">
        <f>IF('各会計、関係団体の財政状況及び健全化判断比率'!BS7="","",'各会計、関係団体の財政状況及び健全化判断比率'!BS7)</f>
        <v>（株）海士</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国民健康保険診療施設勘定特別会計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t="str">
        <f t="shared" ref="BW35:BW43" si="2">IF(BY35="","",BW34+1)</f>
        <v/>
      </c>
      <c r="BX35" s="584"/>
      <c r="BY35" s="585" t="str">
        <f>IF('各会計、関係団体の財政状況及び健全化判断比率'!B69="","",'各会計、関係団体の財政状況及び健全化判断比率'!B69)</f>
        <v/>
      </c>
      <c r="BZ35" s="585"/>
      <c r="CA35" s="585"/>
      <c r="CB35" s="585"/>
      <c r="CC35" s="585"/>
      <c r="CD35" s="585"/>
      <c r="CE35" s="585"/>
      <c r="CF35" s="585"/>
      <c r="CG35" s="585"/>
      <c r="CH35" s="585"/>
      <c r="CI35" s="585"/>
      <c r="CJ35" s="585"/>
      <c r="CK35" s="585"/>
      <c r="CL35" s="585"/>
      <c r="CM35" s="585"/>
      <c r="CN35" s="175"/>
      <c r="CO35" s="584">
        <f t="shared" ref="CO35:CO43" si="3">IF(CQ35="","",CO34+1)</f>
        <v>9</v>
      </c>
      <c r="CP35" s="584"/>
      <c r="CQ35" s="585" t="str">
        <f>IF('各会計、関係団体の財政状況及び健全化判断比率'!BS8="","",'各会計、関係団体の財政状況及び健全化判断比率'!BS8)</f>
        <v>（株）ふるさと海士</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国民健康保険歯科診療施設勘定特別会計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t="str">
        <f t="shared" si="2"/>
        <v/>
      </c>
      <c r="BX36" s="584"/>
      <c r="BY36" s="585" t="str">
        <f>IF('各会計、関係団体の財政状況及び健全化判断比率'!B70="","",'各会計、関係団体の財政状況及び健全化判断比率'!B70)</f>
        <v/>
      </c>
      <c r="BZ36" s="585"/>
      <c r="CA36" s="585"/>
      <c r="CB36" s="585"/>
      <c r="CC36" s="585"/>
      <c r="CD36" s="585"/>
      <c r="CE36" s="585"/>
      <c r="CF36" s="585"/>
      <c r="CG36" s="585"/>
      <c r="CH36" s="585"/>
      <c r="CI36" s="585"/>
      <c r="CJ36" s="585"/>
      <c r="CK36" s="585"/>
      <c r="CL36" s="585"/>
      <c r="CM36" s="585"/>
      <c r="CN36" s="175"/>
      <c r="CO36" s="584">
        <f t="shared" si="3"/>
        <v>10</v>
      </c>
      <c r="CP36" s="584"/>
      <c r="CQ36" s="585" t="str">
        <f>IF('各会計、関係団体の財政状況及び健全化判断比率'!BS9="","",'各会計、関係団体の財政状況及び健全化判断比率'!BS9)</f>
        <v>AMAホールディングス㈱</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後期高齢者医療特別会計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t="str">
        <f t="shared" si="2"/>
        <v/>
      </c>
      <c r="BX37" s="584"/>
      <c r="BY37" s="585" t="str">
        <f>IF('各会計、関係団体の財政状況及び健全化判断比率'!B71="","",'各会計、関係団体の財政状況及び健全化判断比率'!B71)</f>
        <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t="str">
        <f t="shared" si="2"/>
        <v/>
      </c>
      <c r="BX38" s="584"/>
      <c r="BY38" s="585" t="str">
        <f>IF('各会計、関係団体の財政状況及び健全化判断比率'!B72="","",'各会計、関係団体の財政状況及び健全化判断比率'!B72)</f>
        <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GaBojSAqryJyy0vq7jG7mR4Ss1PycFukA7DAcKM3AEk2tM91w+BRyFKJNRaWR8h21pGlRzHUNU71LQwecNhotw==" saltValue="kQVthvtpNAdxm8G84Hr8z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239593</v>
      </c>
      <c r="S5" s="600"/>
      <c r="T5" s="600"/>
      <c r="U5" s="600"/>
      <c r="V5" s="600"/>
      <c r="W5" s="600"/>
      <c r="X5" s="600"/>
      <c r="Y5" s="601"/>
      <c r="Z5" s="602">
        <v>3.3</v>
      </c>
      <c r="AA5" s="602"/>
      <c r="AB5" s="602"/>
      <c r="AC5" s="602"/>
      <c r="AD5" s="603">
        <v>239593</v>
      </c>
      <c r="AE5" s="603"/>
      <c r="AF5" s="603"/>
      <c r="AG5" s="603"/>
      <c r="AH5" s="603"/>
      <c r="AI5" s="603"/>
      <c r="AJ5" s="603"/>
      <c r="AK5" s="603"/>
      <c r="AL5" s="604">
        <v>8.5</v>
      </c>
      <c r="AM5" s="605"/>
      <c r="AN5" s="605"/>
      <c r="AO5" s="606"/>
      <c r="AP5" s="596" t="s">
        <v>216</v>
      </c>
      <c r="AQ5" s="597"/>
      <c r="AR5" s="597"/>
      <c r="AS5" s="597"/>
      <c r="AT5" s="597"/>
      <c r="AU5" s="597"/>
      <c r="AV5" s="597"/>
      <c r="AW5" s="597"/>
      <c r="AX5" s="597"/>
      <c r="AY5" s="597"/>
      <c r="AZ5" s="597"/>
      <c r="BA5" s="597"/>
      <c r="BB5" s="597"/>
      <c r="BC5" s="597"/>
      <c r="BD5" s="597"/>
      <c r="BE5" s="597"/>
      <c r="BF5" s="598"/>
      <c r="BG5" s="610">
        <v>238300</v>
      </c>
      <c r="BH5" s="611"/>
      <c r="BI5" s="611"/>
      <c r="BJ5" s="611"/>
      <c r="BK5" s="611"/>
      <c r="BL5" s="611"/>
      <c r="BM5" s="611"/>
      <c r="BN5" s="612"/>
      <c r="BO5" s="613">
        <v>99.5</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27850</v>
      </c>
      <c r="S6" s="611"/>
      <c r="T6" s="611"/>
      <c r="U6" s="611"/>
      <c r="V6" s="611"/>
      <c r="W6" s="611"/>
      <c r="X6" s="611"/>
      <c r="Y6" s="612"/>
      <c r="Z6" s="613">
        <v>0.4</v>
      </c>
      <c r="AA6" s="613"/>
      <c r="AB6" s="613"/>
      <c r="AC6" s="613"/>
      <c r="AD6" s="614">
        <v>27850</v>
      </c>
      <c r="AE6" s="614"/>
      <c r="AF6" s="614"/>
      <c r="AG6" s="614"/>
      <c r="AH6" s="614"/>
      <c r="AI6" s="614"/>
      <c r="AJ6" s="614"/>
      <c r="AK6" s="614"/>
      <c r="AL6" s="615">
        <v>1</v>
      </c>
      <c r="AM6" s="616"/>
      <c r="AN6" s="616"/>
      <c r="AO6" s="617"/>
      <c r="AP6" s="607" t="s">
        <v>221</v>
      </c>
      <c r="AQ6" s="608"/>
      <c r="AR6" s="608"/>
      <c r="AS6" s="608"/>
      <c r="AT6" s="608"/>
      <c r="AU6" s="608"/>
      <c r="AV6" s="608"/>
      <c r="AW6" s="608"/>
      <c r="AX6" s="608"/>
      <c r="AY6" s="608"/>
      <c r="AZ6" s="608"/>
      <c r="BA6" s="608"/>
      <c r="BB6" s="608"/>
      <c r="BC6" s="608"/>
      <c r="BD6" s="608"/>
      <c r="BE6" s="608"/>
      <c r="BF6" s="609"/>
      <c r="BG6" s="610">
        <v>238300</v>
      </c>
      <c r="BH6" s="611"/>
      <c r="BI6" s="611"/>
      <c r="BJ6" s="611"/>
      <c r="BK6" s="611"/>
      <c r="BL6" s="611"/>
      <c r="BM6" s="611"/>
      <c r="BN6" s="612"/>
      <c r="BO6" s="613">
        <v>99.5</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49397</v>
      </c>
      <c r="CS6" s="611"/>
      <c r="CT6" s="611"/>
      <c r="CU6" s="611"/>
      <c r="CV6" s="611"/>
      <c r="CW6" s="611"/>
      <c r="CX6" s="611"/>
      <c r="CY6" s="612"/>
      <c r="CZ6" s="604">
        <v>0.7</v>
      </c>
      <c r="DA6" s="605"/>
      <c r="DB6" s="605"/>
      <c r="DC6" s="621"/>
      <c r="DD6" s="619" t="s">
        <v>122</v>
      </c>
      <c r="DE6" s="611"/>
      <c r="DF6" s="611"/>
      <c r="DG6" s="611"/>
      <c r="DH6" s="611"/>
      <c r="DI6" s="611"/>
      <c r="DJ6" s="611"/>
      <c r="DK6" s="611"/>
      <c r="DL6" s="611"/>
      <c r="DM6" s="611"/>
      <c r="DN6" s="611"/>
      <c r="DO6" s="611"/>
      <c r="DP6" s="612"/>
      <c r="DQ6" s="619">
        <v>49397</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205</v>
      </c>
      <c r="S7" s="611"/>
      <c r="T7" s="611"/>
      <c r="U7" s="611"/>
      <c r="V7" s="611"/>
      <c r="W7" s="611"/>
      <c r="X7" s="611"/>
      <c r="Y7" s="612"/>
      <c r="Z7" s="613">
        <v>0</v>
      </c>
      <c r="AA7" s="613"/>
      <c r="AB7" s="613"/>
      <c r="AC7" s="613"/>
      <c r="AD7" s="614">
        <v>205</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106948</v>
      </c>
      <c r="BH7" s="611"/>
      <c r="BI7" s="611"/>
      <c r="BJ7" s="611"/>
      <c r="BK7" s="611"/>
      <c r="BL7" s="611"/>
      <c r="BM7" s="611"/>
      <c r="BN7" s="612"/>
      <c r="BO7" s="613">
        <v>44.6</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1942693</v>
      </c>
      <c r="CS7" s="611"/>
      <c r="CT7" s="611"/>
      <c r="CU7" s="611"/>
      <c r="CV7" s="611"/>
      <c r="CW7" s="611"/>
      <c r="CX7" s="611"/>
      <c r="CY7" s="612"/>
      <c r="CZ7" s="613">
        <v>27.3</v>
      </c>
      <c r="DA7" s="613"/>
      <c r="DB7" s="613"/>
      <c r="DC7" s="613"/>
      <c r="DD7" s="619">
        <v>218399</v>
      </c>
      <c r="DE7" s="611"/>
      <c r="DF7" s="611"/>
      <c r="DG7" s="611"/>
      <c r="DH7" s="611"/>
      <c r="DI7" s="611"/>
      <c r="DJ7" s="611"/>
      <c r="DK7" s="611"/>
      <c r="DL7" s="611"/>
      <c r="DM7" s="611"/>
      <c r="DN7" s="611"/>
      <c r="DO7" s="611"/>
      <c r="DP7" s="612"/>
      <c r="DQ7" s="619">
        <v>879486</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1106</v>
      </c>
      <c r="S8" s="611"/>
      <c r="T8" s="611"/>
      <c r="U8" s="611"/>
      <c r="V8" s="611"/>
      <c r="W8" s="611"/>
      <c r="X8" s="611"/>
      <c r="Y8" s="612"/>
      <c r="Z8" s="613">
        <v>0</v>
      </c>
      <c r="AA8" s="613"/>
      <c r="AB8" s="613"/>
      <c r="AC8" s="613"/>
      <c r="AD8" s="614">
        <v>1106</v>
      </c>
      <c r="AE8" s="614"/>
      <c r="AF8" s="614"/>
      <c r="AG8" s="614"/>
      <c r="AH8" s="614"/>
      <c r="AI8" s="614"/>
      <c r="AJ8" s="614"/>
      <c r="AK8" s="614"/>
      <c r="AL8" s="615">
        <v>0</v>
      </c>
      <c r="AM8" s="616"/>
      <c r="AN8" s="616"/>
      <c r="AO8" s="617"/>
      <c r="AP8" s="607" t="s">
        <v>227</v>
      </c>
      <c r="AQ8" s="608"/>
      <c r="AR8" s="608"/>
      <c r="AS8" s="608"/>
      <c r="AT8" s="608"/>
      <c r="AU8" s="608"/>
      <c r="AV8" s="608"/>
      <c r="AW8" s="608"/>
      <c r="AX8" s="608"/>
      <c r="AY8" s="608"/>
      <c r="AZ8" s="608"/>
      <c r="BA8" s="608"/>
      <c r="BB8" s="608"/>
      <c r="BC8" s="608"/>
      <c r="BD8" s="608"/>
      <c r="BE8" s="608"/>
      <c r="BF8" s="609"/>
      <c r="BG8" s="610">
        <v>3934</v>
      </c>
      <c r="BH8" s="611"/>
      <c r="BI8" s="611"/>
      <c r="BJ8" s="611"/>
      <c r="BK8" s="611"/>
      <c r="BL8" s="611"/>
      <c r="BM8" s="611"/>
      <c r="BN8" s="612"/>
      <c r="BO8" s="613">
        <v>1.6</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693970</v>
      </c>
      <c r="CS8" s="611"/>
      <c r="CT8" s="611"/>
      <c r="CU8" s="611"/>
      <c r="CV8" s="611"/>
      <c r="CW8" s="611"/>
      <c r="CX8" s="611"/>
      <c r="CY8" s="612"/>
      <c r="CZ8" s="613">
        <v>9.8000000000000007</v>
      </c>
      <c r="DA8" s="613"/>
      <c r="DB8" s="613"/>
      <c r="DC8" s="613"/>
      <c r="DD8" s="619">
        <v>12703</v>
      </c>
      <c r="DE8" s="611"/>
      <c r="DF8" s="611"/>
      <c r="DG8" s="611"/>
      <c r="DH8" s="611"/>
      <c r="DI8" s="611"/>
      <c r="DJ8" s="611"/>
      <c r="DK8" s="611"/>
      <c r="DL8" s="611"/>
      <c r="DM8" s="611"/>
      <c r="DN8" s="611"/>
      <c r="DO8" s="611"/>
      <c r="DP8" s="612"/>
      <c r="DQ8" s="619">
        <v>415215</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1158</v>
      </c>
      <c r="S9" s="611"/>
      <c r="T9" s="611"/>
      <c r="U9" s="611"/>
      <c r="V9" s="611"/>
      <c r="W9" s="611"/>
      <c r="X9" s="611"/>
      <c r="Y9" s="612"/>
      <c r="Z9" s="613">
        <v>0</v>
      </c>
      <c r="AA9" s="613"/>
      <c r="AB9" s="613"/>
      <c r="AC9" s="613"/>
      <c r="AD9" s="614">
        <v>1158</v>
      </c>
      <c r="AE9" s="614"/>
      <c r="AF9" s="614"/>
      <c r="AG9" s="614"/>
      <c r="AH9" s="614"/>
      <c r="AI9" s="614"/>
      <c r="AJ9" s="614"/>
      <c r="AK9" s="614"/>
      <c r="AL9" s="615">
        <v>0</v>
      </c>
      <c r="AM9" s="616"/>
      <c r="AN9" s="616"/>
      <c r="AO9" s="617"/>
      <c r="AP9" s="607" t="s">
        <v>230</v>
      </c>
      <c r="AQ9" s="608"/>
      <c r="AR9" s="608"/>
      <c r="AS9" s="608"/>
      <c r="AT9" s="608"/>
      <c r="AU9" s="608"/>
      <c r="AV9" s="608"/>
      <c r="AW9" s="608"/>
      <c r="AX9" s="608"/>
      <c r="AY9" s="608"/>
      <c r="AZ9" s="608"/>
      <c r="BA9" s="608"/>
      <c r="BB9" s="608"/>
      <c r="BC9" s="608"/>
      <c r="BD9" s="608"/>
      <c r="BE9" s="608"/>
      <c r="BF9" s="609"/>
      <c r="BG9" s="610">
        <v>94401</v>
      </c>
      <c r="BH9" s="611"/>
      <c r="BI9" s="611"/>
      <c r="BJ9" s="611"/>
      <c r="BK9" s="611"/>
      <c r="BL9" s="611"/>
      <c r="BM9" s="611"/>
      <c r="BN9" s="612"/>
      <c r="BO9" s="613">
        <v>39.4</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618210</v>
      </c>
      <c r="CS9" s="611"/>
      <c r="CT9" s="611"/>
      <c r="CU9" s="611"/>
      <c r="CV9" s="611"/>
      <c r="CW9" s="611"/>
      <c r="CX9" s="611"/>
      <c r="CY9" s="612"/>
      <c r="CZ9" s="613">
        <v>8.6999999999999993</v>
      </c>
      <c r="DA9" s="613"/>
      <c r="DB9" s="613"/>
      <c r="DC9" s="613"/>
      <c r="DD9" s="619">
        <v>185972</v>
      </c>
      <c r="DE9" s="611"/>
      <c r="DF9" s="611"/>
      <c r="DG9" s="611"/>
      <c r="DH9" s="611"/>
      <c r="DI9" s="611"/>
      <c r="DJ9" s="611"/>
      <c r="DK9" s="611"/>
      <c r="DL9" s="611"/>
      <c r="DM9" s="611"/>
      <c r="DN9" s="611"/>
      <c r="DO9" s="611"/>
      <c r="DP9" s="612"/>
      <c r="DQ9" s="619">
        <v>385891</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6355</v>
      </c>
      <c r="BH10" s="611"/>
      <c r="BI10" s="611"/>
      <c r="BJ10" s="611"/>
      <c r="BK10" s="611"/>
      <c r="BL10" s="611"/>
      <c r="BM10" s="611"/>
      <c r="BN10" s="612"/>
      <c r="BO10" s="613">
        <v>2.7</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20</v>
      </c>
      <c r="CS10" s="611"/>
      <c r="CT10" s="611"/>
      <c r="CU10" s="611"/>
      <c r="CV10" s="611"/>
      <c r="CW10" s="611"/>
      <c r="CX10" s="611"/>
      <c r="CY10" s="612"/>
      <c r="CZ10" s="613">
        <v>0</v>
      </c>
      <c r="DA10" s="613"/>
      <c r="DB10" s="613"/>
      <c r="DC10" s="613"/>
      <c r="DD10" s="619" t="s">
        <v>122</v>
      </c>
      <c r="DE10" s="611"/>
      <c r="DF10" s="611"/>
      <c r="DG10" s="611"/>
      <c r="DH10" s="611"/>
      <c r="DI10" s="611"/>
      <c r="DJ10" s="611"/>
      <c r="DK10" s="611"/>
      <c r="DL10" s="611"/>
      <c r="DM10" s="611"/>
      <c r="DN10" s="611"/>
      <c r="DO10" s="611"/>
      <c r="DP10" s="612"/>
      <c r="DQ10" s="619">
        <v>20</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54529</v>
      </c>
      <c r="S11" s="611"/>
      <c r="T11" s="611"/>
      <c r="U11" s="611"/>
      <c r="V11" s="611"/>
      <c r="W11" s="611"/>
      <c r="X11" s="611"/>
      <c r="Y11" s="612"/>
      <c r="Z11" s="615">
        <v>0.7</v>
      </c>
      <c r="AA11" s="616"/>
      <c r="AB11" s="616"/>
      <c r="AC11" s="622"/>
      <c r="AD11" s="619">
        <v>54529</v>
      </c>
      <c r="AE11" s="611"/>
      <c r="AF11" s="611"/>
      <c r="AG11" s="611"/>
      <c r="AH11" s="611"/>
      <c r="AI11" s="611"/>
      <c r="AJ11" s="611"/>
      <c r="AK11" s="612"/>
      <c r="AL11" s="615">
        <v>1.9</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2258</v>
      </c>
      <c r="BH11" s="611"/>
      <c r="BI11" s="611"/>
      <c r="BJ11" s="611"/>
      <c r="BK11" s="611"/>
      <c r="BL11" s="611"/>
      <c r="BM11" s="611"/>
      <c r="BN11" s="612"/>
      <c r="BO11" s="613">
        <v>0.9</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547531</v>
      </c>
      <c r="CS11" s="611"/>
      <c r="CT11" s="611"/>
      <c r="CU11" s="611"/>
      <c r="CV11" s="611"/>
      <c r="CW11" s="611"/>
      <c r="CX11" s="611"/>
      <c r="CY11" s="612"/>
      <c r="CZ11" s="613">
        <v>7.7</v>
      </c>
      <c r="DA11" s="613"/>
      <c r="DB11" s="613"/>
      <c r="DC11" s="613"/>
      <c r="DD11" s="619">
        <v>158566</v>
      </c>
      <c r="DE11" s="611"/>
      <c r="DF11" s="611"/>
      <c r="DG11" s="611"/>
      <c r="DH11" s="611"/>
      <c r="DI11" s="611"/>
      <c r="DJ11" s="611"/>
      <c r="DK11" s="611"/>
      <c r="DL11" s="611"/>
      <c r="DM11" s="611"/>
      <c r="DN11" s="611"/>
      <c r="DO11" s="611"/>
      <c r="DP11" s="612"/>
      <c r="DQ11" s="619">
        <v>306130</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102640</v>
      </c>
      <c r="BH12" s="611"/>
      <c r="BI12" s="611"/>
      <c r="BJ12" s="611"/>
      <c r="BK12" s="611"/>
      <c r="BL12" s="611"/>
      <c r="BM12" s="611"/>
      <c r="BN12" s="612"/>
      <c r="BO12" s="613">
        <v>42.8</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568950</v>
      </c>
      <c r="CS12" s="611"/>
      <c r="CT12" s="611"/>
      <c r="CU12" s="611"/>
      <c r="CV12" s="611"/>
      <c r="CW12" s="611"/>
      <c r="CX12" s="611"/>
      <c r="CY12" s="612"/>
      <c r="CZ12" s="613">
        <v>8</v>
      </c>
      <c r="DA12" s="613"/>
      <c r="DB12" s="613"/>
      <c r="DC12" s="613"/>
      <c r="DD12" s="619">
        <v>248358</v>
      </c>
      <c r="DE12" s="611"/>
      <c r="DF12" s="611"/>
      <c r="DG12" s="611"/>
      <c r="DH12" s="611"/>
      <c r="DI12" s="611"/>
      <c r="DJ12" s="611"/>
      <c r="DK12" s="611"/>
      <c r="DL12" s="611"/>
      <c r="DM12" s="611"/>
      <c r="DN12" s="611"/>
      <c r="DO12" s="611"/>
      <c r="DP12" s="612"/>
      <c r="DQ12" s="619">
        <v>164647</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102245</v>
      </c>
      <c r="BH13" s="611"/>
      <c r="BI13" s="611"/>
      <c r="BJ13" s="611"/>
      <c r="BK13" s="611"/>
      <c r="BL13" s="611"/>
      <c r="BM13" s="611"/>
      <c r="BN13" s="612"/>
      <c r="BO13" s="613">
        <v>42.7</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673500</v>
      </c>
      <c r="CS13" s="611"/>
      <c r="CT13" s="611"/>
      <c r="CU13" s="611"/>
      <c r="CV13" s="611"/>
      <c r="CW13" s="611"/>
      <c r="CX13" s="611"/>
      <c r="CY13" s="612"/>
      <c r="CZ13" s="613">
        <v>9.5</v>
      </c>
      <c r="DA13" s="613"/>
      <c r="DB13" s="613"/>
      <c r="DC13" s="613"/>
      <c r="DD13" s="619">
        <v>476981</v>
      </c>
      <c r="DE13" s="611"/>
      <c r="DF13" s="611"/>
      <c r="DG13" s="611"/>
      <c r="DH13" s="611"/>
      <c r="DI13" s="611"/>
      <c r="DJ13" s="611"/>
      <c r="DK13" s="611"/>
      <c r="DL13" s="611"/>
      <c r="DM13" s="611"/>
      <c r="DN13" s="611"/>
      <c r="DO13" s="611"/>
      <c r="DP13" s="612"/>
      <c r="DQ13" s="619">
        <v>195130</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123</v>
      </c>
      <c r="S14" s="611"/>
      <c r="T14" s="611"/>
      <c r="U14" s="611"/>
      <c r="V14" s="611"/>
      <c r="W14" s="611"/>
      <c r="X14" s="611"/>
      <c r="Y14" s="612"/>
      <c r="Z14" s="613">
        <v>0</v>
      </c>
      <c r="AA14" s="613"/>
      <c r="AB14" s="613"/>
      <c r="AC14" s="613"/>
      <c r="AD14" s="614">
        <v>123</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12477</v>
      </c>
      <c r="BH14" s="611"/>
      <c r="BI14" s="611"/>
      <c r="BJ14" s="611"/>
      <c r="BK14" s="611"/>
      <c r="BL14" s="611"/>
      <c r="BM14" s="611"/>
      <c r="BN14" s="612"/>
      <c r="BO14" s="613">
        <v>5.2</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178085</v>
      </c>
      <c r="CS14" s="611"/>
      <c r="CT14" s="611"/>
      <c r="CU14" s="611"/>
      <c r="CV14" s="611"/>
      <c r="CW14" s="611"/>
      <c r="CX14" s="611"/>
      <c r="CY14" s="612"/>
      <c r="CZ14" s="613">
        <v>2.5</v>
      </c>
      <c r="DA14" s="613"/>
      <c r="DB14" s="613"/>
      <c r="DC14" s="613"/>
      <c r="DD14" s="619">
        <v>58199</v>
      </c>
      <c r="DE14" s="611"/>
      <c r="DF14" s="611"/>
      <c r="DG14" s="611"/>
      <c r="DH14" s="611"/>
      <c r="DI14" s="611"/>
      <c r="DJ14" s="611"/>
      <c r="DK14" s="611"/>
      <c r="DL14" s="611"/>
      <c r="DM14" s="611"/>
      <c r="DN14" s="611"/>
      <c r="DO14" s="611"/>
      <c r="DP14" s="612"/>
      <c r="DQ14" s="619">
        <v>118997</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16235</v>
      </c>
      <c r="BH15" s="611"/>
      <c r="BI15" s="611"/>
      <c r="BJ15" s="611"/>
      <c r="BK15" s="611"/>
      <c r="BL15" s="611"/>
      <c r="BM15" s="611"/>
      <c r="BN15" s="612"/>
      <c r="BO15" s="613">
        <v>6.8</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496684</v>
      </c>
      <c r="CS15" s="611"/>
      <c r="CT15" s="611"/>
      <c r="CU15" s="611"/>
      <c r="CV15" s="611"/>
      <c r="CW15" s="611"/>
      <c r="CX15" s="611"/>
      <c r="CY15" s="612"/>
      <c r="CZ15" s="613">
        <v>7</v>
      </c>
      <c r="DA15" s="613"/>
      <c r="DB15" s="613"/>
      <c r="DC15" s="613"/>
      <c r="DD15" s="619">
        <v>94744</v>
      </c>
      <c r="DE15" s="611"/>
      <c r="DF15" s="611"/>
      <c r="DG15" s="611"/>
      <c r="DH15" s="611"/>
      <c r="DI15" s="611"/>
      <c r="DJ15" s="611"/>
      <c r="DK15" s="611"/>
      <c r="DL15" s="611"/>
      <c r="DM15" s="611"/>
      <c r="DN15" s="611"/>
      <c r="DO15" s="611"/>
      <c r="DP15" s="612"/>
      <c r="DQ15" s="619">
        <v>339197</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1399</v>
      </c>
      <c r="S16" s="611"/>
      <c r="T16" s="611"/>
      <c r="U16" s="611"/>
      <c r="V16" s="611"/>
      <c r="W16" s="611"/>
      <c r="X16" s="611"/>
      <c r="Y16" s="612"/>
      <c r="Z16" s="613">
        <v>0</v>
      </c>
      <c r="AA16" s="613"/>
      <c r="AB16" s="613"/>
      <c r="AC16" s="613"/>
      <c r="AD16" s="614">
        <v>1399</v>
      </c>
      <c r="AE16" s="614"/>
      <c r="AF16" s="614"/>
      <c r="AG16" s="614"/>
      <c r="AH16" s="614"/>
      <c r="AI16" s="614"/>
      <c r="AJ16" s="614"/>
      <c r="AK16" s="614"/>
      <c r="AL16" s="615">
        <v>0</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40860</v>
      </c>
      <c r="CS16" s="611"/>
      <c r="CT16" s="611"/>
      <c r="CU16" s="611"/>
      <c r="CV16" s="611"/>
      <c r="CW16" s="611"/>
      <c r="CX16" s="611"/>
      <c r="CY16" s="612"/>
      <c r="CZ16" s="613">
        <v>0.6</v>
      </c>
      <c r="DA16" s="613"/>
      <c r="DB16" s="613"/>
      <c r="DC16" s="613"/>
      <c r="DD16" s="619" t="s">
        <v>122</v>
      </c>
      <c r="DE16" s="611"/>
      <c r="DF16" s="611"/>
      <c r="DG16" s="611"/>
      <c r="DH16" s="611"/>
      <c r="DI16" s="611"/>
      <c r="DJ16" s="611"/>
      <c r="DK16" s="611"/>
      <c r="DL16" s="611"/>
      <c r="DM16" s="611"/>
      <c r="DN16" s="611"/>
      <c r="DO16" s="611"/>
      <c r="DP16" s="612"/>
      <c r="DQ16" s="619">
        <v>7489</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5105</v>
      </c>
      <c r="S17" s="611"/>
      <c r="T17" s="611"/>
      <c r="U17" s="611"/>
      <c r="V17" s="611"/>
      <c r="W17" s="611"/>
      <c r="X17" s="611"/>
      <c r="Y17" s="612"/>
      <c r="Z17" s="613">
        <v>0.1</v>
      </c>
      <c r="AA17" s="613"/>
      <c r="AB17" s="613"/>
      <c r="AC17" s="613"/>
      <c r="AD17" s="614">
        <v>5105</v>
      </c>
      <c r="AE17" s="614"/>
      <c r="AF17" s="614"/>
      <c r="AG17" s="614"/>
      <c r="AH17" s="614"/>
      <c r="AI17" s="614"/>
      <c r="AJ17" s="614"/>
      <c r="AK17" s="614"/>
      <c r="AL17" s="615">
        <v>0.2</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1303236</v>
      </c>
      <c r="CS17" s="611"/>
      <c r="CT17" s="611"/>
      <c r="CU17" s="611"/>
      <c r="CV17" s="611"/>
      <c r="CW17" s="611"/>
      <c r="CX17" s="611"/>
      <c r="CY17" s="612"/>
      <c r="CZ17" s="613">
        <v>18.3</v>
      </c>
      <c r="DA17" s="613"/>
      <c r="DB17" s="613"/>
      <c r="DC17" s="613"/>
      <c r="DD17" s="619" t="s">
        <v>122</v>
      </c>
      <c r="DE17" s="611"/>
      <c r="DF17" s="611"/>
      <c r="DG17" s="611"/>
      <c r="DH17" s="611"/>
      <c r="DI17" s="611"/>
      <c r="DJ17" s="611"/>
      <c r="DK17" s="611"/>
      <c r="DL17" s="611"/>
      <c r="DM17" s="611"/>
      <c r="DN17" s="611"/>
      <c r="DO17" s="611"/>
      <c r="DP17" s="612"/>
      <c r="DQ17" s="619">
        <v>1220117</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184</v>
      </c>
      <c r="S18" s="611"/>
      <c r="T18" s="611"/>
      <c r="U18" s="611"/>
      <c r="V18" s="611"/>
      <c r="W18" s="611"/>
      <c r="X18" s="611"/>
      <c r="Y18" s="612"/>
      <c r="Z18" s="613">
        <v>0</v>
      </c>
      <c r="AA18" s="613"/>
      <c r="AB18" s="613"/>
      <c r="AC18" s="613"/>
      <c r="AD18" s="614">
        <v>184</v>
      </c>
      <c r="AE18" s="614"/>
      <c r="AF18" s="614"/>
      <c r="AG18" s="614"/>
      <c r="AH18" s="614"/>
      <c r="AI18" s="614"/>
      <c r="AJ18" s="614"/>
      <c r="AK18" s="614"/>
      <c r="AL18" s="615">
        <v>0</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184</v>
      </c>
      <c r="S19" s="611"/>
      <c r="T19" s="611"/>
      <c r="U19" s="611"/>
      <c r="V19" s="611"/>
      <c r="W19" s="611"/>
      <c r="X19" s="611"/>
      <c r="Y19" s="612"/>
      <c r="Z19" s="613">
        <v>0</v>
      </c>
      <c r="AA19" s="613"/>
      <c r="AB19" s="613"/>
      <c r="AC19" s="613"/>
      <c r="AD19" s="614">
        <v>184</v>
      </c>
      <c r="AE19" s="614"/>
      <c r="AF19" s="614"/>
      <c r="AG19" s="614"/>
      <c r="AH19" s="614"/>
      <c r="AI19" s="614"/>
      <c r="AJ19" s="614"/>
      <c r="AK19" s="614"/>
      <c r="AL19" s="615">
        <v>0</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1293</v>
      </c>
      <c r="BH19" s="611"/>
      <c r="BI19" s="611"/>
      <c r="BJ19" s="611"/>
      <c r="BK19" s="611"/>
      <c r="BL19" s="611"/>
      <c r="BM19" s="611"/>
      <c r="BN19" s="612"/>
      <c r="BO19" s="613">
        <v>0.5</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t="s">
        <v>122</v>
      </c>
      <c r="S20" s="611"/>
      <c r="T20" s="611"/>
      <c r="U20" s="611"/>
      <c r="V20" s="611"/>
      <c r="W20" s="611"/>
      <c r="X20" s="611"/>
      <c r="Y20" s="612"/>
      <c r="Z20" s="613" t="s">
        <v>122</v>
      </c>
      <c r="AA20" s="613"/>
      <c r="AB20" s="613"/>
      <c r="AC20" s="613"/>
      <c r="AD20" s="614" t="s">
        <v>122</v>
      </c>
      <c r="AE20" s="614"/>
      <c r="AF20" s="614"/>
      <c r="AG20" s="614"/>
      <c r="AH20" s="614"/>
      <c r="AI20" s="614"/>
      <c r="AJ20" s="614"/>
      <c r="AK20" s="614"/>
      <c r="AL20" s="615" t="s">
        <v>122</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1293</v>
      </c>
      <c r="BH20" s="611"/>
      <c r="BI20" s="611"/>
      <c r="BJ20" s="611"/>
      <c r="BK20" s="611"/>
      <c r="BL20" s="611"/>
      <c r="BM20" s="611"/>
      <c r="BN20" s="612"/>
      <c r="BO20" s="613">
        <v>0.5</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7113136</v>
      </c>
      <c r="CS20" s="611"/>
      <c r="CT20" s="611"/>
      <c r="CU20" s="611"/>
      <c r="CV20" s="611"/>
      <c r="CW20" s="611"/>
      <c r="CX20" s="611"/>
      <c r="CY20" s="612"/>
      <c r="CZ20" s="613">
        <v>100</v>
      </c>
      <c r="DA20" s="613"/>
      <c r="DB20" s="613"/>
      <c r="DC20" s="613"/>
      <c r="DD20" s="619">
        <v>1453922</v>
      </c>
      <c r="DE20" s="611"/>
      <c r="DF20" s="611"/>
      <c r="DG20" s="611"/>
      <c r="DH20" s="611"/>
      <c r="DI20" s="611"/>
      <c r="DJ20" s="611"/>
      <c r="DK20" s="611"/>
      <c r="DL20" s="611"/>
      <c r="DM20" s="611"/>
      <c r="DN20" s="611"/>
      <c r="DO20" s="611"/>
      <c r="DP20" s="612"/>
      <c r="DQ20" s="619">
        <v>4081716</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3420787</v>
      </c>
      <c r="S21" s="611"/>
      <c r="T21" s="611"/>
      <c r="U21" s="611"/>
      <c r="V21" s="611"/>
      <c r="W21" s="611"/>
      <c r="X21" s="611"/>
      <c r="Y21" s="612"/>
      <c r="Z21" s="613">
        <v>46.7</v>
      </c>
      <c r="AA21" s="613"/>
      <c r="AB21" s="613"/>
      <c r="AC21" s="613"/>
      <c r="AD21" s="614">
        <v>2503414</v>
      </c>
      <c r="AE21" s="614"/>
      <c r="AF21" s="614"/>
      <c r="AG21" s="614"/>
      <c r="AH21" s="614"/>
      <c r="AI21" s="614"/>
      <c r="AJ21" s="614"/>
      <c r="AK21" s="614"/>
      <c r="AL21" s="615">
        <v>88.3</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1293</v>
      </c>
      <c r="BH21" s="611"/>
      <c r="BI21" s="611"/>
      <c r="BJ21" s="611"/>
      <c r="BK21" s="611"/>
      <c r="BL21" s="611"/>
      <c r="BM21" s="611"/>
      <c r="BN21" s="612"/>
      <c r="BO21" s="613">
        <v>0.5</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2503414</v>
      </c>
      <c r="S22" s="611"/>
      <c r="T22" s="611"/>
      <c r="U22" s="611"/>
      <c r="V22" s="611"/>
      <c r="W22" s="611"/>
      <c r="X22" s="611"/>
      <c r="Y22" s="612"/>
      <c r="Z22" s="613">
        <v>34.200000000000003</v>
      </c>
      <c r="AA22" s="613"/>
      <c r="AB22" s="613"/>
      <c r="AC22" s="613"/>
      <c r="AD22" s="614">
        <v>2503414</v>
      </c>
      <c r="AE22" s="614"/>
      <c r="AF22" s="614"/>
      <c r="AG22" s="614"/>
      <c r="AH22" s="614"/>
      <c r="AI22" s="614"/>
      <c r="AJ22" s="614"/>
      <c r="AK22" s="614"/>
      <c r="AL22" s="615">
        <v>88.3</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917373</v>
      </c>
      <c r="S23" s="611"/>
      <c r="T23" s="611"/>
      <c r="U23" s="611"/>
      <c r="V23" s="611"/>
      <c r="W23" s="611"/>
      <c r="X23" s="611"/>
      <c r="Y23" s="612"/>
      <c r="Z23" s="613">
        <v>12.5</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2255894</v>
      </c>
      <c r="CS24" s="600"/>
      <c r="CT24" s="600"/>
      <c r="CU24" s="600"/>
      <c r="CV24" s="600"/>
      <c r="CW24" s="600"/>
      <c r="CX24" s="600"/>
      <c r="CY24" s="601"/>
      <c r="CZ24" s="604">
        <v>31.7</v>
      </c>
      <c r="DA24" s="605"/>
      <c r="DB24" s="605"/>
      <c r="DC24" s="621"/>
      <c r="DD24" s="642">
        <v>1930059</v>
      </c>
      <c r="DE24" s="600"/>
      <c r="DF24" s="600"/>
      <c r="DG24" s="600"/>
      <c r="DH24" s="600"/>
      <c r="DI24" s="600"/>
      <c r="DJ24" s="600"/>
      <c r="DK24" s="601"/>
      <c r="DL24" s="642">
        <v>1489517</v>
      </c>
      <c r="DM24" s="600"/>
      <c r="DN24" s="600"/>
      <c r="DO24" s="600"/>
      <c r="DP24" s="600"/>
      <c r="DQ24" s="600"/>
      <c r="DR24" s="600"/>
      <c r="DS24" s="600"/>
      <c r="DT24" s="600"/>
      <c r="DU24" s="600"/>
      <c r="DV24" s="601"/>
      <c r="DW24" s="604">
        <v>52.4</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3752039</v>
      </c>
      <c r="S25" s="611"/>
      <c r="T25" s="611"/>
      <c r="U25" s="611"/>
      <c r="V25" s="611"/>
      <c r="W25" s="611"/>
      <c r="X25" s="611"/>
      <c r="Y25" s="612"/>
      <c r="Z25" s="613">
        <v>51.2</v>
      </c>
      <c r="AA25" s="613"/>
      <c r="AB25" s="613"/>
      <c r="AC25" s="613"/>
      <c r="AD25" s="614">
        <v>2834666</v>
      </c>
      <c r="AE25" s="614"/>
      <c r="AF25" s="614"/>
      <c r="AG25" s="614"/>
      <c r="AH25" s="614"/>
      <c r="AI25" s="614"/>
      <c r="AJ25" s="614"/>
      <c r="AK25" s="614"/>
      <c r="AL25" s="615">
        <v>100</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647600</v>
      </c>
      <c r="CS25" s="643"/>
      <c r="CT25" s="643"/>
      <c r="CU25" s="643"/>
      <c r="CV25" s="643"/>
      <c r="CW25" s="643"/>
      <c r="CX25" s="643"/>
      <c r="CY25" s="644"/>
      <c r="CZ25" s="615">
        <v>9.1</v>
      </c>
      <c r="DA25" s="640"/>
      <c r="DB25" s="640"/>
      <c r="DC25" s="645"/>
      <c r="DD25" s="619">
        <v>639167</v>
      </c>
      <c r="DE25" s="643"/>
      <c r="DF25" s="643"/>
      <c r="DG25" s="643"/>
      <c r="DH25" s="643"/>
      <c r="DI25" s="643"/>
      <c r="DJ25" s="643"/>
      <c r="DK25" s="644"/>
      <c r="DL25" s="619">
        <v>490200</v>
      </c>
      <c r="DM25" s="643"/>
      <c r="DN25" s="643"/>
      <c r="DO25" s="643"/>
      <c r="DP25" s="643"/>
      <c r="DQ25" s="643"/>
      <c r="DR25" s="643"/>
      <c r="DS25" s="643"/>
      <c r="DT25" s="643"/>
      <c r="DU25" s="643"/>
      <c r="DV25" s="644"/>
      <c r="DW25" s="615">
        <v>17.2</v>
      </c>
      <c r="DX25" s="640"/>
      <c r="DY25" s="640"/>
      <c r="DZ25" s="640"/>
      <c r="EA25" s="640"/>
      <c r="EB25" s="640"/>
      <c r="EC25" s="641"/>
    </row>
    <row r="26" spans="2:133" ht="11.25" customHeight="1" x14ac:dyDescent="0.2">
      <c r="B26" s="607" t="s">
        <v>283</v>
      </c>
      <c r="C26" s="608"/>
      <c r="D26" s="608"/>
      <c r="E26" s="608"/>
      <c r="F26" s="608"/>
      <c r="G26" s="608"/>
      <c r="H26" s="608"/>
      <c r="I26" s="608"/>
      <c r="J26" s="608"/>
      <c r="K26" s="608"/>
      <c r="L26" s="608"/>
      <c r="M26" s="608"/>
      <c r="N26" s="608"/>
      <c r="O26" s="608"/>
      <c r="P26" s="608"/>
      <c r="Q26" s="609"/>
      <c r="R26" s="610" t="s">
        <v>122</v>
      </c>
      <c r="S26" s="611"/>
      <c r="T26" s="611"/>
      <c r="U26" s="611"/>
      <c r="V26" s="611"/>
      <c r="W26" s="611"/>
      <c r="X26" s="611"/>
      <c r="Y26" s="612"/>
      <c r="Z26" s="613" t="s">
        <v>122</v>
      </c>
      <c r="AA26" s="613"/>
      <c r="AB26" s="613"/>
      <c r="AC26" s="613"/>
      <c r="AD26" s="614" t="s">
        <v>122</v>
      </c>
      <c r="AE26" s="614"/>
      <c r="AF26" s="614"/>
      <c r="AG26" s="614"/>
      <c r="AH26" s="614"/>
      <c r="AI26" s="614"/>
      <c r="AJ26" s="614"/>
      <c r="AK26" s="614"/>
      <c r="AL26" s="615" t="s">
        <v>122</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398648</v>
      </c>
      <c r="CS26" s="611"/>
      <c r="CT26" s="611"/>
      <c r="CU26" s="611"/>
      <c r="CV26" s="611"/>
      <c r="CW26" s="611"/>
      <c r="CX26" s="611"/>
      <c r="CY26" s="612"/>
      <c r="CZ26" s="615">
        <v>5.6</v>
      </c>
      <c r="DA26" s="640"/>
      <c r="DB26" s="640"/>
      <c r="DC26" s="645"/>
      <c r="DD26" s="619">
        <v>398622</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2">
      <c r="B27" s="607" t="s">
        <v>286</v>
      </c>
      <c r="C27" s="608"/>
      <c r="D27" s="608"/>
      <c r="E27" s="608"/>
      <c r="F27" s="608"/>
      <c r="G27" s="608"/>
      <c r="H27" s="608"/>
      <c r="I27" s="608"/>
      <c r="J27" s="608"/>
      <c r="K27" s="608"/>
      <c r="L27" s="608"/>
      <c r="M27" s="608"/>
      <c r="N27" s="608"/>
      <c r="O27" s="608"/>
      <c r="P27" s="608"/>
      <c r="Q27" s="609"/>
      <c r="R27" s="610">
        <v>50961</v>
      </c>
      <c r="S27" s="611"/>
      <c r="T27" s="611"/>
      <c r="U27" s="611"/>
      <c r="V27" s="611"/>
      <c r="W27" s="611"/>
      <c r="X27" s="611"/>
      <c r="Y27" s="612"/>
      <c r="Z27" s="613">
        <v>0.7</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239593</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305058</v>
      </c>
      <c r="CS27" s="643"/>
      <c r="CT27" s="643"/>
      <c r="CU27" s="643"/>
      <c r="CV27" s="643"/>
      <c r="CW27" s="643"/>
      <c r="CX27" s="643"/>
      <c r="CY27" s="644"/>
      <c r="CZ27" s="615">
        <v>4.3</v>
      </c>
      <c r="DA27" s="640"/>
      <c r="DB27" s="640"/>
      <c r="DC27" s="645"/>
      <c r="DD27" s="619">
        <v>70775</v>
      </c>
      <c r="DE27" s="643"/>
      <c r="DF27" s="643"/>
      <c r="DG27" s="643"/>
      <c r="DH27" s="643"/>
      <c r="DI27" s="643"/>
      <c r="DJ27" s="643"/>
      <c r="DK27" s="644"/>
      <c r="DL27" s="619">
        <v>65265</v>
      </c>
      <c r="DM27" s="643"/>
      <c r="DN27" s="643"/>
      <c r="DO27" s="643"/>
      <c r="DP27" s="643"/>
      <c r="DQ27" s="643"/>
      <c r="DR27" s="643"/>
      <c r="DS27" s="643"/>
      <c r="DT27" s="643"/>
      <c r="DU27" s="643"/>
      <c r="DV27" s="644"/>
      <c r="DW27" s="615">
        <v>2.2999999999999998</v>
      </c>
      <c r="DX27" s="640"/>
      <c r="DY27" s="640"/>
      <c r="DZ27" s="640"/>
      <c r="EA27" s="640"/>
      <c r="EB27" s="640"/>
      <c r="EC27" s="641"/>
    </row>
    <row r="28" spans="2:133" ht="11.25" customHeight="1" x14ac:dyDescent="0.2">
      <c r="B28" s="607" t="s">
        <v>289</v>
      </c>
      <c r="C28" s="608"/>
      <c r="D28" s="608"/>
      <c r="E28" s="608"/>
      <c r="F28" s="608"/>
      <c r="G28" s="608"/>
      <c r="H28" s="608"/>
      <c r="I28" s="608"/>
      <c r="J28" s="608"/>
      <c r="K28" s="608"/>
      <c r="L28" s="608"/>
      <c r="M28" s="608"/>
      <c r="N28" s="608"/>
      <c r="O28" s="608"/>
      <c r="P28" s="608"/>
      <c r="Q28" s="609"/>
      <c r="R28" s="610">
        <v>119143</v>
      </c>
      <c r="S28" s="611"/>
      <c r="T28" s="611"/>
      <c r="U28" s="611"/>
      <c r="V28" s="611"/>
      <c r="W28" s="611"/>
      <c r="X28" s="611"/>
      <c r="Y28" s="612"/>
      <c r="Z28" s="613">
        <v>1.6</v>
      </c>
      <c r="AA28" s="613"/>
      <c r="AB28" s="613"/>
      <c r="AC28" s="613"/>
      <c r="AD28" s="614" t="s">
        <v>122</v>
      </c>
      <c r="AE28" s="614"/>
      <c r="AF28" s="614"/>
      <c r="AG28" s="614"/>
      <c r="AH28" s="614"/>
      <c r="AI28" s="614"/>
      <c r="AJ28" s="614"/>
      <c r="AK28" s="614"/>
      <c r="AL28" s="615" t="s">
        <v>122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1303236</v>
      </c>
      <c r="CS28" s="611"/>
      <c r="CT28" s="611"/>
      <c r="CU28" s="611"/>
      <c r="CV28" s="611"/>
      <c r="CW28" s="611"/>
      <c r="CX28" s="611"/>
      <c r="CY28" s="612"/>
      <c r="CZ28" s="615">
        <v>18.3</v>
      </c>
      <c r="DA28" s="640"/>
      <c r="DB28" s="640"/>
      <c r="DC28" s="645"/>
      <c r="DD28" s="619">
        <v>1220117</v>
      </c>
      <c r="DE28" s="611"/>
      <c r="DF28" s="611"/>
      <c r="DG28" s="611"/>
      <c r="DH28" s="611"/>
      <c r="DI28" s="611"/>
      <c r="DJ28" s="611"/>
      <c r="DK28" s="612"/>
      <c r="DL28" s="619">
        <v>934052</v>
      </c>
      <c r="DM28" s="611"/>
      <c r="DN28" s="611"/>
      <c r="DO28" s="611"/>
      <c r="DP28" s="611"/>
      <c r="DQ28" s="611"/>
      <c r="DR28" s="611"/>
      <c r="DS28" s="611"/>
      <c r="DT28" s="611"/>
      <c r="DU28" s="611"/>
      <c r="DV28" s="612"/>
      <c r="DW28" s="615">
        <v>32.799999999999997</v>
      </c>
      <c r="DX28" s="640"/>
      <c r="DY28" s="640"/>
      <c r="DZ28" s="640"/>
      <c r="EA28" s="640"/>
      <c r="EB28" s="640"/>
      <c r="EC28" s="641"/>
    </row>
    <row r="29" spans="2:133" ht="11.25" customHeight="1" x14ac:dyDescent="0.2">
      <c r="B29" s="607" t="s">
        <v>291</v>
      </c>
      <c r="C29" s="608"/>
      <c r="D29" s="608"/>
      <c r="E29" s="608"/>
      <c r="F29" s="608"/>
      <c r="G29" s="608"/>
      <c r="H29" s="608"/>
      <c r="I29" s="608"/>
      <c r="J29" s="608"/>
      <c r="K29" s="608"/>
      <c r="L29" s="608"/>
      <c r="M29" s="608"/>
      <c r="N29" s="608"/>
      <c r="O29" s="608"/>
      <c r="P29" s="608"/>
      <c r="Q29" s="609"/>
      <c r="R29" s="610">
        <v>12173</v>
      </c>
      <c r="S29" s="611"/>
      <c r="T29" s="611"/>
      <c r="U29" s="611"/>
      <c r="V29" s="611"/>
      <c r="W29" s="611"/>
      <c r="X29" s="611"/>
      <c r="Y29" s="612"/>
      <c r="Z29" s="613">
        <v>0.2</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1303103</v>
      </c>
      <c r="CS29" s="643"/>
      <c r="CT29" s="643"/>
      <c r="CU29" s="643"/>
      <c r="CV29" s="643"/>
      <c r="CW29" s="643"/>
      <c r="CX29" s="643"/>
      <c r="CY29" s="644"/>
      <c r="CZ29" s="615">
        <v>18.3</v>
      </c>
      <c r="DA29" s="640"/>
      <c r="DB29" s="640"/>
      <c r="DC29" s="645"/>
      <c r="DD29" s="619">
        <v>1219984</v>
      </c>
      <c r="DE29" s="643"/>
      <c r="DF29" s="643"/>
      <c r="DG29" s="643"/>
      <c r="DH29" s="643"/>
      <c r="DI29" s="643"/>
      <c r="DJ29" s="643"/>
      <c r="DK29" s="644"/>
      <c r="DL29" s="619">
        <v>933919</v>
      </c>
      <c r="DM29" s="643"/>
      <c r="DN29" s="643"/>
      <c r="DO29" s="643"/>
      <c r="DP29" s="643"/>
      <c r="DQ29" s="643"/>
      <c r="DR29" s="643"/>
      <c r="DS29" s="643"/>
      <c r="DT29" s="643"/>
      <c r="DU29" s="643"/>
      <c r="DV29" s="644"/>
      <c r="DW29" s="615">
        <v>32.799999999999997</v>
      </c>
      <c r="DX29" s="640"/>
      <c r="DY29" s="640"/>
      <c r="DZ29" s="640"/>
      <c r="EA29" s="640"/>
      <c r="EB29" s="640"/>
      <c r="EC29" s="641"/>
    </row>
    <row r="30" spans="2:133" ht="11.25" customHeight="1" x14ac:dyDescent="0.2">
      <c r="B30" s="607" t="s">
        <v>293</v>
      </c>
      <c r="C30" s="608"/>
      <c r="D30" s="608"/>
      <c r="E30" s="608"/>
      <c r="F30" s="608"/>
      <c r="G30" s="608"/>
      <c r="H30" s="608"/>
      <c r="I30" s="608"/>
      <c r="J30" s="608"/>
      <c r="K30" s="608"/>
      <c r="L30" s="608"/>
      <c r="M30" s="608"/>
      <c r="N30" s="608"/>
      <c r="O30" s="608"/>
      <c r="P30" s="608"/>
      <c r="Q30" s="609"/>
      <c r="R30" s="610">
        <v>840115</v>
      </c>
      <c r="S30" s="611"/>
      <c r="T30" s="611"/>
      <c r="U30" s="611"/>
      <c r="V30" s="611"/>
      <c r="W30" s="611"/>
      <c r="X30" s="611"/>
      <c r="Y30" s="612"/>
      <c r="Z30" s="613">
        <v>11.5</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1280867</v>
      </c>
      <c r="CS30" s="611"/>
      <c r="CT30" s="611"/>
      <c r="CU30" s="611"/>
      <c r="CV30" s="611"/>
      <c r="CW30" s="611"/>
      <c r="CX30" s="611"/>
      <c r="CY30" s="612"/>
      <c r="CZ30" s="615">
        <v>18</v>
      </c>
      <c r="DA30" s="640"/>
      <c r="DB30" s="640"/>
      <c r="DC30" s="645"/>
      <c r="DD30" s="619">
        <v>1197748</v>
      </c>
      <c r="DE30" s="611"/>
      <c r="DF30" s="611"/>
      <c r="DG30" s="611"/>
      <c r="DH30" s="611"/>
      <c r="DI30" s="611"/>
      <c r="DJ30" s="611"/>
      <c r="DK30" s="612"/>
      <c r="DL30" s="619">
        <v>911683</v>
      </c>
      <c r="DM30" s="611"/>
      <c r="DN30" s="611"/>
      <c r="DO30" s="611"/>
      <c r="DP30" s="611"/>
      <c r="DQ30" s="611"/>
      <c r="DR30" s="611"/>
      <c r="DS30" s="611"/>
      <c r="DT30" s="611"/>
      <c r="DU30" s="611"/>
      <c r="DV30" s="612"/>
      <c r="DW30" s="615">
        <v>32.1</v>
      </c>
      <c r="DX30" s="640"/>
      <c r="DY30" s="640"/>
      <c r="DZ30" s="640"/>
      <c r="EA30" s="640"/>
      <c r="EB30" s="640"/>
      <c r="EC30" s="641"/>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99.6</v>
      </c>
      <c r="BH31" s="654"/>
      <c r="BI31" s="654"/>
      <c r="BJ31" s="654"/>
      <c r="BK31" s="654"/>
      <c r="BL31" s="654"/>
      <c r="BM31" s="605">
        <v>99</v>
      </c>
      <c r="BN31" s="654"/>
      <c r="BO31" s="654"/>
      <c r="BP31" s="654"/>
      <c r="BQ31" s="655"/>
      <c r="BR31" s="657">
        <v>99.8</v>
      </c>
      <c r="BS31" s="654"/>
      <c r="BT31" s="654"/>
      <c r="BU31" s="654"/>
      <c r="BV31" s="654"/>
      <c r="BW31" s="654"/>
      <c r="BX31" s="605">
        <v>99.1</v>
      </c>
      <c r="BY31" s="654"/>
      <c r="BZ31" s="654"/>
      <c r="CA31" s="654"/>
      <c r="CB31" s="655"/>
      <c r="CD31" s="650"/>
      <c r="CE31" s="651"/>
      <c r="CF31" s="607" t="s">
        <v>300</v>
      </c>
      <c r="CG31" s="608"/>
      <c r="CH31" s="608"/>
      <c r="CI31" s="608"/>
      <c r="CJ31" s="608"/>
      <c r="CK31" s="608"/>
      <c r="CL31" s="608"/>
      <c r="CM31" s="608"/>
      <c r="CN31" s="608"/>
      <c r="CO31" s="608"/>
      <c r="CP31" s="608"/>
      <c r="CQ31" s="609"/>
      <c r="CR31" s="610">
        <v>22236</v>
      </c>
      <c r="CS31" s="643"/>
      <c r="CT31" s="643"/>
      <c r="CU31" s="643"/>
      <c r="CV31" s="643"/>
      <c r="CW31" s="643"/>
      <c r="CX31" s="643"/>
      <c r="CY31" s="644"/>
      <c r="CZ31" s="615">
        <v>0.3</v>
      </c>
      <c r="DA31" s="640"/>
      <c r="DB31" s="640"/>
      <c r="DC31" s="645"/>
      <c r="DD31" s="619">
        <v>22236</v>
      </c>
      <c r="DE31" s="643"/>
      <c r="DF31" s="643"/>
      <c r="DG31" s="643"/>
      <c r="DH31" s="643"/>
      <c r="DI31" s="643"/>
      <c r="DJ31" s="643"/>
      <c r="DK31" s="644"/>
      <c r="DL31" s="619">
        <v>22236</v>
      </c>
      <c r="DM31" s="643"/>
      <c r="DN31" s="643"/>
      <c r="DO31" s="643"/>
      <c r="DP31" s="643"/>
      <c r="DQ31" s="643"/>
      <c r="DR31" s="643"/>
      <c r="DS31" s="643"/>
      <c r="DT31" s="643"/>
      <c r="DU31" s="643"/>
      <c r="DV31" s="644"/>
      <c r="DW31" s="615">
        <v>0.8</v>
      </c>
      <c r="DX31" s="640"/>
      <c r="DY31" s="640"/>
      <c r="DZ31" s="640"/>
      <c r="EA31" s="640"/>
      <c r="EB31" s="640"/>
      <c r="EC31" s="641"/>
    </row>
    <row r="32" spans="2:133" ht="11.25" customHeight="1" x14ac:dyDescent="0.2">
      <c r="B32" s="607" t="s">
        <v>301</v>
      </c>
      <c r="C32" s="608"/>
      <c r="D32" s="608"/>
      <c r="E32" s="608"/>
      <c r="F32" s="608"/>
      <c r="G32" s="608"/>
      <c r="H32" s="608"/>
      <c r="I32" s="608"/>
      <c r="J32" s="608"/>
      <c r="K32" s="608"/>
      <c r="L32" s="608"/>
      <c r="M32" s="608"/>
      <c r="N32" s="608"/>
      <c r="O32" s="608"/>
      <c r="P32" s="608"/>
      <c r="Q32" s="609"/>
      <c r="R32" s="610">
        <v>318016</v>
      </c>
      <c r="S32" s="611"/>
      <c r="T32" s="611"/>
      <c r="U32" s="611"/>
      <c r="V32" s="611"/>
      <c r="W32" s="611"/>
      <c r="X32" s="611"/>
      <c r="Y32" s="612"/>
      <c r="Z32" s="613">
        <v>4.3</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302</v>
      </c>
      <c r="AX32" s="607" t="s">
        <v>303</v>
      </c>
      <c r="AY32" s="608"/>
      <c r="AZ32" s="608"/>
      <c r="BA32" s="608"/>
      <c r="BB32" s="608"/>
      <c r="BC32" s="608"/>
      <c r="BD32" s="608"/>
      <c r="BE32" s="608"/>
      <c r="BF32" s="609"/>
      <c r="BG32" s="667">
        <v>99.5</v>
      </c>
      <c r="BH32" s="643"/>
      <c r="BI32" s="643"/>
      <c r="BJ32" s="643"/>
      <c r="BK32" s="643"/>
      <c r="BL32" s="643"/>
      <c r="BM32" s="616">
        <v>99</v>
      </c>
      <c r="BN32" s="643"/>
      <c r="BO32" s="643"/>
      <c r="BP32" s="643"/>
      <c r="BQ32" s="656"/>
      <c r="BR32" s="667">
        <v>99.7</v>
      </c>
      <c r="BS32" s="643"/>
      <c r="BT32" s="643"/>
      <c r="BU32" s="643"/>
      <c r="BV32" s="643"/>
      <c r="BW32" s="643"/>
      <c r="BX32" s="616">
        <v>99.1</v>
      </c>
      <c r="BY32" s="643"/>
      <c r="BZ32" s="643"/>
      <c r="CA32" s="643"/>
      <c r="CB32" s="656"/>
      <c r="CD32" s="652"/>
      <c r="CE32" s="653"/>
      <c r="CF32" s="607" t="s">
        <v>304</v>
      </c>
      <c r="CG32" s="608"/>
      <c r="CH32" s="608"/>
      <c r="CI32" s="608"/>
      <c r="CJ32" s="608"/>
      <c r="CK32" s="608"/>
      <c r="CL32" s="608"/>
      <c r="CM32" s="608"/>
      <c r="CN32" s="608"/>
      <c r="CO32" s="608"/>
      <c r="CP32" s="608"/>
      <c r="CQ32" s="609"/>
      <c r="CR32" s="610">
        <v>133</v>
      </c>
      <c r="CS32" s="611"/>
      <c r="CT32" s="611"/>
      <c r="CU32" s="611"/>
      <c r="CV32" s="611"/>
      <c r="CW32" s="611"/>
      <c r="CX32" s="611"/>
      <c r="CY32" s="612"/>
      <c r="CZ32" s="615">
        <v>0</v>
      </c>
      <c r="DA32" s="640"/>
      <c r="DB32" s="640"/>
      <c r="DC32" s="645"/>
      <c r="DD32" s="619">
        <v>133</v>
      </c>
      <c r="DE32" s="611"/>
      <c r="DF32" s="611"/>
      <c r="DG32" s="611"/>
      <c r="DH32" s="611"/>
      <c r="DI32" s="611"/>
      <c r="DJ32" s="611"/>
      <c r="DK32" s="612"/>
      <c r="DL32" s="619">
        <v>133</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2">
      <c r="B33" s="607" t="s">
        <v>305</v>
      </c>
      <c r="C33" s="608"/>
      <c r="D33" s="608"/>
      <c r="E33" s="608"/>
      <c r="F33" s="608"/>
      <c r="G33" s="608"/>
      <c r="H33" s="608"/>
      <c r="I33" s="608"/>
      <c r="J33" s="608"/>
      <c r="K33" s="608"/>
      <c r="L33" s="608"/>
      <c r="M33" s="608"/>
      <c r="N33" s="608"/>
      <c r="O33" s="608"/>
      <c r="P33" s="608"/>
      <c r="Q33" s="609"/>
      <c r="R33" s="610">
        <v>8400</v>
      </c>
      <c r="S33" s="611"/>
      <c r="T33" s="611"/>
      <c r="U33" s="611"/>
      <c r="V33" s="611"/>
      <c r="W33" s="611"/>
      <c r="X33" s="611"/>
      <c r="Y33" s="612"/>
      <c r="Z33" s="613">
        <v>0.1</v>
      </c>
      <c r="AA33" s="613"/>
      <c r="AB33" s="613"/>
      <c r="AC33" s="613"/>
      <c r="AD33" s="614">
        <v>242</v>
      </c>
      <c r="AE33" s="614"/>
      <c r="AF33" s="614"/>
      <c r="AG33" s="614"/>
      <c r="AH33" s="614"/>
      <c r="AI33" s="614"/>
      <c r="AJ33" s="614"/>
      <c r="AK33" s="614"/>
      <c r="AL33" s="615">
        <v>0</v>
      </c>
      <c r="AM33" s="616"/>
      <c r="AN33" s="616"/>
      <c r="AO33" s="617"/>
      <c r="AP33" s="662"/>
      <c r="AQ33" s="663"/>
      <c r="AR33" s="663"/>
      <c r="AS33" s="663"/>
      <c r="AT33" s="666"/>
      <c r="AU33" s="213"/>
      <c r="AV33" s="213"/>
      <c r="AW33" s="213"/>
      <c r="AX33" s="631" t="s">
        <v>306</v>
      </c>
      <c r="AY33" s="632"/>
      <c r="AZ33" s="632"/>
      <c r="BA33" s="632"/>
      <c r="BB33" s="632"/>
      <c r="BC33" s="632"/>
      <c r="BD33" s="632"/>
      <c r="BE33" s="632"/>
      <c r="BF33" s="633"/>
      <c r="BG33" s="668">
        <v>99.6</v>
      </c>
      <c r="BH33" s="669"/>
      <c r="BI33" s="669"/>
      <c r="BJ33" s="669"/>
      <c r="BK33" s="669"/>
      <c r="BL33" s="669"/>
      <c r="BM33" s="670">
        <v>98.7</v>
      </c>
      <c r="BN33" s="669"/>
      <c r="BO33" s="669"/>
      <c r="BP33" s="669"/>
      <c r="BQ33" s="671"/>
      <c r="BR33" s="668">
        <v>99.7</v>
      </c>
      <c r="BS33" s="669"/>
      <c r="BT33" s="669"/>
      <c r="BU33" s="669"/>
      <c r="BV33" s="669"/>
      <c r="BW33" s="669"/>
      <c r="BX33" s="670">
        <v>98.8</v>
      </c>
      <c r="BY33" s="669"/>
      <c r="BZ33" s="669"/>
      <c r="CA33" s="669"/>
      <c r="CB33" s="671"/>
      <c r="CD33" s="607" t="s">
        <v>307</v>
      </c>
      <c r="CE33" s="608"/>
      <c r="CF33" s="608"/>
      <c r="CG33" s="608"/>
      <c r="CH33" s="608"/>
      <c r="CI33" s="608"/>
      <c r="CJ33" s="608"/>
      <c r="CK33" s="608"/>
      <c r="CL33" s="608"/>
      <c r="CM33" s="608"/>
      <c r="CN33" s="608"/>
      <c r="CO33" s="608"/>
      <c r="CP33" s="608"/>
      <c r="CQ33" s="609"/>
      <c r="CR33" s="610">
        <v>3362460</v>
      </c>
      <c r="CS33" s="643"/>
      <c r="CT33" s="643"/>
      <c r="CU33" s="643"/>
      <c r="CV33" s="643"/>
      <c r="CW33" s="643"/>
      <c r="CX33" s="643"/>
      <c r="CY33" s="644"/>
      <c r="CZ33" s="615">
        <v>47.3</v>
      </c>
      <c r="DA33" s="640"/>
      <c r="DB33" s="640"/>
      <c r="DC33" s="645"/>
      <c r="DD33" s="619">
        <v>2102319</v>
      </c>
      <c r="DE33" s="643"/>
      <c r="DF33" s="643"/>
      <c r="DG33" s="643"/>
      <c r="DH33" s="643"/>
      <c r="DI33" s="643"/>
      <c r="DJ33" s="643"/>
      <c r="DK33" s="644"/>
      <c r="DL33" s="619">
        <v>872689</v>
      </c>
      <c r="DM33" s="643"/>
      <c r="DN33" s="643"/>
      <c r="DO33" s="643"/>
      <c r="DP33" s="643"/>
      <c r="DQ33" s="643"/>
      <c r="DR33" s="643"/>
      <c r="DS33" s="643"/>
      <c r="DT33" s="643"/>
      <c r="DU33" s="643"/>
      <c r="DV33" s="644"/>
      <c r="DW33" s="615">
        <v>30.7</v>
      </c>
      <c r="DX33" s="640"/>
      <c r="DY33" s="640"/>
      <c r="DZ33" s="640"/>
      <c r="EA33" s="640"/>
      <c r="EB33" s="640"/>
      <c r="EC33" s="641"/>
    </row>
    <row r="34" spans="2:133" ht="11.25" customHeight="1" x14ac:dyDescent="0.2">
      <c r="B34" s="607" t="s">
        <v>308</v>
      </c>
      <c r="C34" s="608"/>
      <c r="D34" s="608"/>
      <c r="E34" s="608"/>
      <c r="F34" s="608"/>
      <c r="G34" s="608"/>
      <c r="H34" s="608"/>
      <c r="I34" s="608"/>
      <c r="J34" s="608"/>
      <c r="K34" s="608"/>
      <c r="L34" s="608"/>
      <c r="M34" s="608"/>
      <c r="N34" s="608"/>
      <c r="O34" s="608"/>
      <c r="P34" s="608"/>
      <c r="Q34" s="609"/>
      <c r="R34" s="610">
        <v>277865</v>
      </c>
      <c r="S34" s="611"/>
      <c r="T34" s="611"/>
      <c r="U34" s="611"/>
      <c r="V34" s="611"/>
      <c r="W34" s="611"/>
      <c r="X34" s="611"/>
      <c r="Y34" s="612"/>
      <c r="Z34" s="613">
        <v>3.8</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1637500</v>
      </c>
      <c r="CS34" s="611"/>
      <c r="CT34" s="611"/>
      <c r="CU34" s="611"/>
      <c r="CV34" s="611"/>
      <c r="CW34" s="611"/>
      <c r="CX34" s="611"/>
      <c r="CY34" s="612"/>
      <c r="CZ34" s="615">
        <v>23</v>
      </c>
      <c r="DA34" s="640"/>
      <c r="DB34" s="640"/>
      <c r="DC34" s="645"/>
      <c r="DD34" s="619">
        <v>1017519</v>
      </c>
      <c r="DE34" s="611"/>
      <c r="DF34" s="611"/>
      <c r="DG34" s="611"/>
      <c r="DH34" s="611"/>
      <c r="DI34" s="611"/>
      <c r="DJ34" s="611"/>
      <c r="DK34" s="612"/>
      <c r="DL34" s="619">
        <v>421817</v>
      </c>
      <c r="DM34" s="611"/>
      <c r="DN34" s="611"/>
      <c r="DO34" s="611"/>
      <c r="DP34" s="611"/>
      <c r="DQ34" s="611"/>
      <c r="DR34" s="611"/>
      <c r="DS34" s="611"/>
      <c r="DT34" s="611"/>
      <c r="DU34" s="611"/>
      <c r="DV34" s="612"/>
      <c r="DW34" s="615">
        <v>14.8</v>
      </c>
      <c r="DX34" s="640"/>
      <c r="DY34" s="640"/>
      <c r="DZ34" s="640"/>
      <c r="EA34" s="640"/>
      <c r="EB34" s="640"/>
      <c r="EC34" s="641"/>
    </row>
    <row r="35" spans="2:133" ht="11.25" customHeight="1" x14ac:dyDescent="0.2">
      <c r="B35" s="607" t="s">
        <v>310</v>
      </c>
      <c r="C35" s="608"/>
      <c r="D35" s="608"/>
      <c r="E35" s="608"/>
      <c r="F35" s="608"/>
      <c r="G35" s="608"/>
      <c r="H35" s="608"/>
      <c r="I35" s="608"/>
      <c r="J35" s="608"/>
      <c r="K35" s="608"/>
      <c r="L35" s="608"/>
      <c r="M35" s="608"/>
      <c r="N35" s="608"/>
      <c r="O35" s="608"/>
      <c r="P35" s="608"/>
      <c r="Q35" s="609"/>
      <c r="R35" s="610">
        <v>569385</v>
      </c>
      <c r="S35" s="611"/>
      <c r="T35" s="611"/>
      <c r="U35" s="611"/>
      <c r="V35" s="611"/>
      <c r="W35" s="611"/>
      <c r="X35" s="611"/>
      <c r="Y35" s="612"/>
      <c r="Z35" s="613">
        <v>7.8</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6381</v>
      </c>
      <c r="CS35" s="643"/>
      <c r="CT35" s="643"/>
      <c r="CU35" s="643"/>
      <c r="CV35" s="643"/>
      <c r="CW35" s="643"/>
      <c r="CX35" s="643"/>
      <c r="CY35" s="644"/>
      <c r="CZ35" s="615">
        <v>0.1</v>
      </c>
      <c r="DA35" s="640"/>
      <c r="DB35" s="640"/>
      <c r="DC35" s="645"/>
      <c r="DD35" s="619">
        <v>381</v>
      </c>
      <c r="DE35" s="643"/>
      <c r="DF35" s="643"/>
      <c r="DG35" s="643"/>
      <c r="DH35" s="643"/>
      <c r="DI35" s="643"/>
      <c r="DJ35" s="643"/>
      <c r="DK35" s="644"/>
      <c r="DL35" s="619">
        <v>381</v>
      </c>
      <c r="DM35" s="643"/>
      <c r="DN35" s="643"/>
      <c r="DO35" s="643"/>
      <c r="DP35" s="643"/>
      <c r="DQ35" s="643"/>
      <c r="DR35" s="643"/>
      <c r="DS35" s="643"/>
      <c r="DT35" s="643"/>
      <c r="DU35" s="643"/>
      <c r="DV35" s="644"/>
      <c r="DW35" s="615">
        <v>0</v>
      </c>
      <c r="DX35" s="640"/>
      <c r="DY35" s="640"/>
      <c r="DZ35" s="640"/>
      <c r="EA35" s="640"/>
      <c r="EB35" s="640"/>
      <c r="EC35" s="641"/>
    </row>
    <row r="36" spans="2:133" ht="11.25" customHeight="1" x14ac:dyDescent="0.2">
      <c r="B36" s="607" t="s">
        <v>314</v>
      </c>
      <c r="C36" s="608"/>
      <c r="D36" s="608"/>
      <c r="E36" s="608"/>
      <c r="F36" s="608"/>
      <c r="G36" s="608"/>
      <c r="H36" s="608"/>
      <c r="I36" s="608"/>
      <c r="J36" s="608"/>
      <c r="K36" s="608"/>
      <c r="L36" s="608"/>
      <c r="M36" s="608"/>
      <c r="N36" s="608"/>
      <c r="O36" s="608"/>
      <c r="P36" s="608"/>
      <c r="Q36" s="609"/>
      <c r="R36" s="610">
        <v>137990</v>
      </c>
      <c r="S36" s="611"/>
      <c r="T36" s="611"/>
      <c r="U36" s="611"/>
      <c r="V36" s="611"/>
      <c r="W36" s="611"/>
      <c r="X36" s="611"/>
      <c r="Y36" s="612"/>
      <c r="Z36" s="613">
        <v>1.9</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551384</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5529</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901945</v>
      </c>
      <c r="CS36" s="611"/>
      <c r="CT36" s="611"/>
      <c r="CU36" s="611"/>
      <c r="CV36" s="611"/>
      <c r="CW36" s="611"/>
      <c r="CX36" s="611"/>
      <c r="CY36" s="612"/>
      <c r="CZ36" s="615">
        <v>12.7</v>
      </c>
      <c r="DA36" s="640"/>
      <c r="DB36" s="640"/>
      <c r="DC36" s="645"/>
      <c r="DD36" s="619">
        <v>565657</v>
      </c>
      <c r="DE36" s="611"/>
      <c r="DF36" s="611"/>
      <c r="DG36" s="611"/>
      <c r="DH36" s="611"/>
      <c r="DI36" s="611"/>
      <c r="DJ36" s="611"/>
      <c r="DK36" s="612"/>
      <c r="DL36" s="619">
        <v>235403</v>
      </c>
      <c r="DM36" s="611"/>
      <c r="DN36" s="611"/>
      <c r="DO36" s="611"/>
      <c r="DP36" s="611"/>
      <c r="DQ36" s="611"/>
      <c r="DR36" s="611"/>
      <c r="DS36" s="611"/>
      <c r="DT36" s="611"/>
      <c r="DU36" s="611"/>
      <c r="DV36" s="612"/>
      <c r="DW36" s="615">
        <v>8.3000000000000007</v>
      </c>
      <c r="DX36" s="640"/>
      <c r="DY36" s="640"/>
      <c r="DZ36" s="640"/>
      <c r="EA36" s="640"/>
      <c r="EB36" s="640"/>
      <c r="EC36" s="641"/>
    </row>
    <row r="37" spans="2:133" ht="11.25" customHeight="1" x14ac:dyDescent="0.2">
      <c r="B37" s="607" t="s">
        <v>318</v>
      </c>
      <c r="C37" s="608"/>
      <c r="D37" s="608"/>
      <c r="E37" s="608"/>
      <c r="F37" s="608"/>
      <c r="G37" s="608"/>
      <c r="H37" s="608"/>
      <c r="I37" s="608"/>
      <c r="J37" s="608"/>
      <c r="K37" s="608"/>
      <c r="L37" s="608"/>
      <c r="M37" s="608"/>
      <c r="N37" s="608"/>
      <c r="O37" s="608"/>
      <c r="P37" s="608"/>
      <c r="Q37" s="609"/>
      <c r="R37" s="610">
        <v>186105</v>
      </c>
      <c r="S37" s="611"/>
      <c r="T37" s="611"/>
      <c r="U37" s="611"/>
      <c r="V37" s="611"/>
      <c r="W37" s="611"/>
      <c r="X37" s="611"/>
      <c r="Y37" s="612"/>
      <c r="Z37" s="613">
        <v>2.5</v>
      </c>
      <c r="AA37" s="613"/>
      <c r="AB37" s="613"/>
      <c r="AC37" s="613"/>
      <c r="AD37" s="614">
        <v>8</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176923</v>
      </c>
      <c r="BA37" s="611"/>
      <c r="BB37" s="611"/>
      <c r="BC37" s="611"/>
      <c r="BD37" s="643"/>
      <c r="BE37" s="643"/>
      <c r="BF37" s="656"/>
      <c r="BG37" s="607" t="s">
        <v>320</v>
      </c>
      <c r="BH37" s="608"/>
      <c r="BI37" s="608"/>
      <c r="BJ37" s="608"/>
      <c r="BK37" s="608"/>
      <c r="BL37" s="608"/>
      <c r="BM37" s="608"/>
      <c r="BN37" s="608"/>
      <c r="BO37" s="608"/>
      <c r="BP37" s="608"/>
      <c r="BQ37" s="608"/>
      <c r="BR37" s="608"/>
      <c r="BS37" s="608"/>
      <c r="BT37" s="608"/>
      <c r="BU37" s="609"/>
      <c r="BV37" s="610">
        <v>19622</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198315</v>
      </c>
      <c r="CS37" s="643"/>
      <c r="CT37" s="643"/>
      <c r="CU37" s="643"/>
      <c r="CV37" s="643"/>
      <c r="CW37" s="643"/>
      <c r="CX37" s="643"/>
      <c r="CY37" s="644"/>
      <c r="CZ37" s="615">
        <v>2.8</v>
      </c>
      <c r="DA37" s="640"/>
      <c r="DB37" s="640"/>
      <c r="DC37" s="645"/>
      <c r="DD37" s="619">
        <v>188982</v>
      </c>
      <c r="DE37" s="643"/>
      <c r="DF37" s="643"/>
      <c r="DG37" s="643"/>
      <c r="DH37" s="643"/>
      <c r="DI37" s="643"/>
      <c r="DJ37" s="643"/>
      <c r="DK37" s="644"/>
      <c r="DL37" s="619">
        <v>116050</v>
      </c>
      <c r="DM37" s="643"/>
      <c r="DN37" s="643"/>
      <c r="DO37" s="643"/>
      <c r="DP37" s="643"/>
      <c r="DQ37" s="643"/>
      <c r="DR37" s="643"/>
      <c r="DS37" s="643"/>
      <c r="DT37" s="643"/>
      <c r="DU37" s="643"/>
      <c r="DV37" s="644"/>
      <c r="DW37" s="615">
        <v>4.0999999999999996</v>
      </c>
      <c r="DX37" s="640"/>
      <c r="DY37" s="640"/>
      <c r="DZ37" s="640"/>
      <c r="EA37" s="640"/>
      <c r="EB37" s="640"/>
      <c r="EC37" s="641"/>
    </row>
    <row r="38" spans="2:133" ht="11.25" customHeight="1" x14ac:dyDescent="0.2">
      <c r="B38" s="607" t="s">
        <v>322</v>
      </c>
      <c r="C38" s="608"/>
      <c r="D38" s="608"/>
      <c r="E38" s="608"/>
      <c r="F38" s="608"/>
      <c r="G38" s="608"/>
      <c r="H38" s="608"/>
      <c r="I38" s="608"/>
      <c r="J38" s="608"/>
      <c r="K38" s="608"/>
      <c r="L38" s="608"/>
      <c r="M38" s="608"/>
      <c r="N38" s="608"/>
      <c r="O38" s="608"/>
      <c r="P38" s="608"/>
      <c r="Q38" s="609"/>
      <c r="R38" s="610">
        <v>1050715</v>
      </c>
      <c r="S38" s="611"/>
      <c r="T38" s="611"/>
      <c r="U38" s="611"/>
      <c r="V38" s="611"/>
      <c r="W38" s="611"/>
      <c r="X38" s="611"/>
      <c r="Y38" s="612"/>
      <c r="Z38" s="613">
        <v>14.3</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103381</v>
      </c>
      <c r="BA38" s="611"/>
      <c r="BB38" s="611"/>
      <c r="BC38" s="611"/>
      <c r="BD38" s="643"/>
      <c r="BE38" s="643"/>
      <c r="BF38" s="656"/>
      <c r="BG38" s="607" t="s">
        <v>324</v>
      </c>
      <c r="BH38" s="608"/>
      <c r="BI38" s="608"/>
      <c r="BJ38" s="608"/>
      <c r="BK38" s="608"/>
      <c r="BL38" s="608"/>
      <c r="BM38" s="608"/>
      <c r="BN38" s="608"/>
      <c r="BO38" s="608"/>
      <c r="BP38" s="608"/>
      <c r="BQ38" s="608"/>
      <c r="BR38" s="608"/>
      <c r="BS38" s="608"/>
      <c r="BT38" s="608"/>
      <c r="BU38" s="609"/>
      <c r="BV38" s="610">
        <v>385</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429085</v>
      </c>
      <c r="CS38" s="611"/>
      <c r="CT38" s="611"/>
      <c r="CU38" s="611"/>
      <c r="CV38" s="611"/>
      <c r="CW38" s="611"/>
      <c r="CX38" s="611"/>
      <c r="CY38" s="612"/>
      <c r="CZ38" s="615">
        <v>6</v>
      </c>
      <c r="DA38" s="640"/>
      <c r="DB38" s="640"/>
      <c r="DC38" s="645"/>
      <c r="DD38" s="619">
        <v>411352</v>
      </c>
      <c r="DE38" s="611"/>
      <c r="DF38" s="611"/>
      <c r="DG38" s="611"/>
      <c r="DH38" s="611"/>
      <c r="DI38" s="611"/>
      <c r="DJ38" s="611"/>
      <c r="DK38" s="612"/>
      <c r="DL38" s="619">
        <v>215088</v>
      </c>
      <c r="DM38" s="611"/>
      <c r="DN38" s="611"/>
      <c r="DO38" s="611"/>
      <c r="DP38" s="611"/>
      <c r="DQ38" s="611"/>
      <c r="DR38" s="611"/>
      <c r="DS38" s="611"/>
      <c r="DT38" s="611"/>
      <c r="DU38" s="611"/>
      <c r="DV38" s="612"/>
      <c r="DW38" s="615">
        <v>7.6</v>
      </c>
      <c r="DX38" s="640"/>
      <c r="DY38" s="640"/>
      <c r="DZ38" s="640"/>
      <c r="EA38" s="640"/>
      <c r="EB38" s="640"/>
      <c r="EC38" s="641"/>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18918</v>
      </c>
      <c r="BA39" s="611"/>
      <c r="BB39" s="611"/>
      <c r="BC39" s="611"/>
      <c r="BD39" s="643"/>
      <c r="BE39" s="643"/>
      <c r="BF39" s="656"/>
      <c r="BG39" s="607" t="s">
        <v>328</v>
      </c>
      <c r="BH39" s="608"/>
      <c r="BI39" s="608"/>
      <c r="BJ39" s="608"/>
      <c r="BK39" s="608"/>
      <c r="BL39" s="608"/>
      <c r="BM39" s="608"/>
      <c r="BN39" s="608"/>
      <c r="BO39" s="608"/>
      <c r="BP39" s="608"/>
      <c r="BQ39" s="608"/>
      <c r="BR39" s="608"/>
      <c r="BS39" s="608"/>
      <c r="BT39" s="608"/>
      <c r="BU39" s="609"/>
      <c r="BV39" s="610">
        <v>510</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387549</v>
      </c>
      <c r="CS39" s="643"/>
      <c r="CT39" s="643"/>
      <c r="CU39" s="643"/>
      <c r="CV39" s="643"/>
      <c r="CW39" s="643"/>
      <c r="CX39" s="643"/>
      <c r="CY39" s="644"/>
      <c r="CZ39" s="615">
        <v>5.4</v>
      </c>
      <c r="DA39" s="640"/>
      <c r="DB39" s="640"/>
      <c r="DC39" s="645"/>
      <c r="DD39" s="619">
        <v>107410</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0"/>
      <c r="DY39" s="640"/>
      <c r="DZ39" s="640"/>
      <c r="EA39" s="640"/>
      <c r="EB39" s="640"/>
      <c r="EC39" s="641"/>
    </row>
    <row r="40" spans="2:133" ht="11.25" customHeight="1" x14ac:dyDescent="0.2">
      <c r="B40" s="607" t="s">
        <v>330</v>
      </c>
      <c r="C40" s="608"/>
      <c r="D40" s="608"/>
      <c r="E40" s="608"/>
      <c r="F40" s="608"/>
      <c r="G40" s="608"/>
      <c r="H40" s="608"/>
      <c r="I40" s="608"/>
      <c r="J40" s="608"/>
      <c r="K40" s="608"/>
      <c r="L40" s="608"/>
      <c r="M40" s="608"/>
      <c r="N40" s="608"/>
      <c r="O40" s="608"/>
      <c r="P40" s="608"/>
      <c r="Q40" s="609"/>
      <c r="R40" s="610">
        <v>9215</v>
      </c>
      <c r="S40" s="611"/>
      <c r="T40" s="611"/>
      <c r="U40" s="611"/>
      <c r="V40" s="611"/>
      <c r="W40" s="611"/>
      <c r="X40" s="611"/>
      <c r="Y40" s="612"/>
      <c r="Z40" s="613">
        <v>0.1</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3"/>
      <c r="BE40" s="643"/>
      <c r="BF40" s="656"/>
      <c r="BG40" s="660" t="s">
        <v>332</v>
      </c>
      <c r="BH40" s="661"/>
      <c r="BI40" s="661"/>
      <c r="BJ40" s="661"/>
      <c r="BK40" s="661"/>
      <c r="BL40" s="214"/>
      <c r="BM40" s="608" t="s">
        <v>333</v>
      </c>
      <c r="BN40" s="608"/>
      <c r="BO40" s="608"/>
      <c r="BP40" s="608"/>
      <c r="BQ40" s="608"/>
      <c r="BR40" s="608"/>
      <c r="BS40" s="608"/>
      <c r="BT40" s="608"/>
      <c r="BU40" s="609"/>
      <c r="BV40" s="610">
        <v>107</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t="s">
        <v>122</v>
      </c>
      <c r="CS40" s="611"/>
      <c r="CT40" s="611"/>
      <c r="CU40" s="611"/>
      <c r="CV40" s="611"/>
      <c r="CW40" s="611"/>
      <c r="CX40" s="611"/>
      <c r="CY40" s="612"/>
      <c r="CZ40" s="615" t="s">
        <v>122</v>
      </c>
      <c r="DA40" s="640"/>
      <c r="DB40" s="640"/>
      <c r="DC40" s="645"/>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2">
      <c r="B41" s="631" t="s">
        <v>335</v>
      </c>
      <c r="C41" s="632"/>
      <c r="D41" s="632"/>
      <c r="E41" s="632"/>
      <c r="F41" s="632"/>
      <c r="G41" s="632"/>
      <c r="H41" s="632"/>
      <c r="I41" s="632"/>
      <c r="J41" s="632"/>
      <c r="K41" s="632"/>
      <c r="L41" s="632"/>
      <c r="M41" s="632"/>
      <c r="N41" s="632"/>
      <c r="O41" s="632"/>
      <c r="P41" s="632"/>
      <c r="Q41" s="633"/>
      <c r="R41" s="682">
        <v>7322907</v>
      </c>
      <c r="S41" s="683"/>
      <c r="T41" s="683"/>
      <c r="U41" s="683"/>
      <c r="V41" s="683"/>
      <c r="W41" s="683"/>
      <c r="X41" s="683"/>
      <c r="Y41" s="687"/>
      <c r="Z41" s="688">
        <v>100</v>
      </c>
      <c r="AA41" s="688"/>
      <c r="AB41" s="688"/>
      <c r="AC41" s="688"/>
      <c r="AD41" s="689">
        <v>2834916</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150384</v>
      </c>
      <c r="BA41" s="611"/>
      <c r="BB41" s="611"/>
      <c r="BC41" s="611"/>
      <c r="BD41" s="643"/>
      <c r="BE41" s="643"/>
      <c r="BF41" s="656"/>
      <c r="BG41" s="660"/>
      <c r="BH41" s="661"/>
      <c r="BI41" s="661"/>
      <c r="BJ41" s="661"/>
      <c r="BK41" s="661"/>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0"/>
      <c r="DB41" s="640"/>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101778</v>
      </c>
      <c r="BA42" s="683"/>
      <c r="BB42" s="683"/>
      <c r="BC42" s="683"/>
      <c r="BD42" s="669"/>
      <c r="BE42" s="669"/>
      <c r="BF42" s="671"/>
      <c r="BG42" s="662"/>
      <c r="BH42" s="663"/>
      <c r="BI42" s="663"/>
      <c r="BJ42" s="663"/>
      <c r="BK42" s="663"/>
      <c r="BL42" s="215"/>
      <c r="BM42" s="632" t="s">
        <v>340</v>
      </c>
      <c r="BN42" s="632"/>
      <c r="BO42" s="632"/>
      <c r="BP42" s="632"/>
      <c r="BQ42" s="632"/>
      <c r="BR42" s="632"/>
      <c r="BS42" s="632"/>
      <c r="BT42" s="632"/>
      <c r="BU42" s="633"/>
      <c r="BV42" s="682">
        <v>483</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1494782</v>
      </c>
      <c r="CS42" s="643"/>
      <c r="CT42" s="643"/>
      <c r="CU42" s="643"/>
      <c r="CV42" s="643"/>
      <c r="CW42" s="643"/>
      <c r="CX42" s="643"/>
      <c r="CY42" s="644"/>
      <c r="CZ42" s="615">
        <v>21</v>
      </c>
      <c r="DA42" s="640"/>
      <c r="DB42" s="640"/>
      <c r="DC42" s="645"/>
      <c r="DD42" s="619">
        <v>49338</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14300</v>
      </c>
      <c r="CS43" s="643"/>
      <c r="CT43" s="643"/>
      <c r="CU43" s="643"/>
      <c r="CV43" s="643"/>
      <c r="CW43" s="643"/>
      <c r="CX43" s="643"/>
      <c r="CY43" s="644"/>
      <c r="CZ43" s="615">
        <v>0.2</v>
      </c>
      <c r="DA43" s="640"/>
      <c r="DB43" s="640"/>
      <c r="DC43" s="645"/>
      <c r="DD43" s="619">
        <v>14300</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1453922</v>
      </c>
      <c r="CS44" s="611"/>
      <c r="CT44" s="611"/>
      <c r="CU44" s="611"/>
      <c r="CV44" s="611"/>
      <c r="CW44" s="611"/>
      <c r="CX44" s="611"/>
      <c r="CY44" s="612"/>
      <c r="CZ44" s="615">
        <v>20.399999999999999</v>
      </c>
      <c r="DA44" s="616"/>
      <c r="DB44" s="616"/>
      <c r="DC44" s="622"/>
      <c r="DD44" s="619">
        <v>41849</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717567</v>
      </c>
      <c r="CS45" s="643"/>
      <c r="CT45" s="643"/>
      <c r="CU45" s="643"/>
      <c r="CV45" s="643"/>
      <c r="CW45" s="643"/>
      <c r="CX45" s="643"/>
      <c r="CY45" s="644"/>
      <c r="CZ45" s="615">
        <v>10.1</v>
      </c>
      <c r="DA45" s="640"/>
      <c r="DB45" s="640"/>
      <c r="DC45" s="645"/>
      <c r="DD45" s="619">
        <v>13172</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50"/>
      <c r="CE46" s="651"/>
      <c r="CF46" s="607" t="s">
        <v>348</v>
      </c>
      <c r="CG46" s="608"/>
      <c r="CH46" s="608"/>
      <c r="CI46" s="608"/>
      <c r="CJ46" s="608"/>
      <c r="CK46" s="608"/>
      <c r="CL46" s="608"/>
      <c r="CM46" s="608"/>
      <c r="CN46" s="608"/>
      <c r="CO46" s="608"/>
      <c r="CP46" s="608"/>
      <c r="CQ46" s="609"/>
      <c r="CR46" s="610">
        <v>723707</v>
      </c>
      <c r="CS46" s="611"/>
      <c r="CT46" s="611"/>
      <c r="CU46" s="611"/>
      <c r="CV46" s="611"/>
      <c r="CW46" s="611"/>
      <c r="CX46" s="611"/>
      <c r="CY46" s="612"/>
      <c r="CZ46" s="615">
        <v>10.199999999999999</v>
      </c>
      <c r="DA46" s="616"/>
      <c r="DB46" s="616"/>
      <c r="DC46" s="622"/>
      <c r="DD46" s="619">
        <v>28629</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50"/>
      <c r="CE47" s="651"/>
      <c r="CF47" s="607" t="s">
        <v>349</v>
      </c>
      <c r="CG47" s="608"/>
      <c r="CH47" s="608"/>
      <c r="CI47" s="608"/>
      <c r="CJ47" s="608"/>
      <c r="CK47" s="608"/>
      <c r="CL47" s="608"/>
      <c r="CM47" s="608"/>
      <c r="CN47" s="608"/>
      <c r="CO47" s="608"/>
      <c r="CP47" s="608"/>
      <c r="CQ47" s="609"/>
      <c r="CR47" s="610">
        <v>40860</v>
      </c>
      <c r="CS47" s="643"/>
      <c r="CT47" s="643"/>
      <c r="CU47" s="643"/>
      <c r="CV47" s="643"/>
      <c r="CW47" s="643"/>
      <c r="CX47" s="643"/>
      <c r="CY47" s="644"/>
      <c r="CZ47" s="615">
        <v>0.6</v>
      </c>
      <c r="DA47" s="640"/>
      <c r="DB47" s="640"/>
      <c r="DC47" s="645"/>
      <c r="DD47" s="619">
        <v>7489</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7113136</v>
      </c>
      <c r="CS49" s="669"/>
      <c r="CT49" s="669"/>
      <c r="CU49" s="669"/>
      <c r="CV49" s="669"/>
      <c r="CW49" s="669"/>
      <c r="CX49" s="669"/>
      <c r="CY49" s="698"/>
      <c r="CZ49" s="690">
        <v>100</v>
      </c>
      <c r="DA49" s="699"/>
      <c r="DB49" s="699"/>
      <c r="DC49" s="700"/>
      <c r="DD49" s="701">
        <v>4081716</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4W+eounBkMwPqTIzodXX22Cgjjxv3VIt6UOudQS6H6SIFcb8VqeUabTjk7luaIAGhSSEnLz839clbp0h42OjWg==" saltValue="cAeHghO0LLQpClK9KOuhV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374</v>
      </c>
      <c r="C7" s="737"/>
      <c r="D7" s="737"/>
      <c r="E7" s="737"/>
      <c r="F7" s="737"/>
      <c r="G7" s="737"/>
      <c r="H7" s="737"/>
      <c r="I7" s="737"/>
      <c r="J7" s="737"/>
      <c r="K7" s="737"/>
      <c r="L7" s="737"/>
      <c r="M7" s="737"/>
      <c r="N7" s="737"/>
      <c r="O7" s="737"/>
      <c r="P7" s="738"/>
      <c r="Q7" s="739">
        <v>7323</v>
      </c>
      <c r="R7" s="740"/>
      <c r="S7" s="740"/>
      <c r="T7" s="740"/>
      <c r="U7" s="740"/>
      <c r="V7" s="740">
        <v>7113</v>
      </c>
      <c r="W7" s="740"/>
      <c r="X7" s="740"/>
      <c r="Y7" s="740"/>
      <c r="Z7" s="740"/>
      <c r="AA7" s="740">
        <v>210</v>
      </c>
      <c r="AB7" s="740"/>
      <c r="AC7" s="740"/>
      <c r="AD7" s="740"/>
      <c r="AE7" s="741"/>
      <c r="AF7" s="742">
        <v>199</v>
      </c>
      <c r="AG7" s="743"/>
      <c r="AH7" s="743"/>
      <c r="AI7" s="743"/>
      <c r="AJ7" s="744"/>
      <c r="AK7" s="745"/>
      <c r="AL7" s="746"/>
      <c r="AM7" s="746"/>
      <c r="AN7" s="746"/>
      <c r="AO7" s="746"/>
      <c r="AP7" s="746">
        <v>9951</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549</v>
      </c>
      <c r="BT7" s="734"/>
      <c r="BU7" s="734"/>
      <c r="BV7" s="734"/>
      <c r="BW7" s="734"/>
      <c r="BX7" s="734"/>
      <c r="BY7" s="734"/>
      <c r="BZ7" s="734"/>
      <c r="CA7" s="734"/>
      <c r="CB7" s="734"/>
      <c r="CC7" s="734"/>
      <c r="CD7" s="734"/>
      <c r="CE7" s="734"/>
      <c r="CF7" s="734"/>
      <c r="CG7" s="749"/>
      <c r="CH7" s="730">
        <v>7</v>
      </c>
      <c r="CI7" s="731"/>
      <c r="CJ7" s="731"/>
      <c r="CK7" s="731"/>
      <c r="CL7" s="732"/>
      <c r="CM7" s="730">
        <v>-13</v>
      </c>
      <c r="CN7" s="731"/>
      <c r="CO7" s="731"/>
      <c r="CP7" s="731"/>
      <c r="CQ7" s="732"/>
      <c r="CR7" s="730">
        <v>50</v>
      </c>
      <c r="CS7" s="731"/>
      <c r="CT7" s="731"/>
      <c r="CU7" s="731"/>
      <c r="CV7" s="732"/>
      <c r="CW7" s="730" t="s">
        <v>547</v>
      </c>
      <c r="CX7" s="731"/>
      <c r="CY7" s="731"/>
      <c r="CZ7" s="731"/>
      <c r="DA7" s="732"/>
      <c r="DB7" s="730" t="s">
        <v>547</v>
      </c>
      <c r="DC7" s="731"/>
      <c r="DD7" s="731"/>
      <c r="DE7" s="731"/>
      <c r="DF7" s="732"/>
      <c r="DG7" s="730" t="s">
        <v>547</v>
      </c>
      <c r="DH7" s="731"/>
      <c r="DI7" s="731"/>
      <c r="DJ7" s="731"/>
      <c r="DK7" s="732"/>
      <c r="DL7" s="730" t="s">
        <v>547</v>
      </c>
      <c r="DM7" s="731"/>
      <c r="DN7" s="731"/>
      <c r="DO7" s="731"/>
      <c r="DP7" s="732"/>
      <c r="DQ7" s="730" t="s">
        <v>547</v>
      </c>
      <c r="DR7" s="731"/>
      <c r="DS7" s="731"/>
      <c r="DT7" s="731"/>
      <c r="DU7" s="732"/>
      <c r="DV7" s="733"/>
      <c r="DW7" s="734"/>
      <c r="DX7" s="734"/>
      <c r="DY7" s="734"/>
      <c r="DZ7" s="735"/>
      <c r="EA7" s="229"/>
    </row>
    <row r="8" spans="1:131" s="230" customFormat="1" ht="26.25" customHeight="1" x14ac:dyDescent="0.2">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550</v>
      </c>
      <c r="BT8" s="761"/>
      <c r="BU8" s="761"/>
      <c r="BV8" s="761"/>
      <c r="BW8" s="761"/>
      <c r="BX8" s="761"/>
      <c r="BY8" s="761"/>
      <c r="BZ8" s="761"/>
      <c r="CA8" s="761"/>
      <c r="CB8" s="761"/>
      <c r="CC8" s="761"/>
      <c r="CD8" s="761"/>
      <c r="CE8" s="761"/>
      <c r="CF8" s="761"/>
      <c r="CG8" s="762"/>
      <c r="CH8" s="763">
        <v>-27</v>
      </c>
      <c r="CI8" s="764"/>
      <c r="CJ8" s="764"/>
      <c r="CK8" s="764"/>
      <c r="CL8" s="765"/>
      <c r="CM8" s="763">
        <v>244</v>
      </c>
      <c r="CN8" s="764"/>
      <c r="CO8" s="764"/>
      <c r="CP8" s="764"/>
      <c r="CQ8" s="765"/>
      <c r="CR8" s="763">
        <v>340</v>
      </c>
      <c r="CS8" s="764"/>
      <c r="CT8" s="764"/>
      <c r="CU8" s="764"/>
      <c r="CV8" s="765"/>
      <c r="CW8" s="763" t="s">
        <v>547</v>
      </c>
      <c r="CX8" s="764"/>
      <c r="CY8" s="764"/>
      <c r="CZ8" s="764"/>
      <c r="DA8" s="765"/>
      <c r="DB8" s="763" t="s">
        <v>547</v>
      </c>
      <c r="DC8" s="764"/>
      <c r="DD8" s="764"/>
      <c r="DE8" s="764"/>
      <c r="DF8" s="765"/>
      <c r="DG8" s="763" t="s">
        <v>547</v>
      </c>
      <c r="DH8" s="764"/>
      <c r="DI8" s="764"/>
      <c r="DJ8" s="764"/>
      <c r="DK8" s="765"/>
      <c r="DL8" s="763" t="s">
        <v>547</v>
      </c>
      <c r="DM8" s="764"/>
      <c r="DN8" s="764"/>
      <c r="DO8" s="764"/>
      <c r="DP8" s="765"/>
      <c r="DQ8" s="763" t="s">
        <v>547</v>
      </c>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551</v>
      </c>
      <c r="BT9" s="761"/>
      <c r="BU9" s="761"/>
      <c r="BV9" s="761"/>
      <c r="BW9" s="761"/>
      <c r="BX9" s="761"/>
      <c r="BY9" s="761"/>
      <c r="BZ9" s="761"/>
      <c r="CA9" s="761"/>
      <c r="CB9" s="761"/>
      <c r="CC9" s="761"/>
      <c r="CD9" s="761"/>
      <c r="CE9" s="761"/>
      <c r="CF9" s="761"/>
      <c r="CG9" s="762"/>
      <c r="CH9" s="763">
        <v>0</v>
      </c>
      <c r="CI9" s="764"/>
      <c r="CJ9" s="764"/>
      <c r="CK9" s="764"/>
      <c r="CL9" s="765"/>
      <c r="CM9" s="763">
        <v>30</v>
      </c>
      <c r="CN9" s="764"/>
      <c r="CO9" s="764"/>
      <c r="CP9" s="764"/>
      <c r="CQ9" s="765"/>
      <c r="CR9" s="763">
        <v>30</v>
      </c>
      <c r="CS9" s="764"/>
      <c r="CT9" s="764"/>
      <c r="CU9" s="764"/>
      <c r="CV9" s="765"/>
      <c r="CW9" s="763" t="s">
        <v>547</v>
      </c>
      <c r="CX9" s="764"/>
      <c r="CY9" s="764"/>
      <c r="CZ9" s="764"/>
      <c r="DA9" s="765"/>
      <c r="DB9" s="763" t="s">
        <v>547</v>
      </c>
      <c r="DC9" s="764"/>
      <c r="DD9" s="764"/>
      <c r="DE9" s="764"/>
      <c r="DF9" s="765"/>
      <c r="DG9" s="763" t="s">
        <v>547</v>
      </c>
      <c r="DH9" s="764"/>
      <c r="DI9" s="764"/>
      <c r="DJ9" s="764"/>
      <c r="DK9" s="765"/>
      <c r="DL9" s="763" t="s">
        <v>547</v>
      </c>
      <c r="DM9" s="764"/>
      <c r="DN9" s="764"/>
      <c r="DO9" s="764"/>
      <c r="DP9" s="765"/>
      <c r="DQ9" s="763" t="s">
        <v>547</v>
      </c>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376</v>
      </c>
      <c r="B23" s="776" t="s">
        <v>377</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199</v>
      </c>
      <c r="AG23" s="780"/>
      <c r="AH23" s="780"/>
      <c r="AI23" s="780"/>
      <c r="AJ23" s="783"/>
      <c r="AK23" s="784"/>
      <c r="AL23" s="785"/>
      <c r="AM23" s="785"/>
      <c r="AN23" s="785"/>
      <c r="AO23" s="785"/>
      <c r="AP23" s="780"/>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388</v>
      </c>
      <c r="C28" s="737"/>
      <c r="D28" s="737"/>
      <c r="E28" s="737"/>
      <c r="F28" s="737"/>
      <c r="G28" s="737"/>
      <c r="H28" s="737"/>
      <c r="I28" s="737"/>
      <c r="J28" s="737"/>
      <c r="K28" s="737"/>
      <c r="L28" s="737"/>
      <c r="M28" s="737"/>
      <c r="N28" s="737"/>
      <c r="O28" s="737"/>
      <c r="P28" s="738"/>
      <c r="Q28" s="809">
        <v>372</v>
      </c>
      <c r="R28" s="810"/>
      <c r="S28" s="810"/>
      <c r="T28" s="810"/>
      <c r="U28" s="810"/>
      <c r="V28" s="810">
        <v>366</v>
      </c>
      <c r="W28" s="810"/>
      <c r="X28" s="810"/>
      <c r="Y28" s="810"/>
      <c r="Z28" s="810"/>
      <c r="AA28" s="810">
        <v>6</v>
      </c>
      <c r="AB28" s="810"/>
      <c r="AC28" s="810"/>
      <c r="AD28" s="810"/>
      <c r="AE28" s="811"/>
      <c r="AF28" s="812">
        <v>6</v>
      </c>
      <c r="AG28" s="810"/>
      <c r="AH28" s="810"/>
      <c r="AI28" s="810"/>
      <c r="AJ28" s="813"/>
      <c r="AK28" s="814">
        <v>17</v>
      </c>
      <c r="AL28" s="815"/>
      <c r="AM28" s="815"/>
      <c r="AN28" s="815"/>
      <c r="AO28" s="815"/>
      <c r="AP28" s="815"/>
      <c r="AQ28" s="815"/>
      <c r="AR28" s="815"/>
      <c r="AS28" s="815"/>
      <c r="AT28" s="815"/>
      <c r="AU28" s="815"/>
      <c r="AV28" s="815"/>
      <c r="AW28" s="815"/>
      <c r="AX28" s="815"/>
      <c r="AY28" s="815"/>
      <c r="AZ28" s="816"/>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389</v>
      </c>
      <c r="C29" s="768"/>
      <c r="D29" s="768"/>
      <c r="E29" s="768"/>
      <c r="F29" s="768"/>
      <c r="G29" s="768"/>
      <c r="H29" s="768"/>
      <c r="I29" s="768"/>
      <c r="J29" s="768"/>
      <c r="K29" s="768"/>
      <c r="L29" s="768"/>
      <c r="M29" s="768"/>
      <c r="N29" s="768"/>
      <c r="O29" s="768"/>
      <c r="P29" s="769"/>
      <c r="Q29" s="770">
        <v>600</v>
      </c>
      <c r="R29" s="771"/>
      <c r="S29" s="771"/>
      <c r="T29" s="771"/>
      <c r="U29" s="771"/>
      <c r="V29" s="771">
        <v>591</v>
      </c>
      <c r="W29" s="771"/>
      <c r="X29" s="771"/>
      <c r="Y29" s="771"/>
      <c r="Z29" s="771"/>
      <c r="AA29" s="771">
        <v>9</v>
      </c>
      <c r="AB29" s="771"/>
      <c r="AC29" s="771"/>
      <c r="AD29" s="771"/>
      <c r="AE29" s="772"/>
      <c r="AF29" s="773">
        <v>9</v>
      </c>
      <c r="AG29" s="774"/>
      <c r="AH29" s="774"/>
      <c r="AI29" s="774"/>
      <c r="AJ29" s="775"/>
      <c r="AK29" s="821">
        <v>155</v>
      </c>
      <c r="AL29" s="817"/>
      <c r="AM29" s="817"/>
      <c r="AN29" s="817"/>
      <c r="AO29" s="817"/>
      <c r="AP29" s="817">
        <v>479</v>
      </c>
      <c r="AQ29" s="817"/>
      <c r="AR29" s="817"/>
      <c r="AS29" s="817"/>
      <c r="AT29" s="817"/>
      <c r="AU29" s="817">
        <v>128</v>
      </c>
      <c r="AV29" s="817"/>
      <c r="AW29" s="817"/>
      <c r="AX29" s="817"/>
      <c r="AY29" s="817"/>
      <c r="AZ29" s="818"/>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390</v>
      </c>
      <c r="C30" s="768"/>
      <c r="D30" s="768"/>
      <c r="E30" s="768"/>
      <c r="F30" s="768"/>
      <c r="G30" s="768"/>
      <c r="H30" s="768"/>
      <c r="I30" s="768"/>
      <c r="J30" s="768"/>
      <c r="K30" s="768"/>
      <c r="L30" s="768"/>
      <c r="M30" s="768"/>
      <c r="N30" s="768"/>
      <c r="O30" s="768"/>
      <c r="P30" s="769"/>
      <c r="Q30" s="770">
        <v>63</v>
      </c>
      <c r="R30" s="771"/>
      <c r="S30" s="771"/>
      <c r="T30" s="771"/>
      <c r="U30" s="771"/>
      <c r="V30" s="771">
        <v>59</v>
      </c>
      <c r="W30" s="771"/>
      <c r="X30" s="771"/>
      <c r="Y30" s="771"/>
      <c r="Z30" s="771"/>
      <c r="AA30" s="771">
        <v>4</v>
      </c>
      <c r="AB30" s="771"/>
      <c r="AC30" s="771"/>
      <c r="AD30" s="771"/>
      <c r="AE30" s="772"/>
      <c r="AF30" s="773">
        <v>4</v>
      </c>
      <c r="AG30" s="774"/>
      <c r="AH30" s="774"/>
      <c r="AI30" s="774"/>
      <c r="AJ30" s="775"/>
      <c r="AK30" s="821">
        <v>11</v>
      </c>
      <c r="AL30" s="817"/>
      <c r="AM30" s="817"/>
      <c r="AN30" s="817"/>
      <c r="AO30" s="817"/>
      <c r="AP30" s="817">
        <v>51</v>
      </c>
      <c r="AQ30" s="817"/>
      <c r="AR30" s="817"/>
      <c r="AS30" s="817"/>
      <c r="AT30" s="817"/>
      <c r="AU30" s="817">
        <v>7</v>
      </c>
      <c r="AV30" s="817"/>
      <c r="AW30" s="817"/>
      <c r="AX30" s="817"/>
      <c r="AY30" s="817"/>
      <c r="AZ30" s="818"/>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391</v>
      </c>
      <c r="C31" s="768"/>
      <c r="D31" s="768"/>
      <c r="E31" s="768"/>
      <c r="F31" s="768"/>
      <c r="G31" s="768"/>
      <c r="H31" s="768"/>
      <c r="I31" s="768"/>
      <c r="J31" s="768"/>
      <c r="K31" s="768"/>
      <c r="L31" s="768"/>
      <c r="M31" s="768"/>
      <c r="N31" s="768"/>
      <c r="O31" s="768"/>
      <c r="P31" s="769"/>
      <c r="Q31" s="770">
        <v>90</v>
      </c>
      <c r="R31" s="771"/>
      <c r="S31" s="771"/>
      <c r="T31" s="771"/>
      <c r="U31" s="771"/>
      <c r="V31" s="771">
        <v>89</v>
      </c>
      <c r="W31" s="771"/>
      <c r="X31" s="771"/>
      <c r="Y31" s="771"/>
      <c r="Z31" s="771"/>
      <c r="AA31" s="771">
        <v>1</v>
      </c>
      <c r="AB31" s="771"/>
      <c r="AC31" s="771"/>
      <c r="AD31" s="771"/>
      <c r="AE31" s="772"/>
      <c r="AF31" s="773">
        <v>1</v>
      </c>
      <c r="AG31" s="774"/>
      <c r="AH31" s="774"/>
      <c r="AI31" s="774"/>
      <c r="AJ31" s="775"/>
      <c r="AK31" s="821">
        <v>46</v>
      </c>
      <c r="AL31" s="817"/>
      <c r="AM31" s="817"/>
      <c r="AN31" s="817"/>
      <c r="AO31" s="817"/>
      <c r="AP31" s="817"/>
      <c r="AQ31" s="817"/>
      <c r="AR31" s="817"/>
      <c r="AS31" s="817"/>
      <c r="AT31" s="817"/>
      <c r="AU31" s="817"/>
      <c r="AV31" s="817"/>
      <c r="AW31" s="817"/>
      <c r="AX31" s="817"/>
      <c r="AY31" s="817"/>
      <c r="AZ31" s="818"/>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548</v>
      </c>
      <c r="C32" s="768"/>
      <c r="D32" s="768"/>
      <c r="E32" s="768"/>
      <c r="F32" s="768"/>
      <c r="G32" s="768"/>
      <c r="H32" s="768"/>
      <c r="I32" s="768"/>
      <c r="J32" s="768"/>
      <c r="K32" s="768"/>
      <c r="L32" s="768"/>
      <c r="M32" s="768"/>
      <c r="N32" s="768"/>
      <c r="O32" s="768"/>
      <c r="P32" s="769"/>
      <c r="Q32" s="770">
        <v>160</v>
      </c>
      <c r="R32" s="771"/>
      <c r="S32" s="771"/>
      <c r="T32" s="771"/>
      <c r="U32" s="771"/>
      <c r="V32" s="771">
        <v>153</v>
      </c>
      <c r="W32" s="771"/>
      <c r="X32" s="771"/>
      <c r="Y32" s="771"/>
      <c r="Z32" s="771"/>
      <c r="AA32" s="771">
        <v>7</v>
      </c>
      <c r="AB32" s="771"/>
      <c r="AC32" s="771"/>
      <c r="AD32" s="771"/>
      <c r="AE32" s="772"/>
      <c r="AF32" s="773">
        <v>13</v>
      </c>
      <c r="AG32" s="774"/>
      <c r="AH32" s="774"/>
      <c r="AI32" s="774"/>
      <c r="AJ32" s="775"/>
      <c r="AK32" s="821">
        <v>103</v>
      </c>
      <c r="AL32" s="817"/>
      <c r="AM32" s="817"/>
      <c r="AN32" s="817"/>
      <c r="AO32" s="817"/>
      <c r="AP32" s="817">
        <v>1021</v>
      </c>
      <c r="AQ32" s="817"/>
      <c r="AR32" s="817"/>
      <c r="AS32" s="817"/>
      <c r="AT32" s="817"/>
      <c r="AU32" s="817">
        <v>711</v>
      </c>
      <c r="AV32" s="817"/>
      <c r="AW32" s="817"/>
      <c r="AX32" s="817"/>
      <c r="AY32" s="817"/>
      <c r="AZ32" s="818" t="s">
        <v>547</v>
      </c>
      <c r="BA32" s="818"/>
      <c r="BB32" s="818"/>
      <c r="BC32" s="818"/>
      <c r="BD32" s="818"/>
      <c r="BE32" s="819" t="s">
        <v>392</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t="s">
        <v>393</v>
      </c>
      <c r="C33" s="768"/>
      <c r="D33" s="768"/>
      <c r="E33" s="768"/>
      <c r="F33" s="768"/>
      <c r="G33" s="768"/>
      <c r="H33" s="768"/>
      <c r="I33" s="768"/>
      <c r="J33" s="768"/>
      <c r="K33" s="768"/>
      <c r="L33" s="768"/>
      <c r="M33" s="768"/>
      <c r="N33" s="768"/>
      <c r="O33" s="768"/>
      <c r="P33" s="769"/>
      <c r="Q33" s="770">
        <v>319</v>
      </c>
      <c r="R33" s="771"/>
      <c r="S33" s="771"/>
      <c r="T33" s="771"/>
      <c r="U33" s="771"/>
      <c r="V33" s="771">
        <v>299</v>
      </c>
      <c r="W33" s="771"/>
      <c r="X33" s="771"/>
      <c r="Y33" s="771"/>
      <c r="Z33" s="771"/>
      <c r="AA33" s="771">
        <v>20</v>
      </c>
      <c r="AB33" s="771"/>
      <c r="AC33" s="771"/>
      <c r="AD33" s="771"/>
      <c r="AE33" s="772"/>
      <c r="AF33" s="773">
        <v>20</v>
      </c>
      <c r="AG33" s="774"/>
      <c r="AH33" s="774"/>
      <c r="AI33" s="774"/>
      <c r="AJ33" s="775"/>
      <c r="AK33" s="821">
        <v>177</v>
      </c>
      <c r="AL33" s="817"/>
      <c r="AM33" s="817"/>
      <c r="AN33" s="817"/>
      <c r="AO33" s="817"/>
      <c r="AP33" s="817">
        <v>1897</v>
      </c>
      <c r="AQ33" s="817"/>
      <c r="AR33" s="817"/>
      <c r="AS33" s="817"/>
      <c r="AT33" s="817"/>
      <c r="AU33" s="817">
        <v>694</v>
      </c>
      <c r="AV33" s="817"/>
      <c r="AW33" s="817"/>
      <c r="AX33" s="817"/>
      <c r="AY33" s="817"/>
      <c r="AZ33" s="818" t="s">
        <v>547</v>
      </c>
      <c r="BA33" s="818"/>
      <c r="BB33" s="818"/>
      <c r="BC33" s="818"/>
      <c r="BD33" s="818"/>
      <c r="BE33" s="819" t="s">
        <v>394</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395</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376</v>
      </c>
      <c r="B63" s="776" t="s">
        <v>396</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53</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398</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399</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c r="C68" s="857"/>
      <c r="D68" s="857"/>
      <c r="E68" s="857"/>
      <c r="F68" s="857"/>
      <c r="G68" s="857"/>
      <c r="H68" s="857"/>
      <c r="I68" s="857"/>
      <c r="J68" s="857"/>
      <c r="K68" s="857"/>
      <c r="L68" s="857"/>
      <c r="M68" s="857"/>
      <c r="N68" s="857"/>
      <c r="O68" s="857"/>
      <c r="P68" s="858"/>
      <c r="Q68" s="859"/>
      <c r="R68" s="853"/>
      <c r="S68" s="853"/>
      <c r="T68" s="853"/>
      <c r="U68" s="853"/>
      <c r="V68" s="853"/>
      <c r="W68" s="853"/>
      <c r="X68" s="853"/>
      <c r="Y68" s="853"/>
      <c r="Z68" s="853"/>
      <c r="AA68" s="853"/>
      <c r="AB68" s="853"/>
      <c r="AC68" s="853"/>
      <c r="AD68" s="853"/>
      <c r="AE68" s="853"/>
      <c r="AF68" s="853"/>
      <c r="AG68" s="853"/>
      <c r="AH68" s="853"/>
      <c r="AI68" s="853"/>
      <c r="AJ68" s="853"/>
      <c r="AK68" s="853"/>
      <c r="AL68" s="853"/>
      <c r="AM68" s="853"/>
      <c r="AN68" s="853"/>
      <c r="AO68" s="853"/>
      <c r="AP68" s="853"/>
      <c r="AQ68" s="853"/>
      <c r="AR68" s="853"/>
      <c r="AS68" s="853"/>
      <c r="AT68" s="853"/>
      <c r="AU68" s="853"/>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c r="C69" s="861"/>
      <c r="D69" s="861"/>
      <c r="E69" s="861"/>
      <c r="F69" s="861"/>
      <c r="G69" s="861"/>
      <c r="H69" s="861"/>
      <c r="I69" s="861"/>
      <c r="J69" s="861"/>
      <c r="K69" s="861"/>
      <c r="L69" s="861"/>
      <c r="M69" s="861"/>
      <c r="N69" s="861"/>
      <c r="O69" s="861"/>
      <c r="P69" s="862"/>
      <c r="Q69" s="863"/>
      <c r="R69" s="817"/>
      <c r="S69" s="817"/>
      <c r="T69" s="817"/>
      <c r="U69" s="817"/>
      <c r="V69" s="817"/>
      <c r="W69" s="817"/>
      <c r="X69" s="817"/>
      <c r="Y69" s="817"/>
      <c r="Z69" s="817"/>
      <c r="AA69" s="817"/>
      <c r="AB69" s="817"/>
      <c r="AC69" s="817"/>
      <c r="AD69" s="817"/>
      <c r="AE69" s="817"/>
      <c r="AF69" s="817"/>
      <c r="AG69" s="817"/>
      <c r="AH69" s="817"/>
      <c r="AI69" s="817"/>
      <c r="AJ69" s="817"/>
      <c r="AK69" s="817"/>
      <c r="AL69" s="817"/>
      <c r="AM69" s="817"/>
      <c r="AN69" s="817"/>
      <c r="AO69" s="817"/>
      <c r="AP69" s="817"/>
      <c r="AQ69" s="817"/>
      <c r="AR69" s="817"/>
      <c r="AS69" s="817"/>
      <c r="AT69" s="817"/>
      <c r="AU69" s="817"/>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c r="C70" s="861"/>
      <c r="D70" s="861"/>
      <c r="E70" s="861"/>
      <c r="F70" s="861"/>
      <c r="G70" s="861"/>
      <c r="H70" s="861"/>
      <c r="I70" s="861"/>
      <c r="J70" s="861"/>
      <c r="K70" s="861"/>
      <c r="L70" s="861"/>
      <c r="M70" s="861"/>
      <c r="N70" s="861"/>
      <c r="O70" s="861"/>
      <c r="P70" s="862"/>
      <c r="Q70" s="863"/>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c r="C71" s="861"/>
      <c r="D71" s="861"/>
      <c r="E71" s="861"/>
      <c r="F71" s="861"/>
      <c r="G71" s="861"/>
      <c r="H71" s="861"/>
      <c r="I71" s="861"/>
      <c r="J71" s="861"/>
      <c r="K71" s="861"/>
      <c r="L71" s="861"/>
      <c r="M71" s="861"/>
      <c r="N71" s="861"/>
      <c r="O71" s="861"/>
      <c r="P71" s="862"/>
      <c r="Q71" s="863"/>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c r="C72" s="861"/>
      <c r="D72" s="861"/>
      <c r="E72" s="861"/>
      <c r="F72" s="861"/>
      <c r="G72" s="861"/>
      <c r="H72" s="861"/>
      <c r="I72" s="861"/>
      <c r="J72" s="861"/>
      <c r="K72" s="861"/>
      <c r="L72" s="861"/>
      <c r="M72" s="861"/>
      <c r="N72" s="861"/>
      <c r="O72" s="861"/>
      <c r="P72" s="862"/>
      <c r="Q72" s="863"/>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376</v>
      </c>
      <c r="B88" s="776" t="s">
        <v>400</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776" t="s">
        <v>401</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408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409</v>
      </c>
      <c r="AB109" s="880"/>
      <c r="AC109" s="880"/>
      <c r="AD109" s="880"/>
      <c r="AE109" s="881"/>
      <c r="AF109" s="879" t="s">
        <v>410</v>
      </c>
      <c r="AG109" s="880"/>
      <c r="AH109" s="880"/>
      <c r="AI109" s="880"/>
      <c r="AJ109" s="881"/>
      <c r="AK109" s="879" t="s">
        <v>294</v>
      </c>
      <c r="AL109" s="880"/>
      <c r="AM109" s="880"/>
      <c r="AN109" s="880"/>
      <c r="AO109" s="881"/>
      <c r="AP109" s="879" t="s">
        <v>411</v>
      </c>
      <c r="AQ109" s="880"/>
      <c r="AR109" s="880"/>
      <c r="AS109" s="880"/>
      <c r="AT109" s="882"/>
      <c r="AU109" s="899" t="s">
        <v>408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409</v>
      </c>
      <c r="BR109" s="880"/>
      <c r="BS109" s="880"/>
      <c r="BT109" s="880"/>
      <c r="BU109" s="881"/>
      <c r="BV109" s="879" t="s">
        <v>410</v>
      </c>
      <c r="BW109" s="880"/>
      <c r="BX109" s="880"/>
      <c r="BY109" s="880"/>
      <c r="BZ109" s="881"/>
      <c r="CA109" s="879" t="s">
        <v>294</v>
      </c>
      <c r="CB109" s="880"/>
      <c r="CC109" s="880"/>
      <c r="CD109" s="880"/>
      <c r="CE109" s="881"/>
      <c r="CF109" s="900" t="s">
        <v>411</v>
      </c>
      <c r="CG109" s="900"/>
      <c r="CH109" s="900"/>
      <c r="CI109" s="900"/>
      <c r="CJ109" s="900"/>
      <c r="CK109" s="879" t="s">
        <v>412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409</v>
      </c>
      <c r="DH109" s="880"/>
      <c r="DI109" s="880"/>
      <c r="DJ109" s="880"/>
      <c r="DK109" s="881"/>
      <c r="DL109" s="879" t="s">
        <v>410</v>
      </c>
      <c r="DM109" s="880"/>
      <c r="DN109" s="880"/>
      <c r="DO109" s="880"/>
      <c r="DP109" s="881"/>
      <c r="DQ109" s="879" t="s">
        <v>294</v>
      </c>
      <c r="DR109" s="880"/>
      <c r="DS109" s="880"/>
      <c r="DT109" s="880"/>
      <c r="DU109" s="881"/>
      <c r="DV109" s="879" t="s">
        <v>411</v>
      </c>
      <c r="DW109" s="880"/>
      <c r="DX109" s="880"/>
      <c r="DY109" s="880"/>
      <c r="DZ109" s="882"/>
    </row>
    <row r="110" spans="1:131" s="224" customFormat="1" ht="26.25" customHeight="1" x14ac:dyDescent="0.2">
      <c r="A110" s="883" t="s">
        <v>413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1048356</v>
      </c>
      <c r="AB110" s="887"/>
      <c r="AC110" s="887"/>
      <c r="AD110" s="887"/>
      <c r="AE110" s="888"/>
      <c r="AF110" s="889">
        <v>1037671</v>
      </c>
      <c r="AG110" s="887"/>
      <c r="AH110" s="887"/>
      <c r="AI110" s="887"/>
      <c r="AJ110" s="888"/>
      <c r="AK110" s="889">
        <v>1017038</v>
      </c>
      <c r="AL110" s="887"/>
      <c r="AM110" s="887"/>
      <c r="AN110" s="887"/>
      <c r="AO110" s="888"/>
      <c r="AP110" s="890">
        <v>56.3</v>
      </c>
      <c r="AQ110" s="891"/>
      <c r="AR110" s="891"/>
      <c r="AS110" s="891"/>
      <c r="AT110" s="892"/>
      <c r="AU110" s="893" t="s">
        <v>69</v>
      </c>
      <c r="AV110" s="894"/>
      <c r="AW110" s="894"/>
      <c r="AX110" s="894"/>
      <c r="AY110" s="894"/>
      <c r="AZ110" s="916" t="s">
        <v>414</v>
      </c>
      <c r="BA110" s="884"/>
      <c r="BB110" s="884"/>
      <c r="BC110" s="884"/>
      <c r="BD110" s="884"/>
      <c r="BE110" s="884"/>
      <c r="BF110" s="884"/>
      <c r="BG110" s="884"/>
      <c r="BH110" s="884"/>
      <c r="BI110" s="884"/>
      <c r="BJ110" s="884"/>
      <c r="BK110" s="884"/>
      <c r="BL110" s="884"/>
      <c r="BM110" s="884"/>
      <c r="BN110" s="884"/>
      <c r="BO110" s="884"/>
      <c r="BP110" s="885"/>
      <c r="BQ110" s="917">
        <v>10618259</v>
      </c>
      <c r="BR110" s="918"/>
      <c r="BS110" s="918"/>
      <c r="BT110" s="918"/>
      <c r="BU110" s="918"/>
      <c r="BV110" s="918">
        <v>10181523</v>
      </c>
      <c r="BW110" s="918"/>
      <c r="BX110" s="918"/>
      <c r="BY110" s="918"/>
      <c r="BZ110" s="918"/>
      <c r="CA110" s="918">
        <v>9951371</v>
      </c>
      <c r="CB110" s="918"/>
      <c r="CC110" s="918"/>
      <c r="CD110" s="918"/>
      <c r="CE110" s="918"/>
      <c r="CF110" s="931">
        <v>550.5</v>
      </c>
      <c r="CG110" s="932"/>
      <c r="CH110" s="932"/>
      <c r="CI110" s="932"/>
      <c r="CJ110" s="932"/>
      <c r="CK110" s="933" t="s">
        <v>415</v>
      </c>
      <c r="CL110" s="934"/>
      <c r="CM110" s="916" t="s">
        <v>416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417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418</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419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420</v>
      </c>
      <c r="B112" s="940"/>
      <c r="C112" s="910" t="s">
        <v>421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422</v>
      </c>
      <c r="BA112" s="910"/>
      <c r="BB112" s="910"/>
      <c r="BC112" s="910"/>
      <c r="BD112" s="910"/>
      <c r="BE112" s="910"/>
      <c r="BF112" s="910"/>
      <c r="BG112" s="910"/>
      <c r="BH112" s="910"/>
      <c r="BI112" s="910"/>
      <c r="BJ112" s="910"/>
      <c r="BK112" s="910"/>
      <c r="BL112" s="910"/>
      <c r="BM112" s="910"/>
      <c r="BN112" s="910"/>
      <c r="BO112" s="910"/>
      <c r="BP112" s="911"/>
      <c r="BQ112" s="912">
        <v>2367748</v>
      </c>
      <c r="BR112" s="913"/>
      <c r="BS112" s="913"/>
      <c r="BT112" s="913"/>
      <c r="BU112" s="913"/>
      <c r="BV112" s="913">
        <v>2029243</v>
      </c>
      <c r="BW112" s="913"/>
      <c r="BX112" s="913"/>
      <c r="BY112" s="913"/>
      <c r="BZ112" s="913"/>
      <c r="CA112" s="913">
        <v>1540548</v>
      </c>
      <c r="CB112" s="913"/>
      <c r="CC112" s="913"/>
      <c r="CD112" s="913"/>
      <c r="CE112" s="913"/>
      <c r="CF112" s="907">
        <v>85.2</v>
      </c>
      <c r="CG112" s="908"/>
      <c r="CH112" s="908"/>
      <c r="CI112" s="908"/>
      <c r="CJ112" s="908"/>
      <c r="CK112" s="935"/>
      <c r="CL112" s="936"/>
      <c r="CM112" s="909" t="s">
        <v>423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173200</v>
      </c>
      <c r="AB113" s="925"/>
      <c r="AC113" s="925"/>
      <c r="AD113" s="925"/>
      <c r="AE113" s="926"/>
      <c r="AF113" s="927">
        <v>148462</v>
      </c>
      <c r="AG113" s="925"/>
      <c r="AH113" s="925"/>
      <c r="AI113" s="925"/>
      <c r="AJ113" s="926"/>
      <c r="AK113" s="927">
        <v>123499</v>
      </c>
      <c r="AL113" s="925"/>
      <c r="AM113" s="925"/>
      <c r="AN113" s="925"/>
      <c r="AO113" s="926"/>
      <c r="AP113" s="928">
        <v>6.8</v>
      </c>
      <c r="AQ113" s="929"/>
      <c r="AR113" s="929"/>
      <c r="AS113" s="929"/>
      <c r="AT113" s="930"/>
      <c r="AU113" s="895"/>
      <c r="AV113" s="896"/>
      <c r="AW113" s="896"/>
      <c r="AX113" s="896"/>
      <c r="AY113" s="896"/>
      <c r="AZ113" s="909" t="s">
        <v>425</v>
      </c>
      <c r="BA113" s="910"/>
      <c r="BB113" s="910"/>
      <c r="BC113" s="910"/>
      <c r="BD113" s="910"/>
      <c r="BE113" s="910"/>
      <c r="BF113" s="910"/>
      <c r="BG113" s="910"/>
      <c r="BH113" s="910"/>
      <c r="BI113" s="910"/>
      <c r="BJ113" s="910"/>
      <c r="BK113" s="910"/>
      <c r="BL113" s="910"/>
      <c r="BM113" s="910"/>
      <c r="BN113" s="910"/>
      <c r="BO113" s="910"/>
      <c r="BP113" s="911"/>
      <c r="BQ113" s="912">
        <v>48445</v>
      </c>
      <c r="BR113" s="913"/>
      <c r="BS113" s="913"/>
      <c r="BT113" s="913"/>
      <c r="BU113" s="913"/>
      <c r="BV113" s="913">
        <v>45228</v>
      </c>
      <c r="BW113" s="913"/>
      <c r="BX113" s="913"/>
      <c r="BY113" s="913"/>
      <c r="BZ113" s="913"/>
      <c r="CA113" s="913">
        <v>41203</v>
      </c>
      <c r="CB113" s="913"/>
      <c r="CC113" s="913"/>
      <c r="CD113" s="913"/>
      <c r="CE113" s="913"/>
      <c r="CF113" s="907">
        <v>2.2999999999999998</v>
      </c>
      <c r="CG113" s="908"/>
      <c r="CH113" s="908"/>
      <c r="CI113" s="908"/>
      <c r="CJ113" s="908"/>
      <c r="CK113" s="935"/>
      <c r="CL113" s="936"/>
      <c r="CM113" s="909" t="s">
        <v>426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427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3008</v>
      </c>
      <c r="AB114" s="946"/>
      <c r="AC114" s="946"/>
      <c r="AD114" s="946"/>
      <c r="AE114" s="947"/>
      <c r="AF114" s="948">
        <v>2850</v>
      </c>
      <c r="AG114" s="946"/>
      <c r="AH114" s="946"/>
      <c r="AI114" s="946"/>
      <c r="AJ114" s="947"/>
      <c r="AK114" s="948">
        <v>2236</v>
      </c>
      <c r="AL114" s="946"/>
      <c r="AM114" s="946"/>
      <c r="AN114" s="946"/>
      <c r="AO114" s="947"/>
      <c r="AP114" s="949">
        <v>0.1</v>
      </c>
      <c r="AQ114" s="950"/>
      <c r="AR114" s="950"/>
      <c r="AS114" s="950"/>
      <c r="AT114" s="951"/>
      <c r="AU114" s="895"/>
      <c r="AV114" s="896"/>
      <c r="AW114" s="896"/>
      <c r="AX114" s="896"/>
      <c r="AY114" s="896"/>
      <c r="AZ114" s="909" t="s">
        <v>428</v>
      </c>
      <c r="BA114" s="910"/>
      <c r="BB114" s="910"/>
      <c r="BC114" s="910"/>
      <c r="BD114" s="910"/>
      <c r="BE114" s="910"/>
      <c r="BF114" s="910"/>
      <c r="BG114" s="910"/>
      <c r="BH114" s="910"/>
      <c r="BI114" s="910"/>
      <c r="BJ114" s="910"/>
      <c r="BK114" s="910"/>
      <c r="BL114" s="910"/>
      <c r="BM114" s="910"/>
      <c r="BN114" s="910"/>
      <c r="BO114" s="910"/>
      <c r="BP114" s="911"/>
      <c r="BQ114" s="912">
        <v>295326</v>
      </c>
      <c r="BR114" s="913"/>
      <c r="BS114" s="913"/>
      <c r="BT114" s="913"/>
      <c r="BU114" s="913"/>
      <c r="BV114" s="913">
        <v>310912</v>
      </c>
      <c r="BW114" s="913"/>
      <c r="BX114" s="913"/>
      <c r="BY114" s="913"/>
      <c r="BZ114" s="913"/>
      <c r="CA114" s="913">
        <v>249965</v>
      </c>
      <c r="CB114" s="913"/>
      <c r="CC114" s="913"/>
      <c r="CD114" s="913"/>
      <c r="CE114" s="913"/>
      <c r="CF114" s="907">
        <v>13.8</v>
      </c>
      <c r="CG114" s="908"/>
      <c r="CH114" s="908"/>
      <c r="CI114" s="908"/>
      <c r="CJ114" s="908"/>
      <c r="CK114" s="935"/>
      <c r="CL114" s="936"/>
      <c r="CM114" s="909" t="s">
        <v>429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430</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431</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433</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63</v>
      </c>
      <c r="AB116" s="946"/>
      <c r="AC116" s="946"/>
      <c r="AD116" s="946"/>
      <c r="AE116" s="947"/>
      <c r="AF116" s="948" t="s">
        <v>122</v>
      </c>
      <c r="AG116" s="946"/>
      <c r="AH116" s="946"/>
      <c r="AI116" s="946"/>
      <c r="AJ116" s="947"/>
      <c r="AK116" s="948">
        <v>133</v>
      </c>
      <c r="AL116" s="946"/>
      <c r="AM116" s="946"/>
      <c r="AN116" s="946"/>
      <c r="AO116" s="947"/>
      <c r="AP116" s="949">
        <v>0</v>
      </c>
      <c r="AQ116" s="950"/>
      <c r="AR116" s="950"/>
      <c r="AS116" s="950"/>
      <c r="AT116" s="951"/>
      <c r="AU116" s="895"/>
      <c r="AV116" s="896"/>
      <c r="AW116" s="896"/>
      <c r="AX116" s="896"/>
      <c r="AY116" s="896"/>
      <c r="AZ116" s="954" t="s">
        <v>434</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436</v>
      </c>
      <c r="Z117" s="881"/>
      <c r="AA117" s="965">
        <v>1224627</v>
      </c>
      <c r="AB117" s="966"/>
      <c r="AC117" s="966"/>
      <c r="AD117" s="966"/>
      <c r="AE117" s="967"/>
      <c r="AF117" s="968">
        <v>1188983</v>
      </c>
      <c r="AG117" s="966"/>
      <c r="AH117" s="966"/>
      <c r="AI117" s="966"/>
      <c r="AJ117" s="967"/>
      <c r="AK117" s="968">
        <v>1142906</v>
      </c>
      <c r="AL117" s="966"/>
      <c r="AM117" s="966"/>
      <c r="AN117" s="966"/>
      <c r="AO117" s="967"/>
      <c r="AP117" s="969"/>
      <c r="AQ117" s="970"/>
      <c r="AR117" s="970"/>
      <c r="AS117" s="970"/>
      <c r="AT117" s="971"/>
      <c r="AU117" s="895"/>
      <c r="AV117" s="896"/>
      <c r="AW117" s="896"/>
      <c r="AX117" s="896"/>
      <c r="AY117" s="896"/>
      <c r="AZ117" s="961" t="s">
        <v>437</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409</v>
      </c>
      <c r="AB118" s="880"/>
      <c r="AC118" s="880"/>
      <c r="AD118" s="880"/>
      <c r="AE118" s="881"/>
      <c r="AF118" s="879" t="s">
        <v>410</v>
      </c>
      <c r="AG118" s="880"/>
      <c r="AH118" s="880"/>
      <c r="AI118" s="880"/>
      <c r="AJ118" s="881"/>
      <c r="AK118" s="879" t="s">
        <v>294</v>
      </c>
      <c r="AL118" s="880"/>
      <c r="AM118" s="880"/>
      <c r="AN118" s="880"/>
      <c r="AO118" s="881"/>
      <c r="AP118" s="957" t="s">
        <v>411</v>
      </c>
      <c r="AQ118" s="958"/>
      <c r="AR118" s="958"/>
      <c r="AS118" s="958"/>
      <c r="AT118" s="959"/>
      <c r="AU118" s="895"/>
      <c r="AV118" s="896"/>
      <c r="AW118" s="896"/>
      <c r="AX118" s="896"/>
      <c r="AY118" s="896"/>
      <c r="AZ118" s="960" t="s">
        <v>439</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415</v>
      </c>
      <c r="B119" s="934"/>
      <c r="C119" s="916" t="s">
        <v>416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441</v>
      </c>
      <c r="BP119" s="992"/>
      <c r="BQ119" s="986">
        <v>13329778</v>
      </c>
      <c r="BR119" s="987"/>
      <c r="BS119" s="987"/>
      <c r="BT119" s="987"/>
      <c r="BU119" s="987"/>
      <c r="BV119" s="987">
        <v>12566906</v>
      </c>
      <c r="BW119" s="987"/>
      <c r="BX119" s="987"/>
      <c r="BY119" s="987"/>
      <c r="BZ119" s="987"/>
      <c r="CA119" s="987">
        <v>11783087</v>
      </c>
      <c r="CB119" s="987"/>
      <c r="CC119" s="987"/>
      <c r="CD119" s="987"/>
      <c r="CE119" s="987"/>
      <c r="CF119" s="988"/>
      <c r="CG119" s="989"/>
      <c r="CH119" s="989"/>
      <c r="CI119" s="989"/>
      <c r="CJ119" s="990"/>
      <c r="CK119" s="937"/>
      <c r="CL119" s="938"/>
      <c r="CM119" s="960" t="s">
        <v>442</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2">
      <c r="A120" s="1044"/>
      <c r="B120" s="936"/>
      <c r="C120" s="909" t="s">
        <v>419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443</v>
      </c>
      <c r="AV120" s="979"/>
      <c r="AW120" s="979"/>
      <c r="AX120" s="979"/>
      <c r="AY120" s="980"/>
      <c r="AZ120" s="916" t="s">
        <v>444</v>
      </c>
      <c r="BA120" s="884"/>
      <c r="BB120" s="884"/>
      <c r="BC120" s="884"/>
      <c r="BD120" s="884"/>
      <c r="BE120" s="884"/>
      <c r="BF120" s="884"/>
      <c r="BG120" s="884"/>
      <c r="BH120" s="884"/>
      <c r="BI120" s="884"/>
      <c r="BJ120" s="884"/>
      <c r="BK120" s="884"/>
      <c r="BL120" s="884"/>
      <c r="BM120" s="884"/>
      <c r="BN120" s="884"/>
      <c r="BO120" s="884"/>
      <c r="BP120" s="885"/>
      <c r="BQ120" s="917">
        <v>1596578</v>
      </c>
      <c r="BR120" s="918"/>
      <c r="BS120" s="918"/>
      <c r="BT120" s="918"/>
      <c r="BU120" s="918"/>
      <c r="BV120" s="918">
        <v>1693037</v>
      </c>
      <c r="BW120" s="918"/>
      <c r="BX120" s="918"/>
      <c r="BY120" s="918"/>
      <c r="BZ120" s="918"/>
      <c r="CA120" s="918">
        <v>1514703</v>
      </c>
      <c r="CB120" s="918"/>
      <c r="CC120" s="918"/>
      <c r="CD120" s="918"/>
      <c r="CE120" s="918"/>
      <c r="CF120" s="931">
        <v>83.8</v>
      </c>
      <c r="CG120" s="932"/>
      <c r="CH120" s="932"/>
      <c r="CI120" s="932"/>
      <c r="CJ120" s="932"/>
      <c r="CK120" s="993" t="s">
        <v>445</v>
      </c>
      <c r="CL120" s="994"/>
      <c r="CM120" s="994"/>
      <c r="CN120" s="994"/>
      <c r="CO120" s="995"/>
      <c r="CP120" s="1001" t="s">
        <v>446</v>
      </c>
      <c r="CQ120" s="1002"/>
      <c r="CR120" s="1002"/>
      <c r="CS120" s="1002"/>
      <c r="CT120" s="1002"/>
      <c r="CU120" s="1002"/>
      <c r="CV120" s="1002"/>
      <c r="CW120" s="1002"/>
      <c r="CX120" s="1002"/>
      <c r="CY120" s="1002"/>
      <c r="CZ120" s="1002"/>
      <c r="DA120" s="1002"/>
      <c r="DB120" s="1002"/>
      <c r="DC120" s="1002"/>
      <c r="DD120" s="1002"/>
      <c r="DE120" s="1002"/>
      <c r="DF120" s="1003"/>
      <c r="DG120" s="917" t="s">
        <v>122</v>
      </c>
      <c r="DH120" s="918"/>
      <c r="DI120" s="918"/>
      <c r="DJ120" s="918"/>
      <c r="DK120" s="918"/>
      <c r="DL120" s="918" t="s">
        <v>122</v>
      </c>
      <c r="DM120" s="918"/>
      <c r="DN120" s="918"/>
      <c r="DO120" s="918"/>
      <c r="DP120" s="918"/>
      <c r="DQ120" s="918">
        <v>711480</v>
      </c>
      <c r="DR120" s="918"/>
      <c r="DS120" s="918"/>
      <c r="DT120" s="918"/>
      <c r="DU120" s="918"/>
      <c r="DV120" s="919">
        <v>39.4</v>
      </c>
      <c r="DW120" s="919"/>
      <c r="DX120" s="919"/>
      <c r="DY120" s="919"/>
      <c r="DZ120" s="920"/>
    </row>
    <row r="121" spans="1:130" s="224" customFormat="1" ht="26.25" customHeight="1" x14ac:dyDescent="0.2">
      <c r="A121" s="1044"/>
      <c r="B121" s="936"/>
      <c r="C121" s="961" t="s">
        <v>447</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448</v>
      </c>
      <c r="BA121" s="910"/>
      <c r="BB121" s="910"/>
      <c r="BC121" s="910"/>
      <c r="BD121" s="910"/>
      <c r="BE121" s="910"/>
      <c r="BF121" s="910"/>
      <c r="BG121" s="910"/>
      <c r="BH121" s="910"/>
      <c r="BI121" s="910"/>
      <c r="BJ121" s="910"/>
      <c r="BK121" s="910"/>
      <c r="BL121" s="910"/>
      <c r="BM121" s="910"/>
      <c r="BN121" s="910"/>
      <c r="BO121" s="910"/>
      <c r="BP121" s="911"/>
      <c r="BQ121" s="912">
        <v>505943</v>
      </c>
      <c r="BR121" s="913"/>
      <c r="BS121" s="913"/>
      <c r="BT121" s="913"/>
      <c r="BU121" s="913"/>
      <c r="BV121" s="913">
        <v>510339</v>
      </c>
      <c r="BW121" s="913"/>
      <c r="BX121" s="913"/>
      <c r="BY121" s="913"/>
      <c r="BZ121" s="913"/>
      <c r="CA121" s="913">
        <v>559001</v>
      </c>
      <c r="CB121" s="913"/>
      <c r="CC121" s="913"/>
      <c r="CD121" s="913"/>
      <c r="CE121" s="913"/>
      <c r="CF121" s="907">
        <v>30.9</v>
      </c>
      <c r="CG121" s="908"/>
      <c r="CH121" s="908"/>
      <c r="CI121" s="908"/>
      <c r="CJ121" s="908"/>
      <c r="CK121" s="996"/>
      <c r="CL121" s="997"/>
      <c r="CM121" s="997"/>
      <c r="CN121" s="997"/>
      <c r="CO121" s="998"/>
      <c r="CP121" s="1006" t="s">
        <v>393</v>
      </c>
      <c r="CQ121" s="1007"/>
      <c r="CR121" s="1007"/>
      <c r="CS121" s="1007"/>
      <c r="CT121" s="1007"/>
      <c r="CU121" s="1007"/>
      <c r="CV121" s="1007"/>
      <c r="CW121" s="1007"/>
      <c r="CX121" s="1007"/>
      <c r="CY121" s="1007"/>
      <c r="CZ121" s="1007"/>
      <c r="DA121" s="1007"/>
      <c r="DB121" s="1007"/>
      <c r="DC121" s="1007"/>
      <c r="DD121" s="1007"/>
      <c r="DE121" s="1007"/>
      <c r="DF121" s="1008"/>
      <c r="DG121" s="912">
        <v>1594827</v>
      </c>
      <c r="DH121" s="913"/>
      <c r="DI121" s="913"/>
      <c r="DJ121" s="913"/>
      <c r="DK121" s="913"/>
      <c r="DL121" s="913">
        <v>1194585</v>
      </c>
      <c r="DM121" s="913"/>
      <c r="DN121" s="913"/>
      <c r="DO121" s="913"/>
      <c r="DP121" s="913"/>
      <c r="DQ121" s="913">
        <v>694127</v>
      </c>
      <c r="DR121" s="913"/>
      <c r="DS121" s="913"/>
      <c r="DT121" s="913"/>
      <c r="DU121" s="913"/>
      <c r="DV121" s="914">
        <v>38.4</v>
      </c>
      <c r="DW121" s="914"/>
      <c r="DX121" s="914"/>
      <c r="DY121" s="914"/>
      <c r="DZ121" s="915"/>
    </row>
    <row r="122" spans="1:130" s="224" customFormat="1" ht="26.25" customHeight="1" x14ac:dyDescent="0.2">
      <c r="A122" s="1044"/>
      <c r="B122" s="936"/>
      <c r="C122" s="909" t="s">
        <v>429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449</v>
      </c>
      <c r="BA122" s="952"/>
      <c r="BB122" s="952"/>
      <c r="BC122" s="952"/>
      <c r="BD122" s="952"/>
      <c r="BE122" s="952"/>
      <c r="BF122" s="952"/>
      <c r="BG122" s="952"/>
      <c r="BH122" s="952"/>
      <c r="BI122" s="952"/>
      <c r="BJ122" s="952"/>
      <c r="BK122" s="952"/>
      <c r="BL122" s="952"/>
      <c r="BM122" s="952"/>
      <c r="BN122" s="952"/>
      <c r="BO122" s="952"/>
      <c r="BP122" s="953"/>
      <c r="BQ122" s="986">
        <v>9879516</v>
      </c>
      <c r="BR122" s="987"/>
      <c r="BS122" s="987"/>
      <c r="BT122" s="987"/>
      <c r="BU122" s="987"/>
      <c r="BV122" s="987">
        <v>9633682</v>
      </c>
      <c r="BW122" s="987"/>
      <c r="BX122" s="987"/>
      <c r="BY122" s="987"/>
      <c r="BZ122" s="987"/>
      <c r="CA122" s="987">
        <v>9872643</v>
      </c>
      <c r="CB122" s="987"/>
      <c r="CC122" s="987"/>
      <c r="CD122" s="987"/>
      <c r="CE122" s="987"/>
      <c r="CF122" s="1004">
        <v>546.20000000000005</v>
      </c>
      <c r="CG122" s="1005"/>
      <c r="CH122" s="1005"/>
      <c r="CI122" s="1005"/>
      <c r="CJ122" s="1005"/>
      <c r="CK122" s="996"/>
      <c r="CL122" s="997"/>
      <c r="CM122" s="997"/>
      <c r="CN122" s="997"/>
      <c r="CO122" s="998"/>
      <c r="CP122" s="1006" t="s">
        <v>389</v>
      </c>
      <c r="CQ122" s="1007"/>
      <c r="CR122" s="1007"/>
      <c r="CS122" s="1007"/>
      <c r="CT122" s="1007"/>
      <c r="CU122" s="1007"/>
      <c r="CV122" s="1007"/>
      <c r="CW122" s="1007"/>
      <c r="CX122" s="1007"/>
      <c r="CY122" s="1007"/>
      <c r="CZ122" s="1007"/>
      <c r="DA122" s="1007"/>
      <c r="DB122" s="1007"/>
      <c r="DC122" s="1007"/>
      <c r="DD122" s="1007"/>
      <c r="DE122" s="1007"/>
      <c r="DF122" s="1008"/>
      <c r="DG122" s="912">
        <v>68384</v>
      </c>
      <c r="DH122" s="913"/>
      <c r="DI122" s="913"/>
      <c r="DJ122" s="913"/>
      <c r="DK122" s="913"/>
      <c r="DL122" s="913">
        <v>72139</v>
      </c>
      <c r="DM122" s="913"/>
      <c r="DN122" s="913"/>
      <c r="DO122" s="913"/>
      <c r="DP122" s="913"/>
      <c r="DQ122" s="913">
        <v>127830</v>
      </c>
      <c r="DR122" s="913"/>
      <c r="DS122" s="913"/>
      <c r="DT122" s="913"/>
      <c r="DU122" s="913"/>
      <c r="DV122" s="914">
        <v>7.1</v>
      </c>
      <c r="DW122" s="914"/>
      <c r="DX122" s="914"/>
      <c r="DY122" s="914"/>
      <c r="DZ122" s="915"/>
    </row>
    <row r="123" spans="1:130" s="224" customFormat="1" ht="26.25" customHeight="1" x14ac:dyDescent="0.2">
      <c r="A123" s="1044"/>
      <c r="B123" s="936"/>
      <c r="C123" s="909" t="s">
        <v>435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450</v>
      </c>
      <c r="BP123" s="992"/>
      <c r="BQ123" s="1050">
        <v>11982037</v>
      </c>
      <c r="BR123" s="1051"/>
      <c r="BS123" s="1051"/>
      <c r="BT123" s="1051"/>
      <c r="BU123" s="1051"/>
      <c r="BV123" s="1051">
        <v>11837058</v>
      </c>
      <c r="BW123" s="1051"/>
      <c r="BX123" s="1051"/>
      <c r="BY123" s="1051"/>
      <c r="BZ123" s="1051"/>
      <c r="CA123" s="1051">
        <v>11946347</v>
      </c>
      <c r="CB123" s="1051"/>
      <c r="CC123" s="1051"/>
      <c r="CD123" s="1051"/>
      <c r="CE123" s="1051"/>
      <c r="CF123" s="988"/>
      <c r="CG123" s="989"/>
      <c r="CH123" s="989"/>
      <c r="CI123" s="989"/>
      <c r="CJ123" s="990"/>
      <c r="CK123" s="996"/>
      <c r="CL123" s="997"/>
      <c r="CM123" s="997"/>
      <c r="CN123" s="997"/>
      <c r="CO123" s="998"/>
      <c r="CP123" s="1006" t="s">
        <v>390</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v>3125</v>
      </c>
      <c r="DM123" s="946"/>
      <c r="DN123" s="946"/>
      <c r="DO123" s="946"/>
      <c r="DP123" s="947"/>
      <c r="DQ123" s="948">
        <v>7111</v>
      </c>
      <c r="DR123" s="946"/>
      <c r="DS123" s="946"/>
      <c r="DT123" s="946"/>
      <c r="DU123" s="947"/>
      <c r="DV123" s="949">
        <v>0.4</v>
      </c>
      <c r="DW123" s="950"/>
      <c r="DX123" s="950"/>
      <c r="DY123" s="950"/>
      <c r="DZ123" s="951"/>
    </row>
    <row r="124" spans="1:130" s="224" customFormat="1" ht="26.25" customHeight="1" thickBot="1" x14ac:dyDescent="0.25">
      <c r="A124" s="1044"/>
      <c r="B124" s="936"/>
      <c r="C124" s="909" t="s">
        <v>438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451</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76.099999999999994</v>
      </c>
      <c r="BR124" s="1014"/>
      <c r="BS124" s="1014"/>
      <c r="BT124" s="1014"/>
      <c r="BU124" s="1014"/>
      <c r="BV124" s="1014">
        <v>41</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452</v>
      </c>
      <c r="CQ124" s="1007"/>
      <c r="CR124" s="1007"/>
      <c r="CS124" s="1007"/>
      <c r="CT124" s="1007"/>
      <c r="CU124" s="1007"/>
      <c r="CV124" s="1007"/>
      <c r="CW124" s="1007"/>
      <c r="CX124" s="1007"/>
      <c r="CY124" s="1007"/>
      <c r="CZ124" s="1007"/>
      <c r="DA124" s="1007"/>
      <c r="DB124" s="1007"/>
      <c r="DC124" s="1007"/>
      <c r="DD124" s="1007"/>
      <c r="DE124" s="1007"/>
      <c r="DF124" s="1008"/>
      <c r="DG124" s="991">
        <v>704537</v>
      </c>
      <c r="DH124" s="973"/>
      <c r="DI124" s="973"/>
      <c r="DJ124" s="973"/>
      <c r="DK124" s="974"/>
      <c r="DL124" s="972">
        <v>759394</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4"/>
      <c r="B125" s="936"/>
      <c r="C125" s="909" t="s">
        <v>440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453</v>
      </c>
      <c r="CL125" s="994"/>
      <c r="CM125" s="994"/>
      <c r="CN125" s="994"/>
      <c r="CO125" s="995"/>
      <c r="CP125" s="916" t="s">
        <v>454</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442</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455</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456</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457</v>
      </c>
      <c r="AY127" s="1019"/>
      <c r="AZ127" s="1019"/>
      <c r="BA127" s="1019"/>
      <c r="BB127" s="1019"/>
      <c r="BC127" s="1019"/>
      <c r="BD127" s="1019"/>
      <c r="BE127" s="1020"/>
      <c r="BF127" s="1021" t="s">
        <v>458</v>
      </c>
      <c r="BG127" s="1019"/>
      <c r="BH127" s="1019"/>
      <c r="BI127" s="1019"/>
      <c r="BJ127" s="1019"/>
      <c r="BK127" s="1019"/>
      <c r="BL127" s="1020"/>
      <c r="BM127" s="1021" t="s">
        <v>459</v>
      </c>
      <c r="BN127" s="1019"/>
      <c r="BO127" s="1019"/>
      <c r="BP127" s="1019"/>
      <c r="BQ127" s="1019"/>
      <c r="BR127" s="1019"/>
      <c r="BS127" s="1020"/>
      <c r="BT127" s="1021" t="s">
        <v>460</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461</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462</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463</v>
      </c>
      <c r="X128" s="1030"/>
      <c r="Y128" s="1030"/>
      <c r="Z128" s="1031"/>
      <c r="AA128" s="1032">
        <v>131102</v>
      </c>
      <c r="AB128" s="1033"/>
      <c r="AC128" s="1033"/>
      <c r="AD128" s="1033"/>
      <c r="AE128" s="1034"/>
      <c r="AF128" s="1035">
        <v>146994</v>
      </c>
      <c r="AG128" s="1033"/>
      <c r="AH128" s="1033"/>
      <c r="AI128" s="1033"/>
      <c r="AJ128" s="1034"/>
      <c r="AK128" s="1035">
        <v>141334</v>
      </c>
      <c r="AL128" s="1033"/>
      <c r="AM128" s="1033"/>
      <c r="AN128" s="1033"/>
      <c r="AO128" s="1034"/>
      <c r="AP128" s="1036"/>
      <c r="AQ128" s="1037"/>
      <c r="AR128" s="1037"/>
      <c r="AS128" s="1037"/>
      <c r="AT128" s="1038"/>
      <c r="AU128" s="226"/>
      <c r="AV128" s="226"/>
      <c r="AW128" s="226"/>
      <c r="AX128" s="883" t="s">
        <v>464</v>
      </c>
      <c r="AY128" s="884"/>
      <c r="AZ128" s="884"/>
      <c r="BA128" s="884"/>
      <c r="BB128" s="884"/>
      <c r="BC128" s="884"/>
      <c r="BD128" s="884"/>
      <c r="BE128" s="885"/>
      <c r="BF128" s="1039" t="s">
        <v>122</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465</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466</v>
      </c>
      <c r="X129" s="1058"/>
      <c r="Y129" s="1058"/>
      <c r="Z129" s="1059"/>
      <c r="AA129" s="945">
        <v>2768141</v>
      </c>
      <c r="AB129" s="946"/>
      <c r="AC129" s="946"/>
      <c r="AD129" s="946"/>
      <c r="AE129" s="947"/>
      <c r="AF129" s="948">
        <v>2711303</v>
      </c>
      <c r="AG129" s="946"/>
      <c r="AH129" s="946"/>
      <c r="AI129" s="946"/>
      <c r="AJ129" s="947"/>
      <c r="AK129" s="948">
        <v>2839327</v>
      </c>
      <c r="AL129" s="946"/>
      <c r="AM129" s="946"/>
      <c r="AN129" s="946"/>
      <c r="AO129" s="947"/>
      <c r="AP129" s="1060"/>
      <c r="AQ129" s="1061"/>
      <c r="AR129" s="1061"/>
      <c r="AS129" s="1061"/>
      <c r="AT129" s="1062"/>
      <c r="AU129" s="227"/>
      <c r="AV129" s="227"/>
      <c r="AW129" s="227"/>
      <c r="AX129" s="1052" t="s">
        <v>467</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468</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469</v>
      </c>
      <c r="X130" s="1058"/>
      <c r="Y130" s="1058"/>
      <c r="Z130" s="1059"/>
      <c r="AA130" s="945">
        <v>997512</v>
      </c>
      <c r="AB130" s="946"/>
      <c r="AC130" s="946"/>
      <c r="AD130" s="946"/>
      <c r="AE130" s="947"/>
      <c r="AF130" s="948">
        <v>934544</v>
      </c>
      <c r="AG130" s="946"/>
      <c r="AH130" s="946"/>
      <c r="AI130" s="946"/>
      <c r="AJ130" s="947"/>
      <c r="AK130" s="948">
        <v>1031727</v>
      </c>
      <c r="AL130" s="946"/>
      <c r="AM130" s="946"/>
      <c r="AN130" s="946"/>
      <c r="AO130" s="947"/>
      <c r="AP130" s="1060"/>
      <c r="AQ130" s="1061"/>
      <c r="AR130" s="1061"/>
      <c r="AS130" s="1061"/>
      <c r="AT130" s="1062"/>
      <c r="AU130" s="227"/>
      <c r="AV130" s="227"/>
      <c r="AW130" s="227"/>
      <c r="AX130" s="1052" t="s">
        <v>470</v>
      </c>
      <c r="AY130" s="910"/>
      <c r="AZ130" s="910"/>
      <c r="BA130" s="910"/>
      <c r="BB130" s="910"/>
      <c r="BC130" s="910"/>
      <c r="BD130" s="910"/>
      <c r="BE130" s="911"/>
      <c r="BF130" s="1088">
        <v>3.2</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471</v>
      </c>
      <c r="X131" s="1095"/>
      <c r="Y131" s="1095"/>
      <c r="Z131" s="1096"/>
      <c r="AA131" s="991">
        <v>1770629</v>
      </c>
      <c r="AB131" s="973"/>
      <c r="AC131" s="973"/>
      <c r="AD131" s="973"/>
      <c r="AE131" s="974"/>
      <c r="AF131" s="972">
        <v>1776759</v>
      </c>
      <c r="AG131" s="973"/>
      <c r="AH131" s="973"/>
      <c r="AI131" s="973"/>
      <c r="AJ131" s="974"/>
      <c r="AK131" s="972">
        <v>1807600</v>
      </c>
      <c r="AL131" s="973"/>
      <c r="AM131" s="973"/>
      <c r="AN131" s="973"/>
      <c r="AO131" s="974"/>
      <c r="AP131" s="1097"/>
      <c r="AQ131" s="1098"/>
      <c r="AR131" s="1098"/>
      <c r="AS131" s="1098"/>
      <c r="AT131" s="1099"/>
      <c r="AU131" s="227"/>
      <c r="AV131" s="227"/>
      <c r="AW131" s="227"/>
      <c r="AX131" s="1070" t="s">
        <v>472</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473</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474</v>
      </c>
      <c r="W132" s="1081"/>
      <c r="X132" s="1081"/>
      <c r="Y132" s="1081"/>
      <c r="Z132" s="1082"/>
      <c r="AA132" s="1083">
        <v>5.4225362849999996</v>
      </c>
      <c r="AB132" s="1084"/>
      <c r="AC132" s="1084"/>
      <c r="AD132" s="1084"/>
      <c r="AE132" s="1085"/>
      <c r="AF132" s="1086">
        <v>6.0472466999999996</v>
      </c>
      <c r="AG132" s="1084"/>
      <c r="AH132" s="1084"/>
      <c r="AI132" s="1084"/>
      <c r="AJ132" s="1085"/>
      <c r="AK132" s="1086">
        <v>-1.6682341199999999</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475</v>
      </c>
      <c r="W133" s="1064"/>
      <c r="X133" s="1064"/>
      <c r="Y133" s="1064"/>
      <c r="Z133" s="1065"/>
      <c r="AA133" s="1066">
        <v>9.8000000000000007</v>
      </c>
      <c r="AB133" s="1067"/>
      <c r="AC133" s="1067"/>
      <c r="AD133" s="1067"/>
      <c r="AE133" s="1068"/>
      <c r="AF133" s="1066">
        <v>7.5</v>
      </c>
      <c r="AG133" s="1067"/>
      <c r="AH133" s="1067"/>
      <c r="AI133" s="1067"/>
      <c r="AJ133" s="1068"/>
      <c r="AK133" s="1066">
        <v>3.2</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OYL6r+Rx2pjDtQt+MpOrUCwcwKA48c75MqcJTb72lgNKEGrmcX8dyo++3N4F9vmf39KnZWhRj4jXMdj4N8snPg==" saltValue="ZLFtNx28T0gTjARO0kJ3c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476</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mMQ8xv2Qs8q1YLj8A/ivzTVB0XJanBLa9UjFNt711xmmzLhpIa143ShwXJ4to+pEXfknaey2a0nAEwZY117U/Q==" saltValue="lHwfkUeyYoD+aMCEoAPUOA=="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mJhtm4/Uj1ql5QRS6Li4uAa84Kb3ecwy6vQbWExUh6CdK0iu4jy4GV3wvIvBDK1XwUtTc5v+uT/4sNH44eDmEw==" saltValue="Uh4hQOIrXHlCCzXa7XQ++Q=="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AN46" sqref="AN46"/>
    </sheetView>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478</v>
      </c>
      <c r="AL6" s="260"/>
      <c r="AM6" s="260"/>
      <c r="AN6" s="260"/>
    </row>
    <row r="7" spans="1:46" ht="13.5" customHeight="1" x14ac:dyDescent="0.2">
      <c r="A7" s="259"/>
      <c r="AK7" s="262"/>
      <c r="AL7" s="263"/>
      <c r="AM7" s="263"/>
      <c r="AN7" s="264"/>
      <c r="AO7" s="1101" t="s">
        <v>479</v>
      </c>
      <c r="AP7" s="265"/>
      <c r="AQ7" s="266" t="s">
        <v>480</v>
      </c>
      <c r="AR7" s="267"/>
    </row>
    <row r="8" spans="1:46" ht="13.2" x14ac:dyDescent="0.2">
      <c r="A8" s="259"/>
      <c r="AK8" s="268"/>
      <c r="AL8" s="269"/>
      <c r="AM8" s="269"/>
      <c r="AN8" s="270"/>
      <c r="AO8" s="1102"/>
      <c r="AP8" s="271" t="s">
        <v>481</v>
      </c>
      <c r="AQ8" s="272" t="s">
        <v>482</v>
      </c>
      <c r="AR8" s="273" t="s">
        <v>483</v>
      </c>
    </row>
    <row r="9" spans="1:46" ht="13.2" x14ac:dyDescent="0.2">
      <c r="A9" s="259"/>
      <c r="AK9" s="1103" t="s">
        <v>484</v>
      </c>
      <c r="AL9" s="1104"/>
      <c r="AM9" s="1104"/>
      <c r="AN9" s="1105"/>
      <c r="AO9" s="274">
        <v>647600</v>
      </c>
      <c r="AP9" s="274">
        <v>292502</v>
      </c>
      <c r="AQ9" s="275">
        <v>273733</v>
      </c>
      <c r="AR9" s="276">
        <v>6.9</v>
      </c>
    </row>
    <row r="10" spans="1:46" ht="13.5" customHeight="1" x14ac:dyDescent="0.2">
      <c r="A10" s="259"/>
      <c r="AK10" s="1103" t="s">
        <v>485</v>
      </c>
      <c r="AL10" s="1104"/>
      <c r="AM10" s="1104"/>
      <c r="AN10" s="1105"/>
      <c r="AO10" s="277">
        <v>95685</v>
      </c>
      <c r="AP10" s="277">
        <v>43218</v>
      </c>
      <c r="AQ10" s="278">
        <v>30345</v>
      </c>
      <c r="AR10" s="279">
        <v>42.4</v>
      </c>
    </row>
    <row r="11" spans="1:46" ht="13.5" customHeight="1" x14ac:dyDescent="0.2">
      <c r="A11" s="259"/>
      <c r="AK11" s="1103" t="s">
        <v>486</v>
      </c>
      <c r="AL11" s="1104"/>
      <c r="AM11" s="1104"/>
      <c r="AN11" s="1105"/>
      <c r="AO11" s="277">
        <v>8536</v>
      </c>
      <c r="AP11" s="277">
        <v>3855</v>
      </c>
      <c r="AQ11" s="278">
        <v>4149</v>
      </c>
      <c r="AR11" s="279">
        <v>-7.1</v>
      </c>
    </row>
    <row r="12" spans="1:46" ht="13.5" customHeight="1" x14ac:dyDescent="0.2">
      <c r="A12" s="259"/>
      <c r="AK12" s="1103" t="s">
        <v>487</v>
      </c>
      <c r="AL12" s="1104"/>
      <c r="AM12" s="1104"/>
      <c r="AN12" s="1105"/>
      <c r="AO12" s="277" t="s">
        <v>488</v>
      </c>
      <c r="AP12" s="277" t="s">
        <v>488</v>
      </c>
      <c r="AQ12" s="278" t="s">
        <v>488</v>
      </c>
      <c r="AR12" s="279" t="s">
        <v>488</v>
      </c>
    </row>
    <row r="13" spans="1:46" ht="13.5" customHeight="1" x14ac:dyDescent="0.2">
      <c r="A13" s="259"/>
      <c r="AK13" s="1103" t="s">
        <v>489</v>
      </c>
      <c r="AL13" s="1104"/>
      <c r="AM13" s="1104"/>
      <c r="AN13" s="1105"/>
      <c r="AO13" s="277">
        <v>22456</v>
      </c>
      <c r="AP13" s="277">
        <v>10143</v>
      </c>
      <c r="AQ13" s="278">
        <v>9494</v>
      </c>
      <c r="AR13" s="279">
        <v>6.8</v>
      </c>
    </row>
    <row r="14" spans="1:46" ht="13.5" customHeight="1" x14ac:dyDescent="0.2">
      <c r="A14" s="259"/>
      <c r="AK14" s="1103" t="s">
        <v>490</v>
      </c>
      <c r="AL14" s="1104"/>
      <c r="AM14" s="1104"/>
      <c r="AN14" s="1105"/>
      <c r="AO14" s="277">
        <v>14300</v>
      </c>
      <c r="AP14" s="277">
        <v>6459</v>
      </c>
      <c r="AQ14" s="278">
        <v>5033</v>
      </c>
      <c r="AR14" s="279">
        <v>28.3</v>
      </c>
    </row>
    <row r="15" spans="1:46" ht="13.5" customHeight="1" x14ac:dyDescent="0.2">
      <c r="A15" s="259"/>
      <c r="AK15" s="1106" t="s">
        <v>491</v>
      </c>
      <c r="AL15" s="1107"/>
      <c r="AM15" s="1107"/>
      <c r="AN15" s="1108"/>
      <c r="AO15" s="277">
        <v>-54606</v>
      </c>
      <c r="AP15" s="277">
        <v>-24664</v>
      </c>
      <c r="AQ15" s="278">
        <v>-17000</v>
      </c>
      <c r="AR15" s="279">
        <v>45.1</v>
      </c>
    </row>
    <row r="16" spans="1:46" ht="13.2" x14ac:dyDescent="0.2">
      <c r="A16" s="259"/>
      <c r="AK16" s="1106" t="s">
        <v>177</v>
      </c>
      <c r="AL16" s="1107"/>
      <c r="AM16" s="1107"/>
      <c r="AN16" s="1108"/>
      <c r="AO16" s="277">
        <v>733971</v>
      </c>
      <c r="AP16" s="277">
        <v>331514</v>
      </c>
      <c r="AQ16" s="278">
        <v>305754</v>
      </c>
      <c r="AR16" s="279">
        <v>8.4</v>
      </c>
    </row>
    <row r="17" spans="1:46" ht="13.2" x14ac:dyDescent="0.2">
      <c r="A17" s="259"/>
    </row>
    <row r="18" spans="1:46" ht="13.2" x14ac:dyDescent="0.2">
      <c r="A18" s="259"/>
      <c r="AQ18" s="280"/>
      <c r="AR18" s="280"/>
    </row>
    <row r="19" spans="1:46" ht="13.2" x14ac:dyDescent="0.2">
      <c r="A19" s="259"/>
      <c r="AK19" s="255" t="s">
        <v>492</v>
      </c>
    </row>
    <row r="20" spans="1:46" ht="13.2" x14ac:dyDescent="0.2">
      <c r="A20" s="259"/>
      <c r="AK20" s="281"/>
      <c r="AL20" s="282"/>
      <c r="AM20" s="282"/>
      <c r="AN20" s="283"/>
      <c r="AO20" s="284" t="s">
        <v>493</v>
      </c>
      <c r="AP20" s="285" t="s">
        <v>494</v>
      </c>
      <c r="AQ20" s="286" t="s">
        <v>495</v>
      </c>
      <c r="AR20" s="287"/>
    </row>
    <row r="21" spans="1:46" s="260" customFormat="1" ht="13.2" x14ac:dyDescent="0.2">
      <c r="A21" s="288"/>
      <c r="AK21" s="1109" t="s">
        <v>496</v>
      </c>
      <c r="AL21" s="1110"/>
      <c r="AM21" s="1110"/>
      <c r="AN21" s="1111"/>
      <c r="AO21" s="289">
        <v>26.65</v>
      </c>
      <c r="AP21" s="290">
        <v>26.54</v>
      </c>
      <c r="AQ21" s="291">
        <v>0.11</v>
      </c>
      <c r="AS21" s="292"/>
      <c r="AT21" s="288"/>
    </row>
    <row r="22" spans="1:46" s="260" customFormat="1" ht="13.2" x14ac:dyDescent="0.2">
      <c r="A22" s="288"/>
      <c r="AK22" s="1109" t="s">
        <v>497</v>
      </c>
      <c r="AL22" s="1110"/>
      <c r="AM22" s="1110"/>
      <c r="AN22" s="1111"/>
      <c r="AO22" s="293">
        <v>97.7</v>
      </c>
      <c r="AP22" s="294">
        <v>93.9</v>
      </c>
      <c r="AQ22" s="295">
        <v>3.8</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498</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500</v>
      </c>
      <c r="AL29" s="260"/>
      <c r="AM29" s="260"/>
      <c r="AN29" s="260"/>
      <c r="AS29" s="302"/>
    </row>
    <row r="30" spans="1:46" ht="13.5" customHeight="1" x14ac:dyDescent="0.2">
      <c r="A30" s="259"/>
      <c r="AK30" s="262"/>
      <c r="AL30" s="263"/>
      <c r="AM30" s="263"/>
      <c r="AN30" s="264"/>
      <c r="AO30" s="1101" t="s">
        <v>479</v>
      </c>
      <c r="AP30" s="265"/>
      <c r="AQ30" s="266" t="s">
        <v>480</v>
      </c>
      <c r="AR30" s="267"/>
    </row>
    <row r="31" spans="1:46" ht="13.2" x14ac:dyDescent="0.2">
      <c r="A31" s="259"/>
      <c r="AK31" s="268"/>
      <c r="AL31" s="269"/>
      <c r="AM31" s="269"/>
      <c r="AN31" s="270"/>
      <c r="AO31" s="1102"/>
      <c r="AP31" s="271" t="s">
        <v>481</v>
      </c>
      <c r="AQ31" s="272" t="s">
        <v>482</v>
      </c>
      <c r="AR31" s="273" t="s">
        <v>483</v>
      </c>
    </row>
    <row r="32" spans="1:46" ht="27" customHeight="1" x14ac:dyDescent="0.2">
      <c r="A32" s="259"/>
      <c r="AK32" s="1117" t="s">
        <v>501</v>
      </c>
      <c r="AL32" s="1118"/>
      <c r="AM32" s="1118"/>
      <c r="AN32" s="1119"/>
      <c r="AO32" s="303">
        <v>1017038</v>
      </c>
      <c r="AP32" s="303">
        <v>459367</v>
      </c>
      <c r="AQ32" s="304">
        <v>170830</v>
      </c>
      <c r="AR32" s="305">
        <v>168.9</v>
      </c>
    </row>
    <row r="33" spans="1:46" ht="13.5" customHeight="1" x14ac:dyDescent="0.2">
      <c r="A33" s="259"/>
      <c r="AK33" s="1117" t="s">
        <v>502</v>
      </c>
      <c r="AL33" s="1118"/>
      <c r="AM33" s="1118"/>
      <c r="AN33" s="1119"/>
      <c r="AO33" s="303" t="s">
        <v>488</v>
      </c>
      <c r="AP33" s="303" t="s">
        <v>488</v>
      </c>
      <c r="AQ33" s="304" t="s">
        <v>488</v>
      </c>
      <c r="AR33" s="305" t="s">
        <v>488</v>
      </c>
    </row>
    <row r="34" spans="1:46" ht="27" customHeight="1" x14ac:dyDescent="0.2">
      <c r="A34" s="259"/>
      <c r="AK34" s="1117" t="s">
        <v>503</v>
      </c>
      <c r="AL34" s="1118"/>
      <c r="AM34" s="1118"/>
      <c r="AN34" s="1119"/>
      <c r="AO34" s="303" t="s">
        <v>488</v>
      </c>
      <c r="AP34" s="303" t="s">
        <v>488</v>
      </c>
      <c r="AQ34" s="304" t="s">
        <v>488</v>
      </c>
      <c r="AR34" s="305" t="s">
        <v>488</v>
      </c>
    </row>
    <row r="35" spans="1:46" ht="27" customHeight="1" x14ac:dyDescent="0.2">
      <c r="A35" s="259"/>
      <c r="AK35" s="1117" t="s">
        <v>504</v>
      </c>
      <c r="AL35" s="1118"/>
      <c r="AM35" s="1118"/>
      <c r="AN35" s="1119"/>
      <c r="AO35" s="303">
        <v>123499</v>
      </c>
      <c r="AP35" s="303">
        <v>55781</v>
      </c>
      <c r="AQ35" s="304">
        <v>32606</v>
      </c>
      <c r="AR35" s="305">
        <v>71.099999999999994</v>
      </c>
    </row>
    <row r="36" spans="1:46" ht="27" customHeight="1" x14ac:dyDescent="0.2">
      <c r="A36" s="259"/>
      <c r="AK36" s="1117" t="s">
        <v>505</v>
      </c>
      <c r="AL36" s="1118"/>
      <c r="AM36" s="1118"/>
      <c r="AN36" s="1119"/>
      <c r="AO36" s="303">
        <v>2236</v>
      </c>
      <c r="AP36" s="303">
        <v>1010</v>
      </c>
      <c r="AQ36" s="304">
        <v>4875</v>
      </c>
      <c r="AR36" s="305">
        <v>-79.3</v>
      </c>
    </row>
    <row r="37" spans="1:46" ht="13.5" customHeight="1" x14ac:dyDescent="0.2">
      <c r="A37" s="259"/>
      <c r="AK37" s="1117" t="s">
        <v>506</v>
      </c>
      <c r="AL37" s="1118"/>
      <c r="AM37" s="1118"/>
      <c r="AN37" s="1119"/>
      <c r="AO37" s="303" t="s">
        <v>488</v>
      </c>
      <c r="AP37" s="303" t="s">
        <v>488</v>
      </c>
      <c r="AQ37" s="304">
        <v>993</v>
      </c>
      <c r="AR37" s="305" t="s">
        <v>488</v>
      </c>
    </row>
    <row r="38" spans="1:46" ht="27" customHeight="1" x14ac:dyDescent="0.2">
      <c r="A38" s="259"/>
      <c r="AK38" s="1120" t="s">
        <v>507</v>
      </c>
      <c r="AL38" s="1121"/>
      <c r="AM38" s="1121"/>
      <c r="AN38" s="1122"/>
      <c r="AO38" s="306">
        <v>133</v>
      </c>
      <c r="AP38" s="306">
        <v>60</v>
      </c>
      <c r="AQ38" s="307">
        <v>50</v>
      </c>
      <c r="AR38" s="295">
        <v>20</v>
      </c>
      <c r="AS38" s="302"/>
    </row>
    <row r="39" spans="1:46" ht="13.2" x14ac:dyDescent="0.2">
      <c r="A39" s="259"/>
      <c r="AK39" s="1120" t="s">
        <v>508</v>
      </c>
      <c r="AL39" s="1121"/>
      <c r="AM39" s="1121"/>
      <c r="AN39" s="1122"/>
      <c r="AO39" s="303">
        <v>-141334</v>
      </c>
      <c r="AP39" s="303">
        <v>-63836</v>
      </c>
      <c r="AQ39" s="304">
        <v>-6626</v>
      </c>
      <c r="AR39" s="305">
        <v>863.4</v>
      </c>
      <c r="AS39" s="302"/>
    </row>
    <row r="40" spans="1:46" ht="27" customHeight="1" x14ac:dyDescent="0.2">
      <c r="A40" s="259"/>
      <c r="AK40" s="1117" t="s">
        <v>509</v>
      </c>
      <c r="AL40" s="1118"/>
      <c r="AM40" s="1118"/>
      <c r="AN40" s="1119"/>
      <c r="AO40" s="303">
        <v>-1031727</v>
      </c>
      <c r="AP40" s="303">
        <v>-466001</v>
      </c>
      <c r="AQ40" s="304">
        <v>-145454</v>
      </c>
      <c r="AR40" s="305">
        <v>220.4</v>
      </c>
      <c r="AS40" s="302"/>
    </row>
    <row r="41" spans="1:46" ht="13.2" x14ac:dyDescent="0.2">
      <c r="A41" s="259"/>
      <c r="AK41" s="1123" t="s">
        <v>287</v>
      </c>
      <c r="AL41" s="1124"/>
      <c r="AM41" s="1124"/>
      <c r="AN41" s="1125"/>
      <c r="AO41" s="303">
        <v>-30155</v>
      </c>
      <c r="AP41" s="303">
        <v>-13620</v>
      </c>
      <c r="AQ41" s="304">
        <v>57274</v>
      </c>
      <c r="AR41" s="305">
        <v>-123.8</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510</v>
      </c>
    </row>
    <row r="48" spans="1:46" ht="13.2" x14ac:dyDescent="0.2">
      <c r="A48" s="259"/>
      <c r="AK48" s="313" t="s">
        <v>511</v>
      </c>
      <c r="AL48" s="313"/>
      <c r="AM48" s="313"/>
      <c r="AN48" s="313"/>
      <c r="AO48" s="313"/>
      <c r="AP48" s="313"/>
      <c r="AQ48" s="314"/>
      <c r="AR48" s="313"/>
    </row>
    <row r="49" spans="1:44" ht="13.5" customHeight="1" x14ac:dyDescent="0.2">
      <c r="A49" s="259"/>
      <c r="AK49" s="315"/>
      <c r="AL49" s="316"/>
      <c r="AM49" s="1112" t="s">
        <v>479</v>
      </c>
      <c r="AN49" s="1114" t="s">
        <v>512</v>
      </c>
      <c r="AO49" s="1115"/>
      <c r="AP49" s="1115"/>
      <c r="AQ49" s="1115"/>
      <c r="AR49" s="1116"/>
    </row>
    <row r="50" spans="1:44" ht="13.2" x14ac:dyDescent="0.2">
      <c r="A50" s="259"/>
      <c r="AK50" s="317"/>
      <c r="AL50" s="318"/>
      <c r="AM50" s="1113"/>
      <c r="AN50" s="319" t="s">
        <v>513</v>
      </c>
      <c r="AO50" s="320" t="s">
        <v>514</v>
      </c>
      <c r="AP50" s="321" t="s">
        <v>515</v>
      </c>
      <c r="AQ50" s="322" t="s">
        <v>516</v>
      </c>
      <c r="AR50" s="323" t="s">
        <v>517</v>
      </c>
    </row>
    <row r="51" spans="1:44" ht="13.2" x14ac:dyDescent="0.2">
      <c r="A51" s="259"/>
      <c r="AK51" s="315" t="s">
        <v>518</v>
      </c>
      <c r="AL51" s="316"/>
      <c r="AM51" s="324">
        <v>1842750</v>
      </c>
      <c r="AN51" s="325">
        <v>823024</v>
      </c>
      <c r="AO51" s="326">
        <v>22.6</v>
      </c>
      <c r="AP51" s="327">
        <v>316937</v>
      </c>
      <c r="AQ51" s="328">
        <v>9.4</v>
      </c>
      <c r="AR51" s="329">
        <v>13.2</v>
      </c>
    </row>
    <row r="52" spans="1:44" ht="13.2" x14ac:dyDescent="0.2">
      <c r="A52" s="259"/>
      <c r="AK52" s="330"/>
      <c r="AL52" s="331" t="s">
        <v>519</v>
      </c>
      <c r="AM52" s="332">
        <v>1346733</v>
      </c>
      <c r="AN52" s="333">
        <v>601489</v>
      </c>
      <c r="AO52" s="334">
        <v>188.7</v>
      </c>
      <c r="AP52" s="335">
        <v>199150</v>
      </c>
      <c r="AQ52" s="336">
        <v>27.5</v>
      </c>
      <c r="AR52" s="337">
        <v>161.19999999999999</v>
      </c>
    </row>
    <row r="53" spans="1:44" ht="13.2" x14ac:dyDescent="0.2">
      <c r="A53" s="259"/>
      <c r="AK53" s="315" t="s">
        <v>520</v>
      </c>
      <c r="AL53" s="316"/>
      <c r="AM53" s="324">
        <v>2404605</v>
      </c>
      <c r="AN53" s="325">
        <v>1086091</v>
      </c>
      <c r="AO53" s="326">
        <v>32</v>
      </c>
      <c r="AP53" s="327">
        <v>332350</v>
      </c>
      <c r="AQ53" s="328">
        <v>4.9000000000000004</v>
      </c>
      <c r="AR53" s="329">
        <v>27.1</v>
      </c>
    </row>
    <row r="54" spans="1:44" ht="13.2" x14ac:dyDescent="0.2">
      <c r="A54" s="259"/>
      <c r="AK54" s="330"/>
      <c r="AL54" s="331" t="s">
        <v>519</v>
      </c>
      <c r="AM54" s="332">
        <v>1388663</v>
      </c>
      <c r="AN54" s="333">
        <v>627219</v>
      </c>
      <c r="AO54" s="334">
        <v>4.3</v>
      </c>
      <c r="AP54" s="335">
        <v>200453</v>
      </c>
      <c r="AQ54" s="336">
        <v>0.7</v>
      </c>
      <c r="AR54" s="337">
        <v>3.6</v>
      </c>
    </row>
    <row r="55" spans="1:44" ht="13.2" x14ac:dyDescent="0.2">
      <c r="A55" s="259"/>
      <c r="AK55" s="315" t="s">
        <v>521</v>
      </c>
      <c r="AL55" s="316"/>
      <c r="AM55" s="324">
        <v>1965799</v>
      </c>
      <c r="AN55" s="325">
        <v>876806</v>
      </c>
      <c r="AO55" s="326">
        <v>-19.3</v>
      </c>
      <c r="AP55" s="327">
        <v>362690</v>
      </c>
      <c r="AQ55" s="328">
        <v>9.1</v>
      </c>
      <c r="AR55" s="329">
        <v>-28.4</v>
      </c>
    </row>
    <row r="56" spans="1:44" ht="13.2" x14ac:dyDescent="0.2">
      <c r="A56" s="259"/>
      <c r="AK56" s="330"/>
      <c r="AL56" s="331" t="s">
        <v>519</v>
      </c>
      <c r="AM56" s="332">
        <v>737841</v>
      </c>
      <c r="AN56" s="333">
        <v>329099</v>
      </c>
      <c r="AO56" s="334">
        <v>-47.5</v>
      </c>
      <c r="AP56" s="335">
        <v>172580</v>
      </c>
      <c r="AQ56" s="336">
        <v>-13.9</v>
      </c>
      <c r="AR56" s="337">
        <v>-33.6</v>
      </c>
    </row>
    <row r="57" spans="1:44" ht="13.2" x14ac:dyDescent="0.2">
      <c r="A57" s="259"/>
      <c r="AK57" s="315" t="s">
        <v>522</v>
      </c>
      <c r="AL57" s="316"/>
      <c r="AM57" s="324">
        <v>1058382</v>
      </c>
      <c r="AN57" s="325">
        <v>472914</v>
      </c>
      <c r="AO57" s="326">
        <v>-46.1</v>
      </c>
      <c r="AP57" s="327">
        <v>296093</v>
      </c>
      <c r="AQ57" s="328">
        <v>-18.399999999999999</v>
      </c>
      <c r="AR57" s="329">
        <v>-27.7</v>
      </c>
    </row>
    <row r="58" spans="1:44" ht="13.2" x14ac:dyDescent="0.2">
      <c r="A58" s="259"/>
      <c r="AK58" s="330"/>
      <c r="AL58" s="331" t="s">
        <v>519</v>
      </c>
      <c r="AM58" s="332">
        <v>524829</v>
      </c>
      <c r="AN58" s="333">
        <v>234508</v>
      </c>
      <c r="AO58" s="334">
        <v>-28.7</v>
      </c>
      <c r="AP58" s="335">
        <v>140545</v>
      </c>
      <c r="AQ58" s="336">
        <v>-18.600000000000001</v>
      </c>
      <c r="AR58" s="337">
        <v>-10.1</v>
      </c>
    </row>
    <row r="59" spans="1:44" ht="13.2" x14ac:dyDescent="0.2">
      <c r="A59" s="259"/>
      <c r="AK59" s="315" t="s">
        <v>523</v>
      </c>
      <c r="AL59" s="316"/>
      <c r="AM59" s="324">
        <v>1453922</v>
      </c>
      <c r="AN59" s="325">
        <v>656695</v>
      </c>
      <c r="AO59" s="326">
        <v>38.9</v>
      </c>
      <c r="AP59" s="327">
        <v>308655</v>
      </c>
      <c r="AQ59" s="328">
        <v>4.2</v>
      </c>
      <c r="AR59" s="329">
        <v>34.700000000000003</v>
      </c>
    </row>
    <row r="60" spans="1:44" ht="13.2" x14ac:dyDescent="0.2">
      <c r="A60" s="259"/>
      <c r="AK60" s="330"/>
      <c r="AL60" s="331" t="s">
        <v>519</v>
      </c>
      <c r="AM60" s="332">
        <v>723707</v>
      </c>
      <c r="AN60" s="333">
        <v>326878</v>
      </c>
      <c r="AO60" s="334">
        <v>39.4</v>
      </c>
      <c r="AP60" s="335">
        <v>169887</v>
      </c>
      <c r="AQ60" s="336">
        <v>20.9</v>
      </c>
      <c r="AR60" s="337">
        <v>18.5</v>
      </c>
    </row>
    <row r="61" spans="1:44" ht="13.2" x14ac:dyDescent="0.2">
      <c r="A61" s="259"/>
      <c r="AK61" s="315" t="s">
        <v>524</v>
      </c>
      <c r="AL61" s="338"/>
      <c r="AM61" s="324">
        <v>1745092</v>
      </c>
      <c r="AN61" s="325">
        <v>783106</v>
      </c>
      <c r="AO61" s="326">
        <v>5.6</v>
      </c>
      <c r="AP61" s="327">
        <v>323345</v>
      </c>
      <c r="AQ61" s="339">
        <v>1.8</v>
      </c>
      <c r="AR61" s="329">
        <v>3.8</v>
      </c>
    </row>
    <row r="62" spans="1:44" ht="13.2" x14ac:dyDescent="0.2">
      <c r="A62" s="259"/>
      <c r="AK62" s="330"/>
      <c r="AL62" s="331" t="s">
        <v>519</v>
      </c>
      <c r="AM62" s="332">
        <v>944355</v>
      </c>
      <c r="AN62" s="333">
        <v>423839</v>
      </c>
      <c r="AO62" s="334">
        <v>31.2</v>
      </c>
      <c r="AP62" s="335">
        <v>176523</v>
      </c>
      <c r="AQ62" s="336">
        <v>3.3</v>
      </c>
      <c r="AR62" s="337">
        <v>27.9</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mprpOwTjfm4+0BEexfBNEWQl78Y3EG4GCtPWJ4+7BuxdnpEcKokVbQkeixiY02UkH5i1GHjMNuacxhtjso+WDg==" saltValue="eq8oq69Vc46D8bHBrllPs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476</v>
      </c>
    </row>
    <row r="121" spans="125:125" ht="13.5" hidden="1" customHeight="1" x14ac:dyDescent="0.2">
      <c r="DU121" s="253"/>
    </row>
  </sheetData>
  <sheetProtection algorithmName="SHA-512" hashValue="n+flt+nBoCuXv3CzCQVDkX218n3zHjPUqZzp1YJhEPYSMyx2N37rSwi2aO02JukWNfO8Mh8nokTjnKYbzaMP6w==" saltValue="K6qkwR+WhRfB2aHBZRkqV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34" zoomScale="85" zoomScaleNormal="85"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476</v>
      </c>
    </row>
  </sheetData>
  <sheetProtection algorithmName="SHA-512" hashValue="+V4DxchW6lF2igAxW1i3UEniChiGOsH+L7JMoGZ9MnneWEdTnrTDk/9GIus5cwH1fkXBJAJ6UovUHK4Es8r/zQ==" saltValue="FiTzGblPq8qEUVnpkY2qi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26" t="s">
        <v>3</v>
      </c>
      <c r="D47" s="1126"/>
      <c r="E47" s="1127"/>
      <c r="F47" s="11">
        <v>11.14</v>
      </c>
      <c r="G47" s="12">
        <v>11.01</v>
      </c>
      <c r="H47" s="12">
        <v>10.210000000000001</v>
      </c>
      <c r="I47" s="12">
        <v>10.43</v>
      </c>
      <c r="J47" s="13">
        <v>9.9600000000000009</v>
      </c>
    </row>
    <row r="48" spans="2:10" ht="57.75" customHeight="1" x14ac:dyDescent="0.2">
      <c r="B48" s="14"/>
      <c r="C48" s="1128" t="s">
        <v>4</v>
      </c>
      <c r="D48" s="1128"/>
      <c r="E48" s="1129"/>
      <c r="F48" s="15">
        <v>0.53</v>
      </c>
      <c r="G48" s="16">
        <v>6.52</v>
      </c>
      <c r="H48" s="16">
        <v>13.41</v>
      </c>
      <c r="I48" s="16">
        <v>4.68</v>
      </c>
      <c r="J48" s="17">
        <v>7.01</v>
      </c>
    </row>
    <row r="49" spans="2:10" ht="57.75" customHeight="1" thickBot="1" x14ac:dyDescent="0.25">
      <c r="B49" s="18"/>
      <c r="C49" s="1130" t="s">
        <v>5</v>
      </c>
      <c r="D49" s="1130"/>
      <c r="E49" s="1131"/>
      <c r="F49" s="19" t="s">
        <v>531</v>
      </c>
      <c r="G49" s="20">
        <v>8.11</v>
      </c>
      <c r="H49" s="20">
        <v>7.36</v>
      </c>
      <c r="I49" s="20" t="s">
        <v>532</v>
      </c>
      <c r="J49" s="21">
        <v>12.62</v>
      </c>
    </row>
    <row r="50" spans="2:10" ht="13.2" x14ac:dyDescent="0.2"/>
  </sheetData>
  <sheetProtection algorithmName="SHA-512" hashValue="gjspC7w3dS4mt/OS+JGrfHiK0Ih3CE7rkmtTDV05psNalpjii3aaRgJaUdmDN3Irnj1XKuKGF5xQZNx/dS14FQ==" saltValue="jzoJ4qG/F0YK+obmKpqTB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36" t="s">
        <v>533</v>
      </c>
      <c r="D34" s="1136"/>
      <c r="E34" s="1137"/>
      <c r="F34" s="32">
        <v>0.53</v>
      </c>
      <c r="G34" s="33">
        <v>6.52</v>
      </c>
      <c r="H34" s="33">
        <v>13.4</v>
      </c>
      <c r="I34" s="33">
        <v>4.97</v>
      </c>
      <c r="J34" s="34">
        <v>7</v>
      </c>
      <c r="K34" s="22"/>
      <c r="L34" s="22"/>
      <c r="M34" s="22"/>
      <c r="N34" s="22"/>
      <c r="O34" s="22"/>
      <c r="P34" s="22"/>
    </row>
    <row r="35" spans="1:16" ht="39" customHeight="1" x14ac:dyDescent="0.2">
      <c r="A35" s="22"/>
      <c r="B35" s="35"/>
      <c r="C35" s="1132" t="s">
        <v>534</v>
      </c>
      <c r="D35" s="1132"/>
      <c r="E35" s="1133"/>
      <c r="F35" s="36">
        <v>0.5</v>
      </c>
      <c r="G35" s="37">
        <v>0</v>
      </c>
      <c r="H35" s="37">
        <v>0</v>
      </c>
      <c r="I35" s="37">
        <v>0.17</v>
      </c>
      <c r="J35" s="38">
        <v>0.71</v>
      </c>
      <c r="K35" s="22"/>
      <c r="L35" s="22"/>
      <c r="M35" s="22"/>
      <c r="N35" s="22"/>
      <c r="O35" s="22"/>
      <c r="P35" s="22"/>
    </row>
    <row r="36" spans="1:16" ht="39" customHeight="1" x14ac:dyDescent="0.2">
      <c r="A36" s="22"/>
      <c r="B36" s="35"/>
      <c r="C36" s="1132" t="s">
        <v>535</v>
      </c>
      <c r="D36" s="1132"/>
      <c r="E36" s="1133"/>
      <c r="F36" s="36">
        <v>0</v>
      </c>
      <c r="G36" s="37">
        <v>0</v>
      </c>
      <c r="H36" s="37">
        <v>0</v>
      </c>
      <c r="I36" s="37">
        <v>0.65</v>
      </c>
      <c r="J36" s="38">
        <v>0.45</v>
      </c>
      <c r="K36" s="22"/>
      <c r="L36" s="22"/>
      <c r="M36" s="22"/>
      <c r="N36" s="22"/>
      <c r="O36" s="22"/>
      <c r="P36" s="22"/>
    </row>
    <row r="37" spans="1:16" ht="39" customHeight="1" x14ac:dyDescent="0.2">
      <c r="A37" s="22"/>
      <c r="B37" s="35"/>
      <c r="C37" s="1132" t="s">
        <v>536</v>
      </c>
      <c r="D37" s="1132"/>
      <c r="E37" s="1133"/>
      <c r="F37" s="36">
        <v>0.02</v>
      </c>
      <c r="G37" s="37">
        <v>0.03</v>
      </c>
      <c r="H37" s="37">
        <v>0.02</v>
      </c>
      <c r="I37" s="37">
        <v>0.46</v>
      </c>
      <c r="J37" s="38">
        <v>0.3</v>
      </c>
      <c r="K37" s="22"/>
      <c r="L37" s="22"/>
      <c r="M37" s="22"/>
      <c r="N37" s="22"/>
      <c r="O37" s="22"/>
      <c r="P37" s="22"/>
    </row>
    <row r="38" spans="1:16" ht="39" customHeight="1" x14ac:dyDescent="0.2">
      <c r="A38" s="22"/>
      <c r="B38" s="35"/>
      <c r="C38" s="1132" t="s">
        <v>537</v>
      </c>
      <c r="D38" s="1132"/>
      <c r="E38" s="1133"/>
      <c r="F38" s="36">
        <v>0.32</v>
      </c>
      <c r="G38" s="37">
        <v>0.19</v>
      </c>
      <c r="H38" s="37">
        <v>0.5</v>
      </c>
      <c r="I38" s="37">
        <v>0.34</v>
      </c>
      <c r="J38" s="38">
        <v>0.19</v>
      </c>
      <c r="K38" s="22"/>
      <c r="L38" s="22"/>
      <c r="M38" s="22"/>
      <c r="N38" s="22"/>
      <c r="O38" s="22"/>
      <c r="P38" s="22"/>
    </row>
    <row r="39" spans="1:16" ht="39" customHeight="1" x14ac:dyDescent="0.2">
      <c r="A39" s="22"/>
      <c r="B39" s="35"/>
      <c r="C39" s="1132" t="s">
        <v>538</v>
      </c>
      <c r="D39" s="1132"/>
      <c r="E39" s="1133"/>
      <c r="F39" s="36">
        <v>0.02</v>
      </c>
      <c r="G39" s="37">
        <v>0.01</v>
      </c>
      <c r="H39" s="37">
        <v>0.01</v>
      </c>
      <c r="I39" s="37">
        <v>0.18</v>
      </c>
      <c r="J39" s="38">
        <v>0.14000000000000001</v>
      </c>
      <c r="K39" s="22"/>
      <c r="L39" s="22"/>
      <c r="M39" s="22"/>
      <c r="N39" s="22"/>
      <c r="O39" s="22"/>
      <c r="P39" s="22"/>
    </row>
    <row r="40" spans="1:16" ht="39" customHeight="1" x14ac:dyDescent="0.2">
      <c r="A40" s="22"/>
      <c r="B40" s="35"/>
      <c r="C40" s="1132" t="s">
        <v>539</v>
      </c>
      <c r="D40" s="1132"/>
      <c r="E40" s="1133"/>
      <c r="F40" s="36">
        <v>0.02</v>
      </c>
      <c r="G40" s="37">
        <v>0.03</v>
      </c>
      <c r="H40" s="37">
        <v>0.04</v>
      </c>
      <c r="I40" s="37">
        <v>0.05</v>
      </c>
      <c r="J40" s="38">
        <v>0.04</v>
      </c>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540</v>
      </c>
      <c r="D42" s="1132"/>
      <c r="E42" s="1133"/>
      <c r="F42" s="36" t="s">
        <v>488</v>
      </c>
      <c r="G42" s="37" t="s">
        <v>488</v>
      </c>
      <c r="H42" s="37" t="s">
        <v>488</v>
      </c>
      <c r="I42" s="37" t="s">
        <v>488</v>
      </c>
      <c r="J42" s="38" t="s">
        <v>488</v>
      </c>
      <c r="K42" s="22"/>
      <c r="L42" s="22"/>
      <c r="M42" s="22"/>
      <c r="N42" s="22"/>
      <c r="O42" s="22"/>
      <c r="P42" s="22"/>
    </row>
    <row r="43" spans="1:16" ht="39" customHeight="1" thickBot="1" x14ac:dyDescent="0.25">
      <c r="A43" s="22"/>
      <c r="B43" s="40"/>
      <c r="C43" s="1134" t="s">
        <v>541</v>
      </c>
      <c r="D43" s="1134"/>
      <c r="E43" s="1135"/>
      <c r="F43" s="41" t="s">
        <v>488</v>
      </c>
      <c r="G43" s="42" t="s">
        <v>488</v>
      </c>
      <c r="H43" s="42" t="s">
        <v>488</v>
      </c>
      <c r="I43" s="42" t="s">
        <v>488</v>
      </c>
      <c r="J43" s="43" t="s">
        <v>488</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qthoQtM6sAeDk6I7NYlpYQM0j+rOs47AwXlDD11kfqmSuoabz5SDmsqMaCn1V6STSd/kjOMonKfS2rl9mBK47A==" saltValue="wDxPcCN7TVjwYrhh8Z3b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9" zoomScale="85" zoomScaleNormal="85" zoomScaleSheetLayoutView="55" workbookViewId="0">
      <selection sqref="A1:A1048576"/>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1161</v>
      </c>
      <c r="L45" s="58">
        <v>1096</v>
      </c>
      <c r="M45" s="58">
        <v>1048</v>
      </c>
      <c r="N45" s="58">
        <v>1038</v>
      </c>
      <c r="O45" s="59">
        <v>1017</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488</v>
      </c>
      <c r="L46" s="62" t="s">
        <v>488</v>
      </c>
      <c r="M46" s="62" t="s">
        <v>488</v>
      </c>
      <c r="N46" s="62" t="s">
        <v>488</v>
      </c>
      <c r="O46" s="63" t="s">
        <v>488</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488</v>
      </c>
      <c r="L47" s="62" t="s">
        <v>488</v>
      </c>
      <c r="M47" s="62" t="s">
        <v>488</v>
      </c>
      <c r="N47" s="62" t="s">
        <v>488</v>
      </c>
      <c r="O47" s="63" t="s">
        <v>488</v>
      </c>
      <c r="P47" s="46"/>
      <c r="Q47" s="46"/>
      <c r="R47" s="46"/>
      <c r="S47" s="46"/>
      <c r="T47" s="46"/>
      <c r="U47" s="46"/>
    </row>
    <row r="48" spans="1:21" ht="30.75" customHeight="1" x14ac:dyDescent="0.2">
      <c r="A48" s="46"/>
      <c r="B48" s="1140"/>
      <c r="C48" s="1141"/>
      <c r="D48" s="60"/>
      <c r="E48" s="1146" t="s">
        <v>13</v>
      </c>
      <c r="F48" s="1146"/>
      <c r="G48" s="1146"/>
      <c r="H48" s="1146"/>
      <c r="I48" s="1146"/>
      <c r="J48" s="1147"/>
      <c r="K48" s="61">
        <v>190</v>
      </c>
      <c r="L48" s="62">
        <v>186</v>
      </c>
      <c r="M48" s="62">
        <v>173</v>
      </c>
      <c r="N48" s="62">
        <v>148</v>
      </c>
      <c r="O48" s="63">
        <v>123</v>
      </c>
      <c r="P48" s="46"/>
      <c r="Q48" s="46"/>
      <c r="R48" s="46"/>
      <c r="S48" s="46"/>
      <c r="T48" s="46"/>
      <c r="U48" s="46"/>
    </row>
    <row r="49" spans="1:21" ht="30.75" customHeight="1" x14ac:dyDescent="0.2">
      <c r="A49" s="46"/>
      <c r="B49" s="1140"/>
      <c r="C49" s="1141"/>
      <c r="D49" s="60"/>
      <c r="E49" s="1146" t="s">
        <v>14</v>
      </c>
      <c r="F49" s="1146"/>
      <c r="G49" s="1146"/>
      <c r="H49" s="1146"/>
      <c r="I49" s="1146"/>
      <c r="J49" s="1147"/>
      <c r="K49" s="61">
        <v>3</v>
      </c>
      <c r="L49" s="62">
        <v>3</v>
      </c>
      <c r="M49" s="62">
        <v>3</v>
      </c>
      <c r="N49" s="62">
        <v>3</v>
      </c>
      <c r="O49" s="63">
        <v>2</v>
      </c>
      <c r="P49" s="46"/>
      <c r="Q49" s="46"/>
      <c r="R49" s="46"/>
      <c r="S49" s="46"/>
      <c r="T49" s="46"/>
      <c r="U49" s="46"/>
    </row>
    <row r="50" spans="1:21" ht="30.75" customHeight="1" x14ac:dyDescent="0.2">
      <c r="A50" s="46"/>
      <c r="B50" s="1140"/>
      <c r="C50" s="1141"/>
      <c r="D50" s="60"/>
      <c r="E50" s="1146" t="s">
        <v>15</v>
      </c>
      <c r="F50" s="1146"/>
      <c r="G50" s="1146"/>
      <c r="H50" s="1146"/>
      <c r="I50" s="1146"/>
      <c r="J50" s="1147"/>
      <c r="K50" s="61" t="s">
        <v>488</v>
      </c>
      <c r="L50" s="62" t="s">
        <v>488</v>
      </c>
      <c r="M50" s="62" t="s">
        <v>488</v>
      </c>
      <c r="N50" s="62" t="s">
        <v>488</v>
      </c>
      <c r="O50" s="63" t="s">
        <v>488</v>
      </c>
      <c r="P50" s="46"/>
      <c r="Q50" s="46"/>
      <c r="R50" s="46"/>
      <c r="S50" s="46"/>
      <c r="T50" s="46"/>
      <c r="U50" s="46"/>
    </row>
    <row r="51" spans="1:21" ht="30.75" customHeight="1" x14ac:dyDescent="0.2">
      <c r="A51" s="46"/>
      <c r="B51" s="1142"/>
      <c r="C51" s="1143"/>
      <c r="D51" s="64"/>
      <c r="E51" s="1146" t="s">
        <v>16</v>
      </c>
      <c r="F51" s="1146"/>
      <c r="G51" s="1146"/>
      <c r="H51" s="1146"/>
      <c r="I51" s="1146"/>
      <c r="J51" s="1147"/>
      <c r="K51" s="61">
        <v>0</v>
      </c>
      <c r="L51" s="62">
        <v>0</v>
      </c>
      <c r="M51" s="62">
        <v>0</v>
      </c>
      <c r="N51" s="62" t="s">
        <v>488</v>
      </c>
      <c r="O51" s="63">
        <v>0</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1161</v>
      </c>
      <c r="L52" s="62">
        <v>1110</v>
      </c>
      <c r="M52" s="62">
        <v>1128</v>
      </c>
      <c r="N52" s="62">
        <v>1081</v>
      </c>
      <c r="O52" s="63">
        <v>1173</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193</v>
      </c>
      <c r="L53" s="67">
        <v>175</v>
      </c>
      <c r="M53" s="67">
        <v>96</v>
      </c>
      <c r="N53" s="67">
        <v>108</v>
      </c>
      <c r="O53" s="68">
        <v>-31</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ou6vSuaAAvDE6hPgobtj1lbnRSI1B2SbBAs2elscHnLzyKEmx2jTjgFxoMw/OfFf1u3niOSWHvVqB7EVKSoFqg==" saltValue="Btfos6WrP/wXEzr2E3NbM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E51" sqref="E51:H51"/>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526</v>
      </c>
      <c r="J40" s="101" t="s">
        <v>527</v>
      </c>
      <c r="K40" s="101" t="s">
        <v>528</v>
      </c>
      <c r="L40" s="101" t="s">
        <v>529</v>
      </c>
      <c r="M40" s="102" t="s">
        <v>530</v>
      </c>
    </row>
    <row r="41" spans="2:13" ht="27.75" customHeight="1" x14ac:dyDescent="0.2">
      <c r="B41" s="1169" t="s">
        <v>30</v>
      </c>
      <c r="C41" s="1170"/>
      <c r="D41" s="103"/>
      <c r="E41" s="1175" t="s">
        <v>31</v>
      </c>
      <c r="F41" s="1175"/>
      <c r="G41" s="1175"/>
      <c r="H41" s="1176"/>
      <c r="I41" s="342">
        <v>9176</v>
      </c>
      <c r="J41" s="343">
        <v>10190</v>
      </c>
      <c r="K41" s="343">
        <v>10618</v>
      </c>
      <c r="L41" s="343">
        <v>10182</v>
      </c>
      <c r="M41" s="344">
        <v>9951</v>
      </c>
    </row>
    <row r="42" spans="2:13" ht="27.75" customHeight="1" x14ac:dyDescent="0.2">
      <c r="B42" s="1171"/>
      <c r="C42" s="1172"/>
      <c r="D42" s="104"/>
      <c r="E42" s="1177" t="s">
        <v>32</v>
      </c>
      <c r="F42" s="1177"/>
      <c r="G42" s="1177"/>
      <c r="H42" s="1178"/>
      <c r="I42" s="345" t="s">
        <v>488</v>
      </c>
      <c r="J42" s="346" t="s">
        <v>488</v>
      </c>
      <c r="K42" s="346" t="s">
        <v>488</v>
      </c>
      <c r="L42" s="346" t="s">
        <v>488</v>
      </c>
      <c r="M42" s="347" t="s">
        <v>488</v>
      </c>
    </row>
    <row r="43" spans="2:13" ht="27.75" customHeight="1" x14ac:dyDescent="0.2">
      <c r="B43" s="1171"/>
      <c r="C43" s="1172"/>
      <c r="D43" s="104"/>
      <c r="E43" s="1177" t="s">
        <v>33</v>
      </c>
      <c r="F43" s="1177"/>
      <c r="G43" s="1177"/>
      <c r="H43" s="1178"/>
      <c r="I43" s="345">
        <v>2713</v>
      </c>
      <c r="J43" s="346">
        <v>2511</v>
      </c>
      <c r="K43" s="346">
        <v>2368</v>
      </c>
      <c r="L43" s="346">
        <v>2029</v>
      </c>
      <c r="M43" s="347">
        <v>1541</v>
      </c>
    </row>
    <row r="44" spans="2:13" ht="27.75" customHeight="1" x14ac:dyDescent="0.2">
      <c r="B44" s="1171"/>
      <c r="C44" s="1172"/>
      <c r="D44" s="104"/>
      <c r="E44" s="1177" t="s">
        <v>34</v>
      </c>
      <c r="F44" s="1177"/>
      <c r="G44" s="1177"/>
      <c r="H44" s="1178"/>
      <c r="I44" s="345">
        <v>52</v>
      </c>
      <c r="J44" s="346">
        <v>50</v>
      </c>
      <c r="K44" s="346">
        <v>48</v>
      </c>
      <c r="L44" s="346">
        <v>45</v>
      </c>
      <c r="M44" s="347">
        <v>41</v>
      </c>
    </row>
    <row r="45" spans="2:13" ht="27.75" customHeight="1" x14ac:dyDescent="0.2">
      <c r="B45" s="1171"/>
      <c r="C45" s="1172"/>
      <c r="D45" s="104"/>
      <c r="E45" s="1177" t="s">
        <v>35</v>
      </c>
      <c r="F45" s="1177"/>
      <c r="G45" s="1177"/>
      <c r="H45" s="1178"/>
      <c r="I45" s="345">
        <v>320</v>
      </c>
      <c r="J45" s="346">
        <v>317</v>
      </c>
      <c r="K45" s="346">
        <v>295</v>
      </c>
      <c r="L45" s="346">
        <v>311</v>
      </c>
      <c r="M45" s="347">
        <v>250</v>
      </c>
    </row>
    <row r="46" spans="2:13" ht="27.75" customHeight="1" x14ac:dyDescent="0.2">
      <c r="B46" s="1171"/>
      <c r="C46" s="1172"/>
      <c r="D46" s="105"/>
      <c r="E46" s="1177" t="s">
        <v>36</v>
      </c>
      <c r="F46" s="1177"/>
      <c r="G46" s="1177"/>
      <c r="H46" s="1178"/>
      <c r="I46" s="345" t="s">
        <v>488</v>
      </c>
      <c r="J46" s="346" t="s">
        <v>488</v>
      </c>
      <c r="K46" s="346" t="s">
        <v>488</v>
      </c>
      <c r="L46" s="346" t="s">
        <v>488</v>
      </c>
      <c r="M46" s="347" t="s">
        <v>488</v>
      </c>
    </row>
    <row r="47" spans="2:13" ht="27.75" customHeight="1" x14ac:dyDescent="0.2">
      <c r="B47" s="1171"/>
      <c r="C47" s="1172"/>
      <c r="D47" s="106"/>
      <c r="E47" s="1179" t="s">
        <v>37</v>
      </c>
      <c r="F47" s="1180"/>
      <c r="G47" s="1180"/>
      <c r="H47" s="1181"/>
      <c r="I47" s="345" t="s">
        <v>488</v>
      </c>
      <c r="J47" s="346" t="s">
        <v>488</v>
      </c>
      <c r="K47" s="346" t="s">
        <v>488</v>
      </c>
      <c r="L47" s="346" t="s">
        <v>488</v>
      </c>
      <c r="M47" s="347" t="s">
        <v>488</v>
      </c>
    </row>
    <row r="48" spans="2:13" ht="27.75" customHeight="1" x14ac:dyDescent="0.2">
      <c r="B48" s="1171"/>
      <c r="C48" s="1172"/>
      <c r="D48" s="104"/>
      <c r="E48" s="1177" t="s">
        <v>38</v>
      </c>
      <c r="F48" s="1177"/>
      <c r="G48" s="1177"/>
      <c r="H48" s="1178"/>
      <c r="I48" s="345" t="s">
        <v>488</v>
      </c>
      <c r="J48" s="346" t="s">
        <v>488</v>
      </c>
      <c r="K48" s="346" t="s">
        <v>488</v>
      </c>
      <c r="L48" s="346" t="s">
        <v>488</v>
      </c>
      <c r="M48" s="347" t="s">
        <v>488</v>
      </c>
    </row>
    <row r="49" spans="2:13" ht="27.75" customHeight="1" x14ac:dyDescent="0.2">
      <c r="B49" s="1173"/>
      <c r="C49" s="1174"/>
      <c r="D49" s="104"/>
      <c r="E49" s="1177" t="s">
        <v>39</v>
      </c>
      <c r="F49" s="1177"/>
      <c r="G49" s="1177"/>
      <c r="H49" s="1178"/>
      <c r="I49" s="345" t="s">
        <v>488</v>
      </c>
      <c r="J49" s="346" t="s">
        <v>488</v>
      </c>
      <c r="K49" s="346" t="s">
        <v>488</v>
      </c>
      <c r="L49" s="346" t="s">
        <v>488</v>
      </c>
      <c r="M49" s="347" t="s">
        <v>488</v>
      </c>
    </row>
    <row r="50" spans="2:13" ht="27.75" customHeight="1" x14ac:dyDescent="0.2">
      <c r="B50" s="1182" t="s">
        <v>40</v>
      </c>
      <c r="C50" s="1183"/>
      <c r="D50" s="107"/>
      <c r="E50" s="1177" t="s">
        <v>41</v>
      </c>
      <c r="F50" s="1177"/>
      <c r="G50" s="1177"/>
      <c r="H50" s="1178"/>
      <c r="I50" s="345">
        <v>1283</v>
      </c>
      <c r="J50" s="346">
        <v>1355</v>
      </c>
      <c r="K50" s="346">
        <v>1597</v>
      </c>
      <c r="L50" s="346">
        <v>1693</v>
      </c>
      <c r="M50" s="347">
        <v>1515</v>
      </c>
    </row>
    <row r="51" spans="2:13" ht="27.75" customHeight="1" x14ac:dyDescent="0.2">
      <c r="B51" s="1171"/>
      <c r="C51" s="1172"/>
      <c r="D51" s="104"/>
      <c r="E51" s="1177" t="s">
        <v>42</v>
      </c>
      <c r="F51" s="1177"/>
      <c r="G51" s="1177"/>
      <c r="H51" s="1178"/>
      <c r="I51" s="345">
        <v>320</v>
      </c>
      <c r="J51" s="346">
        <v>523</v>
      </c>
      <c r="K51" s="346">
        <v>506</v>
      </c>
      <c r="L51" s="346">
        <v>510</v>
      </c>
      <c r="M51" s="347">
        <v>559</v>
      </c>
    </row>
    <row r="52" spans="2:13" ht="27.75" customHeight="1" x14ac:dyDescent="0.2">
      <c r="B52" s="1173"/>
      <c r="C52" s="1174"/>
      <c r="D52" s="104"/>
      <c r="E52" s="1177" t="s">
        <v>43</v>
      </c>
      <c r="F52" s="1177"/>
      <c r="G52" s="1177"/>
      <c r="H52" s="1178"/>
      <c r="I52" s="345">
        <v>8908</v>
      </c>
      <c r="J52" s="346">
        <v>9640</v>
      </c>
      <c r="K52" s="346">
        <v>9880</v>
      </c>
      <c r="L52" s="346">
        <v>9634</v>
      </c>
      <c r="M52" s="347">
        <v>9873</v>
      </c>
    </row>
    <row r="53" spans="2:13" ht="27.75" customHeight="1" thickBot="1" x14ac:dyDescent="0.25">
      <c r="B53" s="1184" t="s">
        <v>19</v>
      </c>
      <c r="C53" s="1185"/>
      <c r="D53" s="108"/>
      <c r="E53" s="1186" t="s">
        <v>44</v>
      </c>
      <c r="F53" s="1186"/>
      <c r="G53" s="1186"/>
      <c r="H53" s="1187"/>
      <c r="I53" s="348">
        <v>1750</v>
      </c>
      <c r="J53" s="349">
        <v>1549</v>
      </c>
      <c r="K53" s="349">
        <v>1348</v>
      </c>
      <c r="L53" s="349">
        <v>730</v>
      </c>
      <c r="M53" s="350">
        <v>-163</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vwJqr74KM3FZ1tHELabqcvLbkJ7A9+rSQqtxERh6GjBdJcZVxZ7SiN4Hp4bmEPHxoT3rw1M2G7GthnBki2yjxg==" saltValue="h1MmtP/arYznVr9nEHzo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3" zoomScale="70" zoomScaleNormal="70" zoomScaleSheetLayoutView="100" workbookViewId="0">
      <selection activeCell="H58" sqref="H58"/>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528</v>
      </c>
      <c r="G54" s="117" t="s">
        <v>529</v>
      </c>
      <c r="H54" s="118" t="s">
        <v>530</v>
      </c>
    </row>
    <row r="55" spans="2:8" ht="52.5" customHeight="1" x14ac:dyDescent="0.2">
      <c r="B55" s="119"/>
      <c r="C55" s="1196" t="s">
        <v>46</v>
      </c>
      <c r="D55" s="1196"/>
      <c r="E55" s="1197"/>
      <c r="F55" s="120">
        <v>283</v>
      </c>
      <c r="G55" s="120">
        <v>283</v>
      </c>
      <c r="H55" s="121">
        <v>283</v>
      </c>
    </row>
    <row r="56" spans="2:8" ht="52.5" customHeight="1" x14ac:dyDescent="0.2">
      <c r="B56" s="122"/>
      <c r="C56" s="1198" t="s">
        <v>47</v>
      </c>
      <c r="D56" s="1198"/>
      <c r="E56" s="1199"/>
      <c r="F56" s="123">
        <v>636</v>
      </c>
      <c r="G56" s="123">
        <v>607</v>
      </c>
      <c r="H56" s="124">
        <v>379</v>
      </c>
    </row>
    <row r="57" spans="2:8" ht="53.25" customHeight="1" x14ac:dyDescent="0.2">
      <c r="B57" s="122"/>
      <c r="C57" s="1200" t="s">
        <v>48</v>
      </c>
      <c r="D57" s="1200"/>
      <c r="E57" s="1201"/>
      <c r="F57" s="125">
        <v>595</v>
      </c>
      <c r="G57" s="125">
        <v>717</v>
      </c>
      <c r="H57" s="126">
        <v>763</v>
      </c>
    </row>
    <row r="58" spans="2:8" ht="45.75" customHeight="1" x14ac:dyDescent="0.2">
      <c r="B58" s="127"/>
      <c r="C58" s="1188" t="s">
        <v>552</v>
      </c>
      <c r="D58" s="1189"/>
      <c r="E58" s="1190"/>
      <c r="F58" s="128">
        <v>100</v>
      </c>
      <c r="G58" s="128">
        <v>200</v>
      </c>
      <c r="H58" s="129">
        <v>300</v>
      </c>
    </row>
    <row r="59" spans="2:8" ht="45.75" customHeight="1" x14ac:dyDescent="0.2">
      <c r="B59" s="127"/>
      <c r="C59" s="1188" t="s">
        <v>553</v>
      </c>
      <c r="D59" s="1189"/>
      <c r="E59" s="1190"/>
      <c r="F59" s="128">
        <v>182</v>
      </c>
      <c r="G59" s="128">
        <v>182</v>
      </c>
      <c r="H59" s="129">
        <v>162</v>
      </c>
    </row>
    <row r="60" spans="2:8" ht="45.75" customHeight="1" x14ac:dyDescent="0.2">
      <c r="B60" s="127"/>
      <c r="C60" s="1188" t="s">
        <v>554</v>
      </c>
      <c r="D60" s="1189"/>
      <c r="E60" s="1190"/>
      <c r="F60" s="128">
        <v>88</v>
      </c>
      <c r="G60" s="128">
        <v>138</v>
      </c>
      <c r="H60" s="129">
        <v>138</v>
      </c>
    </row>
    <row r="61" spans="2:8" ht="45.75" customHeight="1" x14ac:dyDescent="0.2">
      <c r="B61" s="127"/>
      <c r="C61" s="1188" t="s">
        <v>555</v>
      </c>
      <c r="D61" s="1189"/>
      <c r="E61" s="1190"/>
      <c r="F61" s="128">
        <v>77</v>
      </c>
      <c r="G61" s="128">
        <v>77</v>
      </c>
      <c r="H61" s="129">
        <v>53</v>
      </c>
    </row>
    <row r="62" spans="2:8" ht="45.75" customHeight="1" thickBot="1" x14ac:dyDescent="0.25">
      <c r="B62" s="130"/>
      <c r="C62" s="1191" t="s">
        <v>556</v>
      </c>
      <c r="D62" s="1192"/>
      <c r="E62" s="1193"/>
      <c r="F62" s="131">
        <v>30</v>
      </c>
      <c r="G62" s="131">
        <v>30</v>
      </c>
      <c r="H62" s="132">
        <v>30</v>
      </c>
    </row>
    <row r="63" spans="2:8" ht="52.5" customHeight="1" thickBot="1" x14ac:dyDescent="0.25">
      <c r="B63" s="133"/>
      <c r="C63" s="1194" t="s">
        <v>49</v>
      </c>
      <c r="D63" s="1194"/>
      <c r="E63" s="1195"/>
      <c r="F63" s="134">
        <v>1515</v>
      </c>
      <c r="G63" s="134">
        <v>1607</v>
      </c>
      <c r="H63" s="135">
        <v>1425</v>
      </c>
    </row>
    <row r="64" spans="2:8" ht="13.2" x14ac:dyDescent="0.2"/>
  </sheetData>
  <sheetProtection algorithmName="SHA-512" hashValue="FE7pED+AbvuzIqdHZLwa3WJ8vIwQap4/RqLGd4emAk/M6XrxptRdOKtfKDSpdOVbIhdGDbWUbGm3AOOXpmGJ4A==" saltValue="2fzZvqP7Vh2EGKBCMh+l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525</v>
      </c>
      <c r="G2" s="149"/>
      <c r="H2" s="150"/>
    </row>
    <row r="3" spans="1:8" x14ac:dyDescent="0.2">
      <c r="A3" s="146" t="s">
        <v>518</v>
      </c>
      <c r="B3" s="151"/>
      <c r="C3" s="152"/>
      <c r="D3" s="153">
        <v>823024</v>
      </c>
      <c r="E3" s="154"/>
      <c r="F3" s="155">
        <v>316937</v>
      </c>
      <c r="G3" s="156"/>
      <c r="H3" s="157"/>
    </row>
    <row r="4" spans="1:8" x14ac:dyDescent="0.2">
      <c r="A4" s="158"/>
      <c r="B4" s="159"/>
      <c r="C4" s="160"/>
      <c r="D4" s="161">
        <v>601489</v>
      </c>
      <c r="E4" s="162"/>
      <c r="F4" s="163">
        <v>199150</v>
      </c>
      <c r="G4" s="164"/>
      <c r="H4" s="165"/>
    </row>
    <row r="5" spans="1:8" x14ac:dyDescent="0.2">
      <c r="A5" s="146" t="s">
        <v>520</v>
      </c>
      <c r="B5" s="151"/>
      <c r="C5" s="152"/>
      <c r="D5" s="153">
        <v>1086091</v>
      </c>
      <c r="E5" s="154"/>
      <c r="F5" s="155">
        <v>332350</v>
      </c>
      <c r="G5" s="156"/>
      <c r="H5" s="157"/>
    </row>
    <row r="6" spans="1:8" x14ac:dyDescent="0.2">
      <c r="A6" s="158"/>
      <c r="B6" s="159"/>
      <c r="C6" s="160"/>
      <c r="D6" s="161">
        <v>627219</v>
      </c>
      <c r="E6" s="162"/>
      <c r="F6" s="163">
        <v>200453</v>
      </c>
      <c r="G6" s="164"/>
      <c r="H6" s="165"/>
    </row>
    <row r="7" spans="1:8" x14ac:dyDescent="0.2">
      <c r="A7" s="146" t="s">
        <v>521</v>
      </c>
      <c r="B7" s="151"/>
      <c r="C7" s="152"/>
      <c r="D7" s="153">
        <v>876806</v>
      </c>
      <c r="E7" s="154"/>
      <c r="F7" s="155">
        <v>362690</v>
      </c>
      <c r="G7" s="156"/>
      <c r="H7" s="157"/>
    </row>
    <row r="8" spans="1:8" x14ac:dyDescent="0.2">
      <c r="A8" s="158"/>
      <c r="B8" s="159"/>
      <c r="C8" s="160"/>
      <c r="D8" s="161">
        <v>329099</v>
      </c>
      <c r="E8" s="162"/>
      <c r="F8" s="163">
        <v>172580</v>
      </c>
      <c r="G8" s="164"/>
      <c r="H8" s="165"/>
    </row>
    <row r="9" spans="1:8" x14ac:dyDescent="0.2">
      <c r="A9" s="146" t="s">
        <v>522</v>
      </c>
      <c r="B9" s="151"/>
      <c r="C9" s="152"/>
      <c r="D9" s="153">
        <v>472914</v>
      </c>
      <c r="E9" s="154"/>
      <c r="F9" s="155">
        <v>296093</v>
      </c>
      <c r="G9" s="156"/>
      <c r="H9" s="157"/>
    </row>
    <row r="10" spans="1:8" x14ac:dyDescent="0.2">
      <c r="A10" s="158"/>
      <c r="B10" s="159"/>
      <c r="C10" s="160"/>
      <c r="D10" s="161">
        <v>234508</v>
      </c>
      <c r="E10" s="162"/>
      <c r="F10" s="163">
        <v>140545</v>
      </c>
      <c r="G10" s="164"/>
      <c r="H10" s="165"/>
    </row>
    <row r="11" spans="1:8" x14ac:dyDescent="0.2">
      <c r="A11" s="146" t="s">
        <v>523</v>
      </c>
      <c r="B11" s="151"/>
      <c r="C11" s="152"/>
      <c r="D11" s="153">
        <v>656695</v>
      </c>
      <c r="E11" s="154"/>
      <c r="F11" s="155">
        <v>308655</v>
      </c>
      <c r="G11" s="156"/>
      <c r="H11" s="157"/>
    </row>
    <row r="12" spans="1:8" x14ac:dyDescent="0.2">
      <c r="A12" s="158"/>
      <c r="B12" s="159"/>
      <c r="C12" s="166"/>
      <c r="D12" s="161">
        <v>326878</v>
      </c>
      <c r="E12" s="162"/>
      <c r="F12" s="163">
        <v>169887</v>
      </c>
      <c r="G12" s="164"/>
      <c r="H12" s="165"/>
    </row>
    <row r="13" spans="1:8" x14ac:dyDescent="0.2">
      <c r="A13" s="146"/>
      <c r="B13" s="151"/>
      <c r="C13" s="152"/>
      <c r="D13" s="153">
        <v>783106</v>
      </c>
      <c r="E13" s="154"/>
      <c r="F13" s="155">
        <v>323345</v>
      </c>
      <c r="G13" s="167"/>
      <c r="H13" s="157"/>
    </row>
    <row r="14" spans="1:8" x14ac:dyDescent="0.2">
      <c r="A14" s="158"/>
      <c r="B14" s="159"/>
      <c r="C14" s="160"/>
      <c r="D14" s="161">
        <v>423839</v>
      </c>
      <c r="E14" s="162"/>
      <c r="F14" s="163">
        <v>176523</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0.53</v>
      </c>
      <c r="C19" s="168">
        <f>ROUND(VALUE(SUBSTITUTE(実質収支比率等に係る経年分析!G$48,"▲","-")),2)</f>
        <v>6.52</v>
      </c>
      <c r="D19" s="168">
        <f>ROUND(VALUE(SUBSTITUTE(実質収支比率等に係る経年分析!H$48,"▲","-")),2)</f>
        <v>13.41</v>
      </c>
      <c r="E19" s="168">
        <f>ROUND(VALUE(SUBSTITUTE(実質収支比率等に係る経年分析!I$48,"▲","-")),2)</f>
        <v>4.68</v>
      </c>
      <c r="F19" s="168">
        <f>ROUND(VALUE(SUBSTITUTE(実質収支比率等に係る経年分析!J$48,"▲","-")),2)</f>
        <v>7.01</v>
      </c>
    </row>
    <row r="20" spans="1:11" x14ac:dyDescent="0.2">
      <c r="A20" s="168" t="s">
        <v>53</v>
      </c>
      <c r="B20" s="168">
        <f>ROUND(VALUE(SUBSTITUTE(実質収支比率等に係る経年分析!F$47,"▲","-")),2)</f>
        <v>11.14</v>
      </c>
      <c r="C20" s="168">
        <f>ROUND(VALUE(SUBSTITUTE(実質収支比率等に係る経年分析!G$47,"▲","-")),2)</f>
        <v>11.01</v>
      </c>
      <c r="D20" s="168">
        <f>ROUND(VALUE(SUBSTITUTE(実質収支比率等に係る経年分析!H$47,"▲","-")),2)</f>
        <v>10.210000000000001</v>
      </c>
      <c r="E20" s="168">
        <f>ROUND(VALUE(SUBSTITUTE(実質収支比率等に係る経年分析!I$47,"▲","-")),2)</f>
        <v>10.43</v>
      </c>
      <c r="F20" s="168">
        <f>ROUND(VALUE(SUBSTITUTE(実質収支比率等に係る経年分析!J$47,"▲","-")),2)</f>
        <v>9.9600000000000009</v>
      </c>
    </row>
    <row r="21" spans="1:11" x14ac:dyDescent="0.2">
      <c r="A21" s="168" t="s">
        <v>54</v>
      </c>
      <c r="B21" s="168">
        <f>IF(ISNUMBER(VALUE(SUBSTITUTE(実質収支比率等に係る経年分析!F$49,"▲","-"))),ROUND(VALUE(SUBSTITUTE(実質収支比率等に係る経年分析!F$49,"▲","-")),2),NA())</f>
        <v>-1.27</v>
      </c>
      <c r="C21" s="168">
        <f>IF(ISNUMBER(VALUE(SUBSTITUTE(実質収支比率等に係る経年分析!G$49,"▲","-"))),ROUND(VALUE(SUBSTITUTE(実質収支比率等に係る経年分析!G$49,"▲","-")),2),NA())</f>
        <v>8.11</v>
      </c>
      <c r="D21" s="168">
        <f>IF(ISNUMBER(VALUE(SUBSTITUTE(実質収支比率等に係る経年分析!H$49,"▲","-"))),ROUND(VALUE(SUBSTITUTE(実質収支比率等に係る経年分析!H$49,"▲","-")),2),NA())</f>
        <v>7.36</v>
      </c>
      <c r="E21" s="168">
        <f>IF(ISNUMBER(VALUE(SUBSTITUTE(実質収支比率等に係る経年分析!I$49,"▲","-"))),ROUND(VALUE(SUBSTITUTE(実質収支比率等に係る経年分析!I$49,"▲","-")),2),NA())</f>
        <v>-7.0000000000000007E-2</v>
      </c>
      <c r="F21" s="168">
        <f>IF(ISNUMBER(VALUE(SUBSTITUTE(実質収支比率等に係る経年分析!J$49,"▲","-"))),ROUND(VALUE(SUBSTITUTE(実質収支比率等に係る経年分析!J$49,"▲","-")),2),NA())</f>
        <v>12.62</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0.04</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0.05</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0.04</v>
      </c>
    </row>
    <row r="31" spans="1:11" x14ac:dyDescent="0.2">
      <c r="A31" s="169" t="str">
        <f>IF(連結実質赤字比率に係る赤字・黒字の構成分析!C$39="",NA(),連結実質赤字比率に係る赤字・黒字の構成分析!C$39)</f>
        <v>国民健康保険歯科診療施設勘定特別会計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0.18</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0.14000000000000001</v>
      </c>
    </row>
    <row r="32" spans="1:11" x14ac:dyDescent="0.2">
      <c r="A32" s="169" t="str">
        <f>IF(連結実質赤字比率に係る赤字・黒字の構成分析!C$38="",NA(),連結実質赤字比率に係る赤字・黒字の構成分析!C$38)</f>
        <v>国民健康保険事業勘定特別会計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0.32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0.19</v>
      </c>
    </row>
    <row r="33" spans="1:16" x14ac:dyDescent="0.2">
      <c r="A33" s="169" t="str">
        <f>IF(連結実質赤字比率に係る赤字・黒字の構成分析!C$37="",NA(),連結実質赤字比率に係る赤字・黒字の構成分析!C$37)</f>
        <v>国民健康保険診療施設勘定特別会計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0.46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0.3</v>
      </c>
    </row>
    <row r="34" spans="1:16" x14ac:dyDescent="0.2">
      <c r="A34" s="169" t="str">
        <f>IF(連結実質赤字比率に係る赤字・黒字の構成分析!C$36="",NA(),連結実質赤字比率に係る赤字・黒字の構成分析!C$36)</f>
        <v>簡易水道特別会計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0.65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0.45</v>
      </c>
    </row>
    <row r="35" spans="1:16" x14ac:dyDescent="0.2">
      <c r="A35" s="169" t="str">
        <f>IF(連結実質赤字比率に係る赤字・黒字の構成分析!C$35="",NA(),連結実質赤字比率に係る赤字・黒字の構成分析!C$35)</f>
        <v>下水道特別会計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0.17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0.71</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0.53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6.52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4.97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1161</v>
      </c>
      <c r="E42" s="170"/>
      <c r="F42" s="170"/>
      <c r="G42" s="170">
        <f>'実質公債費比率（分子）の構造'!L$52</f>
        <v>1110</v>
      </c>
      <c r="H42" s="170"/>
      <c r="I42" s="170"/>
      <c r="J42" s="170">
        <f>'実質公債費比率（分子）の構造'!M$52</f>
        <v>1128</v>
      </c>
      <c r="K42" s="170"/>
      <c r="L42" s="170"/>
      <c r="M42" s="170">
        <f>'実質公債費比率（分子）の構造'!N$52</f>
        <v>1081</v>
      </c>
      <c r="N42" s="170"/>
      <c r="O42" s="170"/>
      <c r="P42" s="170">
        <f>'実質公債費比率（分子）の構造'!O$52</f>
        <v>1173</v>
      </c>
    </row>
    <row r="43" spans="1:16" x14ac:dyDescent="0.2">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t="str">
        <f>'実質公債費比率（分子）の構造'!N$51</f>
        <v>-</v>
      </c>
      <c r="L43" s="170"/>
      <c r="M43" s="170"/>
      <c r="N43" s="170">
        <f>'実質公債費比率（分子）の構造'!O$51</f>
        <v>0</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3</v>
      </c>
      <c r="C45" s="170"/>
      <c r="D45" s="170"/>
      <c r="E45" s="170">
        <f>'実質公債費比率（分子）の構造'!L$49</f>
        <v>3</v>
      </c>
      <c r="F45" s="170"/>
      <c r="G45" s="170"/>
      <c r="H45" s="170">
        <f>'実質公債費比率（分子）の構造'!M$49</f>
        <v>3</v>
      </c>
      <c r="I45" s="170"/>
      <c r="J45" s="170"/>
      <c r="K45" s="170">
        <f>'実質公債費比率（分子）の構造'!N$49</f>
        <v>3</v>
      </c>
      <c r="L45" s="170"/>
      <c r="M45" s="170"/>
      <c r="N45" s="170">
        <f>'実質公債費比率（分子）の構造'!O$49</f>
        <v>2</v>
      </c>
      <c r="O45" s="170"/>
      <c r="P45" s="170"/>
    </row>
    <row r="46" spans="1:16" x14ac:dyDescent="0.2">
      <c r="A46" s="170" t="s">
        <v>64</v>
      </c>
      <c r="B46" s="170">
        <f>'実質公債費比率（分子）の構造'!K$48</f>
        <v>190</v>
      </c>
      <c r="C46" s="170"/>
      <c r="D46" s="170"/>
      <c r="E46" s="170">
        <f>'実質公債費比率（分子）の構造'!L$48</f>
        <v>186</v>
      </c>
      <c r="F46" s="170"/>
      <c r="G46" s="170"/>
      <c r="H46" s="170">
        <f>'実質公債費比率（分子）の構造'!M$48</f>
        <v>173</v>
      </c>
      <c r="I46" s="170"/>
      <c r="J46" s="170"/>
      <c r="K46" s="170">
        <f>'実質公債費比率（分子）の構造'!N$48</f>
        <v>148</v>
      </c>
      <c r="L46" s="170"/>
      <c r="M46" s="170"/>
      <c r="N46" s="170">
        <f>'実質公債費比率（分子）の構造'!O$48</f>
        <v>123</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1161</v>
      </c>
      <c r="C49" s="170"/>
      <c r="D49" s="170"/>
      <c r="E49" s="170">
        <f>'実質公債費比率（分子）の構造'!L$45</f>
        <v>1096</v>
      </c>
      <c r="F49" s="170"/>
      <c r="G49" s="170"/>
      <c r="H49" s="170">
        <f>'実質公債費比率（分子）の構造'!M$45</f>
        <v>1048</v>
      </c>
      <c r="I49" s="170"/>
      <c r="J49" s="170"/>
      <c r="K49" s="170">
        <f>'実質公債費比率（分子）の構造'!N$45</f>
        <v>1038</v>
      </c>
      <c r="L49" s="170"/>
      <c r="M49" s="170"/>
      <c r="N49" s="170">
        <f>'実質公債費比率（分子）の構造'!O$45</f>
        <v>1017</v>
      </c>
      <c r="O49" s="170"/>
      <c r="P49" s="170"/>
    </row>
    <row r="50" spans="1:16" x14ac:dyDescent="0.2">
      <c r="A50" s="170" t="s">
        <v>67</v>
      </c>
      <c r="B50" s="170" t="e">
        <f>NA()</f>
        <v>#N/A</v>
      </c>
      <c r="C50" s="170">
        <f>IF(ISNUMBER('実質公債費比率（分子）の構造'!K$53),'実質公債費比率（分子）の構造'!K$53,NA())</f>
        <v>193</v>
      </c>
      <c r="D50" s="170" t="e">
        <f>NA()</f>
        <v>#N/A</v>
      </c>
      <c r="E50" s="170" t="e">
        <f>NA()</f>
        <v>#N/A</v>
      </c>
      <c r="F50" s="170">
        <f>IF(ISNUMBER('実質公債費比率（分子）の構造'!L$53),'実質公債費比率（分子）の構造'!L$53,NA())</f>
        <v>175</v>
      </c>
      <c r="G50" s="170" t="e">
        <f>NA()</f>
        <v>#N/A</v>
      </c>
      <c r="H50" s="170" t="e">
        <f>NA()</f>
        <v>#N/A</v>
      </c>
      <c r="I50" s="170">
        <f>IF(ISNUMBER('実質公債費比率（分子）の構造'!M$53),'実質公債費比率（分子）の構造'!M$53,NA())</f>
        <v>96</v>
      </c>
      <c r="J50" s="170" t="e">
        <f>NA()</f>
        <v>#N/A</v>
      </c>
      <c r="K50" s="170" t="e">
        <f>NA()</f>
        <v>#N/A</v>
      </c>
      <c r="L50" s="170">
        <f>IF(ISNUMBER('実質公債費比率（分子）の構造'!N$53),'実質公債費比率（分子）の構造'!N$53,NA())</f>
        <v>108</v>
      </c>
      <c r="M50" s="170" t="e">
        <f>NA()</f>
        <v>#N/A</v>
      </c>
      <c r="N50" s="170" t="e">
        <f>NA()</f>
        <v>#N/A</v>
      </c>
      <c r="O50" s="170">
        <f>IF(ISNUMBER('実質公債費比率（分子）の構造'!O$53),'実質公債費比率（分子）の構造'!O$53,NA())</f>
        <v>-31</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8908</v>
      </c>
      <c r="E56" s="169"/>
      <c r="F56" s="169"/>
      <c r="G56" s="169">
        <f>'将来負担比率（分子）の構造'!J$52</f>
        <v>9640</v>
      </c>
      <c r="H56" s="169"/>
      <c r="I56" s="169"/>
      <c r="J56" s="169">
        <f>'将来負担比率（分子）の構造'!K$52</f>
        <v>9880</v>
      </c>
      <c r="K56" s="169"/>
      <c r="L56" s="169"/>
      <c r="M56" s="169">
        <f>'将来負担比率（分子）の構造'!L$52</f>
        <v>9634</v>
      </c>
      <c r="N56" s="169"/>
      <c r="O56" s="169"/>
      <c r="P56" s="169">
        <f>'将来負担比率（分子）の構造'!M$52</f>
        <v>9873</v>
      </c>
    </row>
    <row r="57" spans="1:16" x14ac:dyDescent="0.2">
      <c r="A57" s="169" t="s">
        <v>42</v>
      </c>
      <c r="B57" s="169"/>
      <c r="C57" s="169"/>
      <c r="D57" s="169">
        <f>'将来負担比率（分子）の構造'!I$51</f>
        <v>320</v>
      </c>
      <c r="E57" s="169"/>
      <c r="F57" s="169"/>
      <c r="G57" s="169">
        <f>'将来負担比率（分子）の構造'!J$51</f>
        <v>523</v>
      </c>
      <c r="H57" s="169"/>
      <c r="I57" s="169"/>
      <c r="J57" s="169">
        <f>'将来負担比率（分子）の構造'!K$51</f>
        <v>506</v>
      </c>
      <c r="K57" s="169"/>
      <c r="L57" s="169"/>
      <c r="M57" s="169">
        <f>'将来負担比率（分子）の構造'!L$51</f>
        <v>510</v>
      </c>
      <c r="N57" s="169"/>
      <c r="O57" s="169"/>
      <c r="P57" s="169">
        <f>'将来負担比率（分子）の構造'!M$51</f>
        <v>559</v>
      </c>
    </row>
    <row r="58" spans="1:16" x14ac:dyDescent="0.2">
      <c r="A58" s="169" t="s">
        <v>41</v>
      </c>
      <c r="B58" s="169"/>
      <c r="C58" s="169"/>
      <c r="D58" s="169">
        <f>'将来負担比率（分子）の構造'!I$50</f>
        <v>1283</v>
      </c>
      <c r="E58" s="169"/>
      <c r="F58" s="169"/>
      <c r="G58" s="169">
        <f>'将来負担比率（分子）の構造'!J$50</f>
        <v>1355</v>
      </c>
      <c r="H58" s="169"/>
      <c r="I58" s="169"/>
      <c r="J58" s="169">
        <f>'将来負担比率（分子）の構造'!K$50</f>
        <v>1597</v>
      </c>
      <c r="K58" s="169"/>
      <c r="L58" s="169"/>
      <c r="M58" s="169">
        <f>'将来負担比率（分子）の構造'!L$50</f>
        <v>1693</v>
      </c>
      <c r="N58" s="169"/>
      <c r="O58" s="169"/>
      <c r="P58" s="169">
        <f>'将来負担比率（分子）の構造'!M$50</f>
        <v>1515</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320</v>
      </c>
      <c r="C62" s="169"/>
      <c r="D62" s="169"/>
      <c r="E62" s="169">
        <f>'将来負担比率（分子）の構造'!J$45</f>
        <v>317</v>
      </c>
      <c r="F62" s="169"/>
      <c r="G62" s="169"/>
      <c r="H62" s="169">
        <f>'将来負担比率（分子）の構造'!K$45</f>
        <v>295</v>
      </c>
      <c r="I62" s="169"/>
      <c r="J62" s="169"/>
      <c r="K62" s="169">
        <f>'将来負担比率（分子）の構造'!L$45</f>
        <v>311</v>
      </c>
      <c r="L62" s="169"/>
      <c r="M62" s="169"/>
      <c r="N62" s="169">
        <f>'将来負担比率（分子）の構造'!M$45</f>
        <v>250</v>
      </c>
      <c r="O62" s="169"/>
      <c r="P62" s="169"/>
    </row>
    <row r="63" spans="1:16" x14ac:dyDescent="0.2">
      <c r="A63" s="169" t="s">
        <v>34</v>
      </c>
      <c r="B63" s="169">
        <f>'将来負担比率（分子）の構造'!I$44</f>
        <v>52</v>
      </c>
      <c r="C63" s="169"/>
      <c r="D63" s="169"/>
      <c r="E63" s="169">
        <f>'将来負担比率（分子）の構造'!J$44</f>
        <v>50</v>
      </c>
      <c r="F63" s="169"/>
      <c r="G63" s="169"/>
      <c r="H63" s="169">
        <f>'将来負担比率（分子）の構造'!K$44</f>
        <v>48</v>
      </c>
      <c r="I63" s="169"/>
      <c r="J63" s="169"/>
      <c r="K63" s="169">
        <f>'将来負担比率（分子）の構造'!L$44</f>
        <v>45</v>
      </c>
      <c r="L63" s="169"/>
      <c r="M63" s="169"/>
      <c r="N63" s="169">
        <f>'将来負担比率（分子）の構造'!M$44</f>
        <v>41</v>
      </c>
      <c r="O63" s="169"/>
      <c r="P63" s="169"/>
    </row>
    <row r="64" spans="1:16" x14ac:dyDescent="0.2">
      <c r="A64" s="169" t="s">
        <v>33</v>
      </c>
      <c r="B64" s="169">
        <f>'将来負担比率（分子）の構造'!I$43</f>
        <v>2713</v>
      </c>
      <c r="C64" s="169"/>
      <c r="D64" s="169"/>
      <c r="E64" s="169">
        <f>'将来負担比率（分子）の構造'!J$43</f>
        <v>2511</v>
      </c>
      <c r="F64" s="169"/>
      <c r="G64" s="169"/>
      <c r="H64" s="169">
        <f>'将来負担比率（分子）の構造'!K$43</f>
        <v>2368</v>
      </c>
      <c r="I64" s="169"/>
      <c r="J64" s="169"/>
      <c r="K64" s="169">
        <f>'将来負担比率（分子）の構造'!L$43</f>
        <v>2029</v>
      </c>
      <c r="L64" s="169"/>
      <c r="M64" s="169"/>
      <c r="N64" s="169">
        <f>'将来負担比率（分子）の構造'!M$43</f>
        <v>1541</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9176</v>
      </c>
      <c r="C66" s="169"/>
      <c r="D66" s="169"/>
      <c r="E66" s="169">
        <f>'将来負担比率（分子）の構造'!J$41</f>
        <v>10190</v>
      </c>
      <c r="F66" s="169"/>
      <c r="G66" s="169"/>
      <c r="H66" s="169">
        <f>'将来負担比率（分子）の構造'!K$41</f>
        <v>10618</v>
      </c>
      <c r="I66" s="169"/>
      <c r="J66" s="169"/>
      <c r="K66" s="169">
        <f>'将来負担比率（分子）の構造'!L$41</f>
        <v>10182</v>
      </c>
      <c r="L66" s="169"/>
      <c r="M66" s="169"/>
      <c r="N66" s="169">
        <f>'将来負担比率（分子）の構造'!M$41</f>
        <v>9951</v>
      </c>
      <c r="O66" s="169"/>
      <c r="P66" s="169"/>
    </row>
    <row r="67" spans="1:16" x14ac:dyDescent="0.2">
      <c r="A67" s="169" t="s">
        <v>71</v>
      </c>
      <c r="B67" s="169" t="e">
        <f>NA()</f>
        <v>#N/A</v>
      </c>
      <c r="C67" s="169">
        <f>IF(ISNUMBER('将来負担比率（分子）の構造'!I$53), IF('将来負担比率（分子）の構造'!I$53 &lt; 0, 0, '将来負担比率（分子）の構造'!I$53), NA())</f>
        <v>1750</v>
      </c>
      <c r="D67" s="169" t="e">
        <f>NA()</f>
        <v>#N/A</v>
      </c>
      <c r="E67" s="169" t="e">
        <f>NA()</f>
        <v>#N/A</v>
      </c>
      <c r="F67" s="169">
        <f>IF(ISNUMBER('将来負担比率（分子）の構造'!J$53), IF('将来負担比率（分子）の構造'!J$53 &lt; 0, 0, '将来負担比率（分子）の構造'!J$53), NA())</f>
        <v>1549</v>
      </c>
      <c r="G67" s="169" t="e">
        <f>NA()</f>
        <v>#N/A</v>
      </c>
      <c r="H67" s="169" t="e">
        <f>NA()</f>
        <v>#N/A</v>
      </c>
      <c r="I67" s="169">
        <f>IF(ISNUMBER('将来負担比率（分子）の構造'!K$53), IF('将来負担比率（分子）の構造'!K$53 &lt; 0, 0, '将来負担比率（分子）の構造'!K$53), NA())</f>
        <v>1348</v>
      </c>
      <c r="J67" s="169" t="e">
        <f>NA()</f>
        <v>#N/A</v>
      </c>
      <c r="K67" s="169" t="e">
        <f>NA()</f>
        <v>#N/A</v>
      </c>
      <c r="L67" s="169">
        <f>IF(ISNUMBER('将来負担比率（分子）の構造'!L$53), IF('将来負担比率（分子）の構造'!L$53 &lt; 0, 0, '将来負担比率（分子）の構造'!L$53), NA())</f>
        <v>730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283</v>
      </c>
      <c r="C72" s="173">
        <f>基金残高に係る経年分析!G55</f>
        <v>283</v>
      </c>
      <c r="D72" s="173">
        <f>基金残高に係る経年分析!H55</f>
        <v>283</v>
      </c>
    </row>
    <row r="73" spans="1:16" x14ac:dyDescent="0.2">
      <c r="A73" s="172" t="s">
        <v>74</v>
      </c>
      <c r="B73" s="173">
        <f>基金残高に係る経年分析!F56</f>
        <v>636</v>
      </c>
      <c r="C73" s="173">
        <f>基金残高に係る経年分析!G56</f>
        <v>607</v>
      </c>
      <c r="D73" s="173">
        <f>基金残高に係る経年分析!H56</f>
        <v>379</v>
      </c>
    </row>
    <row r="74" spans="1:16" x14ac:dyDescent="0.2">
      <c r="A74" s="172" t="s">
        <v>75</v>
      </c>
      <c r="B74" s="173">
        <f>基金残高に係る経年分析!F57</f>
        <v>595</v>
      </c>
      <c r="C74" s="173">
        <f>基金残高に係る経年分析!G57</f>
        <v>717</v>
      </c>
      <c r="D74" s="173">
        <f>基金残高に係る経年分析!H57</f>
        <v>763</v>
      </c>
    </row>
  </sheetData>
  <sheetProtection algorithmName="SHA-512" hashValue="ZzrDb6rqTq0vw5MQQ4cjw8mEGSvSXpqDyxOCLzBwxhnhqblghJKY3iiMpZAUwen2gIY4PzBT9SjcBY/B0l4UBA==" saltValue="12Tm+7yjB6FGlSlrC3URsw==" spinCount="100000" sheet="1" objects="1" scenarios="1"/>
  <phoneticPr fontId="2"/>
  <pageMargins left="0.78700000000000003" right="0.78700000000000003" top="0.98399999999999999" bottom="0.98399999999999999" header="0.51200000000000001" footer="0.51200000000000001"/>
  <headerFooter alignWithMargins="0"/>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1b75107-eebd-425f-9e28-4958001dc05b" xsi:nil="true"/>
    <lcf76f155ced4ddcb4097134ff3c332f xmlns="57776782-f5c2-4e18-b03e-463ced03e09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E3134D6E97B1E4986CE55334656A9DC" ma:contentTypeVersion="15" ma:contentTypeDescription="新しいドキュメントを作成します。" ma:contentTypeScope="" ma:versionID="8ebd341a8a2a50808ca21ecb1abc7473">
  <xsd:schema xmlns:xsd="http://www.w3.org/2001/XMLSchema" xmlns:xs="http://www.w3.org/2001/XMLSchema" xmlns:p="http://schemas.microsoft.com/office/2006/metadata/properties" xmlns:ns2="57776782-f5c2-4e18-b03e-463ced03e099" xmlns:ns3="81b75107-eebd-425f-9e28-4958001dc05b" targetNamespace="http://schemas.microsoft.com/office/2006/metadata/properties" ma:root="true" ma:fieldsID="9b95216feaebf928a4bdb8d5deb63e17" ns2:_="" ns3:_="">
    <xsd:import namespace="57776782-f5c2-4e18-b03e-463ced03e099"/>
    <xsd:import namespace="81b75107-eebd-425f-9e28-4958001dc05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776782-f5c2-4e18-b03e-463ced03e0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a459635b-12ba-4391-8ee0-8ee186504173"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b75107-eebd-425f-9e28-4958001dc05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bed13f9-9286-4c61-9ead-45a658b004db}" ma:internalName="TaxCatchAll" ma:showField="CatchAllData" ma:web="81b75107-eebd-425f-9e28-4958001dc05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746423-0E1C-4E52-8952-9DE779F396AF}">
  <ds:schemaRefs>
    <ds:schemaRef ds:uri="http://schemas.microsoft.com/sharepoint/v3/contenttype/forms"/>
  </ds:schemaRefs>
</ds:datastoreItem>
</file>

<file path=customXml/itemProps2.xml><?xml version="1.0" encoding="utf-8"?>
<ds:datastoreItem xmlns:ds="http://schemas.openxmlformats.org/officeDocument/2006/customXml" ds:itemID="{832DDD58-650E-4186-9547-57E5946B087C}">
  <ds:schemaRefs>
    <ds:schemaRef ds:uri="http://schemas.microsoft.com/office/2006/metadata/properties"/>
    <ds:schemaRef ds:uri="http://schemas.microsoft.com/office/infopath/2007/PartnerControls"/>
    <ds:schemaRef ds:uri="81b75107-eebd-425f-9e28-4958001dc05b"/>
    <ds:schemaRef ds:uri="57776782-f5c2-4e18-b03e-463ced03e099"/>
  </ds:schemaRefs>
</ds:datastoreItem>
</file>

<file path=customXml/itemProps3.xml><?xml version="1.0" encoding="utf-8"?>
<ds:datastoreItem xmlns:ds="http://schemas.openxmlformats.org/officeDocument/2006/customXml" ds:itemID="{856BE8B7-37D6-47D1-91CF-21DAC16C7C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776782-f5c2-4e18-b03e-463ced03e099"/>
    <ds:schemaRef ds:uri="81b75107-eebd-425f-9e28-4958001dc0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渡辺 絢香</cp:lastModifiedBy>
  <dcterms:created xsi:type="dcterms:W3CDTF">2025-02-19T04:06:36Z</dcterms:created>
  <dcterms:modified xsi:type="dcterms:W3CDTF">2025-03-14T04:24:15Z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0x010100FE3134D6E97B1E4986CE55334656A9DC</vt:lpwstr>
  </property>
  <property fmtid="{D5CDD505-2E9C-101B-9397-08002B2CF9AE}" pid="3" name="MediaServiceImageTags">
    <vt:lpwstr/>
  </property>
</Properties>
</file>