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1_財政一般\09_財政状況資料集（財政一覧表、比較分析表）\R6（R5決算）\01_3月公表分\05_HP公表\"/>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C36" i="10"/>
  <c r="BE35" i="10"/>
  <c r="C35" i="10"/>
  <c r="CO34" i="10"/>
  <c r="CO35" i="10" s="1"/>
  <c r="CO36" i="10" s="1"/>
  <c r="BE34"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alcChain>
</file>

<file path=xl/sharedStrings.xml><?xml version="1.0" encoding="utf-8"?>
<sst xmlns="http://schemas.openxmlformats.org/spreadsheetml/2006/main" count="1041" uniqueCount="558">
  <si>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</si>
  <si>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</si>
  <si>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</si>
  <si>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</si>
  <si>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</si>
  <si>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</si>
  <si>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</si>
  <si>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</si>
  <si>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</si>
  <si>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</si>
  <si>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</si>
  <si>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</si>
  <si>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</si>
  <si>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</si>
  <si>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</si>
  <si>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</si>
  <si>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</si>
  <si>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</si>
  <si>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</si>
  <si>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</si>
  <si>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</si>
  <si>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</si>
  <si>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</si>
  <si>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</si>
  <si>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</si>
  <si>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</si>
  <si>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</si>
  <si>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</si>
  <si>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</si>
  <si>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</si>
  <si>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</si>
  <si>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</si>
  <si>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</si>
  <si>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</si>
  <si>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</si>
  <si>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</si>
  <si>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</si>
  <si>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</si>
  <si>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</si>
  <si>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</si>
  <si>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</si>
  <si>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</si>
  <si>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</si>
  <si>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</si>
  <si>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</si>
  <si>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</si>
  <si>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</si>
  <si>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</si>
  <si>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</si>
  <si>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</si>
  <si>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</si>
  <si>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</si>
  <si>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</si>
  <si>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</si>
  <si>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</si>
  <si>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</si>
  <si>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</si>
  <si>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</si>
  <si>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</si>
  <si>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</si>
  <si>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</si>
  <si>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</si>
  <si>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</si>
  <si>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</si>
  <si>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</si>
  <si>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</si>
  <si>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</si>
  <si>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</si>
  <si>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</si>
  <si>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</si>
  <si>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</si>
  <si>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</si>
  <si>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</si>
  <si>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</si>
  <si>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</si>
  <si>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</si>
  <si>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</si>
  <si>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</si>
  <si>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</si>
  <si>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</si>
  <si>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</si>
  <si>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</si>
  <si>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</si>
  <si>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</si>
  <si>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</si>
  <si>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</si>
  <si>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</si>
  <si>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</si>
  <si>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</si>
  <si>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</si>
  <si>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</si>
  <si>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</si>
  <si>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</si>
  <si>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</si>
  <si>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江津市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</si>
  <si>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</si>
  <si>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</si>
  <si>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</si>
  <si>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</si>
  <si>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</si>
  <si>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</si>
  <si>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</si>
  <si>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</si>
  <si>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</si>
  <si>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</si>
  <si>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</si>
  <si>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</si>
  <si>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</si>
  <si>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</si>
  <si>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</si>
  <si>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</si>
  <si>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</si>
  <si>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</si>
  <si>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</si>
  <si>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</si>
  <si>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</si>
  <si>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</si>
  <si>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</si>
  <si>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</si>
  <si>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</si>
  <si>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</si>
  <si>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</si>
  <si>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</si>
  <si>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</si>
  <si>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</si>
  <si>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</si>
  <si>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</si>
  <si>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</si>
  <si>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</si>
  <si>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</si>
  <si>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</si>
  <si>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</si>
  <si>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</si>
  <si>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</si>
  <si>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</si>
  <si>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</si>
  <si>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</si>
  <si>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</si>
  <si>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</si>
  <si>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</si>
  <si>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</si>
  <si>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</si>
  <si>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6"/>
  </si>
  <si>
    <t>うち日本人(％)</t>
    <phoneticPr fontId="5"/>
  </si>
  <si>
    <t>-2.1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</si>
  <si>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</si>
  <si>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</si>
  <si>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</si>
  <si>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</si>
  <si>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</si>
  <si>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</si>
  <si>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</si>
  <si>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</si>
  <si>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</si>
  <si>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</si>
  <si>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</si>
  <si>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</si>
  <si>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</si>
  <si>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</si>
  <si>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</si>
  <si>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</si>
  <si>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</si>
  <si>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</si>
  <si>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</si>
  <si>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</si>
  <si>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</si>
  <si>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</si>
  <si>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</si>
  <si>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</si>
  <si>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</si>
  <si>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</si>
  <si>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</si>
  <si>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</si>
  <si>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</si>
  <si>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</si>
  <si>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</si>
  <si>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</si>
  <si>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</si>
  <si>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</si>
  <si>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</si>
  <si>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</si>
  <si>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</si>
  <si>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</si>
  <si>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</si>
  <si>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</si>
  <si>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</si>
  <si>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</si>
  <si>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</si>
  <si>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</si>
  <si>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</si>
  <si>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</si>
  <si>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</si>
  <si>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</si>
  <si>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</si>
  <si>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</si>
  <si>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</si>
  <si>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</si>
  <si>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</si>
  <si>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</si>
  <si>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</si>
  <si>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</si>
  <si>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</si>
  <si>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</si>
  <si>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</si>
  <si>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島根県江津市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</si>
  <si>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</si>
  <si>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</si>
  <si>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</si>
  <si>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</si>
  <si>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</si>
  <si>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</si>
  <si>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</si>
  <si>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</si>
  <si>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</si>
  <si>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</si>
  <si>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</si>
  <si>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</si>
  <si>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</si>
  <si>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</si>
  <si>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</si>
  <si>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</si>
  <si>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</si>
  <si>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</si>
  <si>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</si>
  <si>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</si>
  <si>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</si>
  <si>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</si>
  <si>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</si>
  <si>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</si>
  <si>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</si>
  <si>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</si>
  <si>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</si>
  <si>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</si>
  <si>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</si>
  <si>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</si>
  <si>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</si>
  <si>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</si>
  <si>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</si>
  <si>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</si>
  <si>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</si>
  <si>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</si>
  <si>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</si>
  <si>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</si>
  <si>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</si>
  <si>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</si>
  <si>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</si>
  <si>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</si>
  <si>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</si>
  <si>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</si>
  <si>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</si>
  <si>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</si>
  <si>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</si>
  <si>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</si>
  <si>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</si>
  <si>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</si>
  <si>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</si>
  <si>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</si>
  <si>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</si>
  <si>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</si>
  <si>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</si>
  <si>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</si>
  <si>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</si>
  <si>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</si>
  <si>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</si>
  <si>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</si>
  <si>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</si>
  <si>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</si>
  <si>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</si>
  <si>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</si>
  <si>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</si>
  <si>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</si>
  <si>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</si>
  <si>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</si>
  <si>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</si>
  <si>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</si>
  <si>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</si>
  <si>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</si>
  <si>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</si>
  <si>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</si>
  <si>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</si>
  <si>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</si>
  <si>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</si>
  <si>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</si>
  <si>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</si>
  <si>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</si>
  <si>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</si>
  <si>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</si>
  <si>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</si>
  <si>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</si>
  <si>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</si>
  <si>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</si>
  <si>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</si>
  <si>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</si>
  <si>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</si>
  <si>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</si>
  <si>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</si>
  <si>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</si>
  <si>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</si>
  <si>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</si>
  <si>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</si>
  <si>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</si>
  <si>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</si>
  <si>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</si>
  <si>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</si>
  <si>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</si>
  <si>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</si>
  <si>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</si>
  <si>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</si>
  <si>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</si>
  <si>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</si>
  <si>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</si>
  <si>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</si>
  <si>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</si>
  <si>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</si>
  <si>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</si>
  <si>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</si>
  <si>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</si>
  <si>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</si>
  <si>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</si>
  <si>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</si>
  <si>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</si>
  <si>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</si>
  <si>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</si>
  <si>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</si>
  <si>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</si>
  <si>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</si>
  <si>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</si>
  <si>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</si>
  <si>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</si>
  <si>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</si>
  <si>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</si>
  <si>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</si>
  <si>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</si>
  <si>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</si>
  <si>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</si>
  <si>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</si>
  <si>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</si>
  <si>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</si>
  <si>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</si>
  <si>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</si>
  <si>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</si>
  <si>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</si>
  <si>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</si>
  <si>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</si>
  <si>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</si>
  <si>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</si>
  <si>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</si>
  <si>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</si>
  <si>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</si>
  <si>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</si>
  <si>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</si>
  <si>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</si>
  <si>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</si>
  <si>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</si>
  <si>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</si>
  <si>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島根県江津市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</si>
  <si>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</si>
  <si>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</si>
  <si>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</si>
  <si>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</si>
  <si>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</si>
  <si>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</si>
  <si>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</si>
  <si>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</si>
  <si>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</si>
  <si>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</si>
  <si>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</si>
  <si>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</si>
  <si>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</si>
  <si>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</si>
  <si>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</si>
  <si>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</si>
  <si>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</si>
  <si>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</si>
  <si>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</si>
  <si>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</si>
  <si>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</si>
  <si>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</si>
  <si>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</si>
  <si>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</si>
  <si>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</si>
  <si>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</si>
  <si>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</si>
  <si>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</si>
  <si>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</si>
  <si>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</si>
  <si>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</si>
  <si>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</si>
  <si>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</si>
  <si>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</si>
  <si>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</si>
  <si>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</si>
  <si>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</si>
  <si>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</si>
  <si>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</si>
  <si>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</si>
  <si>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</si>
  <si>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</si>
  <si>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</si>
  <si>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</si>
  <si>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</si>
  <si>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</si>
  <si>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</si>
  <si>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</si>
  <si>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</si>
  <si>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</si>
  <si>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</si>
  <si>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</si>
  <si>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</si>
  <si>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</si>
  <si>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</si>
  <si>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</si>
  <si>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</si>
  <si>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</si>
  <si>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</si>
  <si>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</si>
  <si>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</si>
  <si>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</si>
  <si>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</si>
  <si>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</si>
  <si>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</si>
  <si>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</si>
  <si>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</si>
  <si>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</si>
  <si>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</si>
  <si>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</si>
  <si>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</si>
  <si>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</si>
  <si>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</si>
  <si>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</si>
  <si>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</si>
  <si>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</si>
  <si>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</si>
  <si>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</si>
  <si>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</si>
  <si>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</si>
  <si>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</si>
  <si>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</si>
  <si>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</si>
  <si>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</si>
  <si>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</si>
  <si>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</si>
  <si>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</si>
  <si>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</si>
  <si>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</si>
  <si>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</si>
  <si>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</si>
  <si>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</si>
  <si>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</si>
  <si>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</si>
  <si>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</si>
  <si>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</si>
  <si>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</si>
  <si>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</si>
  <si>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</si>
  <si>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</si>
  <si>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</si>
  <si>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</si>
  <si>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</si>
  <si>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</si>
  <si>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</si>
  <si>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</si>
  <si>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</si>
  <si>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</si>
  <si>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</si>
  <si>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</si>
  <si>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</si>
  <si>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</si>
  <si>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</si>
  <si>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</si>
  <si>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</si>
  <si>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</si>
  <si>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</si>
  <si>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</si>
  <si>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</si>
  <si>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</si>
  <si>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</si>
  <si>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</si>
  <si>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</si>
  <si>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</si>
  <si>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</si>
  <si>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</si>
  <si>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</si>
  <si>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</si>
  <si>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</si>
  <si>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</si>
  <si>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</si>
  <si>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</si>
  <si>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</si>
  <si>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</si>
  <si>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</si>
  <si>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</si>
  <si>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</si>
  <si>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</si>
  <si>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</si>
  <si>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</si>
  <si>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</si>
  <si>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</si>
  <si>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</si>
  <si>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</si>
  <si>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</si>
  <si>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</si>
  <si>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</si>
  <si>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</si>
  <si>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</si>
  <si>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</si>
  <si>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</si>
  <si>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</si>
  <si>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</si>
  <si>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</si>
  <si>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</si>
  <si>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</si>
  <si>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</si>
  <si>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</si>
  <si>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</si>
  <si>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</si>
  <si>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</si>
  <si>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</si>
  <si>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</si>
  <si>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</si>
  <si>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</si>
  <si>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</si>
  <si>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</si>
  <si>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</si>
  <si>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</si>
  <si>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</si>
  <si>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</si>
  <si>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</si>
  <si>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</si>
  <si>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</si>
  <si>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</si>
  <si>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水道事業会計</t>
  </si>
  <si>
    <t>下水道事業会計</t>
  </si>
  <si>
    <t>国民健康保険事業特別会計</t>
  </si>
  <si>
    <t>後期高齢者医療事業特別会計</t>
  </si>
  <si>
    <t>国民健康保険診療所事業特別会計</t>
  </si>
  <si>
    <t>その他会計（赤字）</t>
  </si>
  <si>
    <t>その他会計（黒字）</t>
  </si>
  <si>
    <t>R01</t>
    <phoneticPr fontId="5"/>
  </si>
  <si>
    <t>R02</t>
    <phoneticPr fontId="5"/>
  </si>
  <si>
    <t>R03</t>
    <phoneticPr fontId="5"/>
  </si>
  <si>
    <t>R04</t>
    <phoneticPr fontId="5"/>
  </si>
  <si>
    <t>R05</t>
    <phoneticPr fontId="5"/>
  </si>
  <si>
    <t>江津邑智消防組合</t>
    <rPh sb="0" eb="4">
      <t>ゴウツオオチ</t>
    </rPh>
    <rPh sb="4" eb="8">
      <t>ショウボウクミアイ</t>
    </rPh>
    <phoneticPr fontId="2"/>
  </si>
  <si>
    <t>島根県市町村総合事務組合（普通会計）</t>
    <rPh sb="0" eb="3">
      <t>シマネケン</t>
    </rPh>
    <rPh sb="3" eb="6">
      <t>シチョウソン</t>
    </rPh>
    <rPh sb="6" eb="12">
      <t>ソウゴウジムクミアイ</t>
    </rPh>
    <rPh sb="13" eb="17">
      <t>フツウカイケイ</t>
    </rPh>
    <phoneticPr fontId="2"/>
  </si>
  <si>
    <t>浜田地区広域行政組合（普通会計）</t>
    <rPh sb="0" eb="4">
      <t>ハマダチク</t>
    </rPh>
    <rPh sb="4" eb="10">
      <t>コウイキギョウセイクミアイ</t>
    </rPh>
    <rPh sb="11" eb="15">
      <t>フツウカイケイ</t>
    </rPh>
    <phoneticPr fontId="2"/>
  </si>
  <si>
    <t>　　〃　　（介護保険特別会計）</t>
    <rPh sb="6" eb="8">
      <t>カイゴ</t>
    </rPh>
    <rPh sb="8" eb="10">
      <t>ホケン</t>
    </rPh>
    <rPh sb="10" eb="14">
      <t>トクベツカイケイ</t>
    </rPh>
    <phoneticPr fontId="2"/>
  </si>
  <si>
    <t>島根県後期高齢者医療広域連合（普通会計）</t>
    <rPh sb="0" eb="3">
      <t>シマネケン</t>
    </rPh>
    <rPh sb="3" eb="8">
      <t>コウキコウレイシャ</t>
    </rPh>
    <rPh sb="8" eb="10">
      <t>イリョウ</t>
    </rPh>
    <rPh sb="10" eb="14">
      <t>コウイキレンゴウ</t>
    </rPh>
    <rPh sb="15" eb="19">
      <t>フツウカイケイ</t>
    </rPh>
    <phoneticPr fontId="2"/>
  </si>
  <si>
    <t>　　〃　　（後期高齢者医療特別会計）</t>
    <rPh sb="6" eb="11">
      <t>コウキコウレイシャ</t>
    </rPh>
    <rPh sb="11" eb="13">
      <t>イリョウ</t>
    </rPh>
    <rPh sb="13" eb="17">
      <t>トクベツカイケイ</t>
    </rPh>
    <phoneticPr fontId="2"/>
  </si>
  <si>
    <t>-</t>
    <phoneticPr fontId="2"/>
  </si>
  <si>
    <t>江津市教育文化財団</t>
    <rPh sb="0" eb="3">
      <t>ゴウツシ</t>
    </rPh>
    <rPh sb="3" eb="9">
      <t>キョウイクブンカザイダン</t>
    </rPh>
    <phoneticPr fontId="2"/>
  </si>
  <si>
    <t>ふるさと支援センターめぐみ</t>
    <rPh sb="4" eb="6">
      <t>シエン</t>
    </rPh>
    <phoneticPr fontId="2"/>
  </si>
  <si>
    <t>江津市土地開発公社</t>
    <rPh sb="0" eb="9">
      <t>ゴウツシトチカイハツコウシャ</t>
    </rPh>
    <phoneticPr fontId="2"/>
  </si>
  <si>
    <t>地域振興基金</t>
    <rPh sb="0" eb="4">
      <t>チイキシンコウ</t>
    </rPh>
    <rPh sb="4" eb="6">
      <t>キキン</t>
    </rPh>
    <phoneticPr fontId="2"/>
  </si>
  <si>
    <t>公共施設等整備管理基金</t>
    <rPh sb="0" eb="4">
      <t>コウキョウシセツ</t>
    </rPh>
    <rPh sb="4" eb="5">
      <t>トウ</t>
    </rPh>
    <rPh sb="5" eb="7">
      <t>セイビ</t>
    </rPh>
    <rPh sb="7" eb="11">
      <t>カンリキキン</t>
    </rPh>
    <phoneticPr fontId="2"/>
  </si>
  <si>
    <t>元気・勇気・感動ごうつふるさと基金</t>
    <rPh sb="0" eb="2">
      <t>ゲンキ</t>
    </rPh>
    <rPh sb="3" eb="5">
      <t>ユウキ</t>
    </rPh>
    <rPh sb="6" eb="8">
      <t>カンドウ</t>
    </rPh>
    <rPh sb="15" eb="17">
      <t>キキン</t>
    </rPh>
    <phoneticPr fontId="2"/>
  </si>
  <si>
    <t>図書館・郷土資料館建設基金</t>
    <phoneticPr fontId="2"/>
  </si>
  <si>
    <t>産業振興基金</t>
    <rPh sb="0" eb="4">
      <t>サンギョウシンコウ</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</si>
</sst>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79288</c:v>
                </c:pt>
                <c:pt idx="1">
                  <c:v>84962</c:v>
                </c:pt>
                <c:pt idx="2">
                  <c:v>71279</c:v>
                </c:pt>
                <c:pt idx="3">
                  <c:v>74994</c:v>
                </c:pt>
                <c:pt idx="4">
                  <c:v>71849</c:v>
                </c:pt>
              </c:numCache>
            </c:numRef>
          </c:val>
          <c:smooth val="0"/>
          <c:extLst>
            <c:ext xmlns:c16="http://schemas.microsoft.com/office/drawing/2014/chart" uri="{C3380CC4-5D6E-409C-BE32-E72D297353CC}">
              <c16:uniqueId val="{00000000-06EB-4C30-9BBE-852C36A588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99852</c:v>
                </c:pt>
                <c:pt idx="1">
                  <c:v>131840</c:v>
                </c:pt>
                <c:pt idx="2">
                  <c:v>79955</c:v>
                </c:pt>
                <c:pt idx="3">
                  <c:v>72501</c:v>
                </c:pt>
                <c:pt idx="4">
                  <c:v>73801</c:v>
                </c:pt>
              </c:numCache>
            </c:numRef>
          </c:val>
          <c:smooth val="0"/>
          <c:extLst>
            <c:ext xmlns:c16="http://schemas.microsoft.com/office/drawing/2014/chart" uri="{C3380CC4-5D6E-409C-BE32-E72D297353CC}">
              <c16:uniqueId val="{00000001-06EB-4C30-9BBE-852C36A5885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3.9</c:v>
                </c:pt>
                <c:pt idx="1">
                  <c:v>6.19</c:v>
                </c:pt>
                <c:pt idx="2">
                  <c:v>6.82</c:v>
                </c:pt>
                <c:pt idx="3">
                  <c:v>9.43</c:v>
                </c:pt>
                <c:pt idx="4">
                  <c:v>6.74</c:v>
                </c:pt>
              </c:numCache>
            </c:numRef>
          </c:val>
          <c:extLst>
            <c:ext xmlns:c16="http://schemas.microsoft.com/office/drawing/2014/chart" uri="{C3380CC4-5D6E-409C-BE32-E72D297353CC}">
              <c16:uniqueId val="{00000000-31F9-4CD2-9D26-74741FDA3C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7.37</c:v>
                </c:pt>
                <c:pt idx="1">
                  <c:v>7.16</c:v>
                </c:pt>
                <c:pt idx="2">
                  <c:v>6.91</c:v>
                </c:pt>
                <c:pt idx="3">
                  <c:v>7.1</c:v>
                </c:pt>
                <c:pt idx="4">
                  <c:v>7.08</c:v>
                </c:pt>
              </c:numCache>
            </c:numRef>
          </c:val>
          <c:extLst>
            <c:ext xmlns:c16="http://schemas.microsoft.com/office/drawing/2014/chart" uri="{C3380CC4-5D6E-409C-BE32-E72D297353CC}">
              <c16:uniqueId val="{00000001-31F9-4CD2-9D26-74741FDA3CD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8.73</c:v>
                </c:pt>
                <c:pt idx="1">
                  <c:v>2.4</c:v>
                </c:pt>
                <c:pt idx="2">
                  <c:v>12.48</c:v>
                </c:pt>
                <c:pt idx="3">
                  <c:v>2.79</c:v>
                </c:pt>
                <c:pt idx="4">
                  <c:v>5.38</c:v>
                </c:pt>
              </c:numCache>
            </c:numRef>
          </c:val>
          <c:smooth val="0"/>
          <c:extLst>
            <c:ext xmlns:c16="http://schemas.microsoft.com/office/drawing/2014/chart" uri="{C3380CC4-5D6E-409C-BE32-E72D297353CC}">
              <c16:uniqueId val="{00000002-31F9-4CD2-9D26-74741FDA3CD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0.22</c:v>
                </c:pt>
                <c:pt idx="2">
                  <c:v>#N/A</c:v>
                </c:pt>
                <c:pt idx="3">
                  <c:v>0</c:v>
                </c:pt>
                <c:pt idx="4">
                  <c:v>#N/A</c:v>
                </c:pt>
                <c:pt idx="5">
                  <c:v>0.22</c:v>
                </c:pt>
                <c:pt idx="6">
                  <c:v>#N/A</c:v>
                </c:pt>
                <c:pt idx="7">
                  <c:v>0.95</c:v>
                </c:pt>
                <c:pt idx="8">
                  <c:v>0</c:v>
                </c:pt>
                <c:pt idx="9">
                  <c:v>0</c:v>
                </c:pt>
              </c:numCache>
            </c:numRef>
          </c:val>
          <c:extLst>
            <c:ext xmlns:c16="http://schemas.microsoft.com/office/drawing/2014/chart" uri="{C3380CC4-5D6E-409C-BE32-E72D297353CC}">
              <c16:uniqueId val="{00000000-B408-4F7B-BFBF-63479EDABE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08-4F7B-BFBF-63479EDABE5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408-4F7B-BFBF-63479EDABE5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408-4F7B-BFBF-63479EDABE5E}"/>
            </c:ext>
          </c:extLst>
        </c:ser>
        <c:ser>
          <c:idx val="4"/>
          <c:order val="4"/>
          <c:tx>
            <c:strRef>
              <c:f>データシート!$A$31</c:f>
              <c:strCache>
                <c:ptCount val="1"/>
                <c:pt idx="0">
                  <c:v>国民健康保険診療所事業特別会計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408-4F7B-BFBF-63479EDABE5E}"/>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0.1</c:v>
                </c:pt>
              </c:numCache>
            </c:numRef>
          </c:val>
          <c:extLst>
            <c:ext xmlns:c16="http://schemas.microsoft.com/office/drawing/2014/chart" uri="{C3380CC4-5D6E-409C-BE32-E72D297353CC}">
              <c16:uniqueId val="{00000005-B408-4F7B-BFBF-63479EDABE5E}"/>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0.79</c:v>
                </c:pt>
                <c:pt idx="2">
                  <c:v>#N/A</c:v>
                </c:pt>
                <c:pt idx="3">
                  <c:v>0.26</c:v>
                </c:pt>
                <c:pt idx="4">
                  <c:v>#N/A</c:v>
                </c:pt>
                <c:pt idx="5">
                  <c:v>0.43</c:v>
                </c:pt>
                <c:pt idx="6">
                  <c:v>#N/A</c:v>
                </c:pt>
                <c:pt idx="7">
                  <c:v>0.45</c:v>
                </c:pt>
                <c:pt idx="8">
                  <c:v>#N/A</c:v>
                </c:pt>
                <c:pt idx="9">
                  <c:v>0.27</c:v>
                </c:pt>
              </c:numCache>
            </c:numRef>
          </c:val>
          <c:extLst>
            <c:ext xmlns:c16="http://schemas.microsoft.com/office/drawing/2014/chart" uri="{C3380CC4-5D6E-409C-BE32-E72D297353CC}">
              <c16:uniqueId val="{00000006-B408-4F7B-BFBF-63479EDABE5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3.57</c:v>
                </c:pt>
              </c:numCache>
            </c:numRef>
          </c:val>
          <c:extLst>
            <c:ext xmlns:c16="http://schemas.microsoft.com/office/drawing/2014/chart" uri="{C3380CC4-5D6E-409C-BE32-E72D297353CC}">
              <c16:uniqueId val="{00000007-B408-4F7B-BFBF-63479EDABE5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3.68</c:v>
                </c:pt>
                <c:pt idx="2">
                  <c:v>#N/A</c:v>
                </c:pt>
                <c:pt idx="3">
                  <c:v>3.93</c:v>
                </c:pt>
                <c:pt idx="4">
                  <c:v>#N/A</c:v>
                </c:pt>
                <c:pt idx="5">
                  <c:v>4.3</c:v>
                </c:pt>
                <c:pt idx="6">
                  <c:v>#N/A</c:v>
                </c:pt>
                <c:pt idx="7">
                  <c:v>4.71</c:v>
                </c:pt>
                <c:pt idx="8">
                  <c:v>#N/A</c:v>
                </c:pt>
                <c:pt idx="9">
                  <c:v>4.28</c:v>
                </c:pt>
              </c:numCache>
            </c:numRef>
          </c:val>
          <c:extLst>
            <c:ext xmlns:c16="http://schemas.microsoft.com/office/drawing/2014/chart" uri="{C3380CC4-5D6E-409C-BE32-E72D297353CC}">
              <c16:uniqueId val="{00000008-B408-4F7B-BFBF-63479EDABE5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3.89</c:v>
                </c:pt>
                <c:pt idx="2">
                  <c:v>#N/A</c:v>
                </c:pt>
                <c:pt idx="3">
                  <c:v>6.19</c:v>
                </c:pt>
                <c:pt idx="4">
                  <c:v>#N/A</c:v>
                </c:pt>
                <c:pt idx="5">
                  <c:v>6.81</c:v>
                </c:pt>
                <c:pt idx="6">
                  <c:v>#N/A</c:v>
                </c:pt>
                <c:pt idx="7">
                  <c:v>9.42</c:v>
                </c:pt>
                <c:pt idx="8">
                  <c:v>#N/A</c:v>
                </c:pt>
                <c:pt idx="9">
                  <c:v>6.74</c:v>
                </c:pt>
              </c:numCache>
            </c:numRef>
          </c:val>
          <c:extLst>
            <c:ext xmlns:c16="http://schemas.microsoft.com/office/drawing/2014/chart" uri="{C3380CC4-5D6E-409C-BE32-E72D297353CC}">
              <c16:uniqueId val="{00000009-B408-4F7B-BFBF-63479EDABE5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1916</c:v>
                </c:pt>
                <c:pt idx="5">
                  <c:v>1973</c:v>
                </c:pt>
                <c:pt idx="8">
                  <c:v>1852</c:v>
                </c:pt>
                <c:pt idx="11">
                  <c:v>1888</c:v>
                </c:pt>
                <c:pt idx="14">
                  <c:v>1869</c:v>
                </c:pt>
              </c:numCache>
            </c:numRef>
          </c:val>
          <c:extLst>
            <c:ext xmlns:c16="http://schemas.microsoft.com/office/drawing/2014/chart" uri="{C3380CC4-5D6E-409C-BE32-E72D297353CC}">
              <c16:uniqueId val="{00000000-4D2F-45F9-8DD1-CE1FB38F92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D2F-45F9-8DD1-CE1FB38F92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27</c:v>
                </c:pt>
                <c:pt idx="3">
                  <c:v>14</c:v>
                </c:pt>
                <c:pt idx="6">
                  <c:v>12</c:v>
                </c:pt>
                <c:pt idx="9">
                  <c:v>11</c:v>
                </c:pt>
                <c:pt idx="12">
                  <c:v>11</c:v>
                </c:pt>
              </c:numCache>
            </c:numRef>
          </c:val>
          <c:extLst>
            <c:ext xmlns:c16="http://schemas.microsoft.com/office/drawing/2014/chart" uri="{C3380CC4-5D6E-409C-BE32-E72D297353CC}">
              <c16:uniqueId val="{00000002-4D2F-45F9-8DD1-CE1FB38F92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148</c:v>
                </c:pt>
                <c:pt idx="3">
                  <c:v>123</c:v>
                </c:pt>
                <c:pt idx="6">
                  <c:v>102</c:v>
                </c:pt>
                <c:pt idx="9">
                  <c:v>33</c:v>
                </c:pt>
                <c:pt idx="12">
                  <c:v>26</c:v>
                </c:pt>
              </c:numCache>
            </c:numRef>
          </c:val>
          <c:extLst>
            <c:ext xmlns:c16="http://schemas.microsoft.com/office/drawing/2014/chart" uri="{C3380CC4-5D6E-409C-BE32-E72D297353CC}">
              <c16:uniqueId val="{00000003-4D2F-45F9-8DD1-CE1FB38F92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461</c:v>
                </c:pt>
                <c:pt idx="3">
                  <c:v>460</c:v>
                </c:pt>
                <c:pt idx="6">
                  <c:v>474</c:v>
                </c:pt>
                <c:pt idx="9">
                  <c:v>449</c:v>
                </c:pt>
                <c:pt idx="12">
                  <c:v>426</c:v>
                </c:pt>
              </c:numCache>
            </c:numRef>
          </c:val>
          <c:extLst>
            <c:ext xmlns:c16="http://schemas.microsoft.com/office/drawing/2014/chart" uri="{C3380CC4-5D6E-409C-BE32-E72D297353CC}">
              <c16:uniqueId val="{00000004-4D2F-45F9-8DD1-CE1FB38F92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2F-45F9-8DD1-CE1FB38F92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D2F-45F9-8DD1-CE1FB38F92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2204</c:v>
                </c:pt>
                <c:pt idx="3">
                  <c:v>2162</c:v>
                </c:pt>
                <c:pt idx="6">
                  <c:v>2123</c:v>
                </c:pt>
                <c:pt idx="9">
                  <c:v>2140</c:v>
                </c:pt>
                <c:pt idx="12">
                  <c:v>2154</c:v>
                </c:pt>
              </c:numCache>
            </c:numRef>
          </c:val>
          <c:extLst>
            <c:ext xmlns:c16="http://schemas.microsoft.com/office/drawing/2014/chart" uri="{C3380CC4-5D6E-409C-BE32-E72D297353CC}">
              <c16:uniqueId val="{00000007-4D2F-45F9-8DD1-CE1FB38F92B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924</c:v>
                </c:pt>
                <c:pt idx="2">
                  <c:v>#N/A</c:v>
                </c:pt>
                <c:pt idx="3">
                  <c:v>#N/A</c:v>
                </c:pt>
                <c:pt idx="4">
                  <c:v>786</c:v>
                </c:pt>
                <c:pt idx="5">
                  <c:v>#N/A</c:v>
                </c:pt>
                <c:pt idx="6">
                  <c:v>#N/A</c:v>
                </c:pt>
                <c:pt idx="7">
                  <c:v>859</c:v>
                </c:pt>
                <c:pt idx="8">
                  <c:v>#N/A</c:v>
                </c:pt>
                <c:pt idx="9">
                  <c:v>#N/A</c:v>
                </c:pt>
                <c:pt idx="10">
                  <c:v>745</c:v>
                </c:pt>
                <c:pt idx="11">
                  <c:v>#N/A</c:v>
                </c:pt>
                <c:pt idx="12">
                  <c:v>#N/A</c:v>
                </c:pt>
                <c:pt idx="13">
                  <c:v>748</c:v>
                </c:pt>
                <c:pt idx="14">
                  <c:v>#N/A</c:v>
                </c:pt>
              </c:numCache>
            </c:numRef>
          </c:val>
          <c:smooth val="0"/>
          <c:extLst>
            <c:ext xmlns:c16="http://schemas.microsoft.com/office/drawing/2014/chart" uri="{C3380CC4-5D6E-409C-BE32-E72D297353CC}">
              <c16:uniqueId val="{00000008-4D2F-45F9-8DD1-CE1FB38F92B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18691</c:v>
                </c:pt>
                <c:pt idx="5">
                  <c:v>19126</c:v>
                </c:pt>
                <c:pt idx="8">
                  <c:v>18730</c:v>
                </c:pt>
                <c:pt idx="11">
                  <c:v>18034</c:v>
                </c:pt>
                <c:pt idx="14">
                  <c:v>17184</c:v>
                </c:pt>
              </c:numCache>
            </c:numRef>
          </c:val>
          <c:extLst>
            <c:ext xmlns:c16="http://schemas.microsoft.com/office/drawing/2014/chart" uri="{C3380CC4-5D6E-409C-BE32-E72D297353CC}">
              <c16:uniqueId val="{00000000-10C7-407F-AF99-34FA0FEE630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1647</c:v>
                </c:pt>
                <c:pt idx="5">
                  <c:v>1557</c:v>
                </c:pt>
                <c:pt idx="8">
                  <c:v>1279</c:v>
                </c:pt>
                <c:pt idx="11">
                  <c:v>1007</c:v>
                </c:pt>
                <c:pt idx="14">
                  <c:v>726</c:v>
                </c:pt>
              </c:numCache>
            </c:numRef>
          </c:val>
          <c:extLst>
            <c:ext xmlns:c16="http://schemas.microsoft.com/office/drawing/2014/chart" uri="{C3380CC4-5D6E-409C-BE32-E72D297353CC}">
              <c16:uniqueId val="{00000001-10C7-407F-AF99-34FA0FEE630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4660</c:v>
                </c:pt>
                <c:pt idx="5">
                  <c:v>4498</c:v>
                </c:pt>
                <c:pt idx="8">
                  <c:v>4514</c:v>
                </c:pt>
                <c:pt idx="11">
                  <c:v>5375</c:v>
                </c:pt>
                <c:pt idx="14">
                  <c:v>5345</c:v>
                </c:pt>
              </c:numCache>
            </c:numRef>
          </c:val>
          <c:extLst>
            <c:ext xmlns:c16="http://schemas.microsoft.com/office/drawing/2014/chart" uri="{C3380CC4-5D6E-409C-BE32-E72D297353CC}">
              <c16:uniqueId val="{00000002-10C7-407F-AF99-34FA0FEE630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0C7-407F-AF99-34FA0FEE630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0C7-407F-AF99-34FA0FEE630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C7-407F-AF99-34FA0FEE630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2895</c:v>
                </c:pt>
                <c:pt idx="3">
                  <c:v>2881</c:v>
                </c:pt>
                <c:pt idx="6">
                  <c:v>2820</c:v>
                </c:pt>
                <c:pt idx="9">
                  <c:v>2709</c:v>
                </c:pt>
                <c:pt idx="12">
                  <c:v>2694</c:v>
                </c:pt>
              </c:numCache>
            </c:numRef>
          </c:val>
          <c:extLst>
            <c:ext xmlns:c16="http://schemas.microsoft.com/office/drawing/2014/chart" uri="{C3380CC4-5D6E-409C-BE32-E72D297353CC}">
              <c16:uniqueId val="{00000006-10C7-407F-AF99-34FA0FEE630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474</c:v>
                </c:pt>
                <c:pt idx="3">
                  <c:v>421</c:v>
                </c:pt>
                <c:pt idx="6">
                  <c:v>299</c:v>
                </c:pt>
                <c:pt idx="9">
                  <c:v>290</c:v>
                </c:pt>
                <c:pt idx="12">
                  <c:v>285</c:v>
                </c:pt>
              </c:numCache>
            </c:numRef>
          </c:val>
          <c:extLst>
            <c:ext xmlns:c16="http://schemas.microsoft.com/office/drawing/2014/chart" uri="{C3380CC4-5D6E-409C-BE32-E72D297353CC}">
              <c16:uniqueId val="{00000007-10C7-407F-AF99-34FA0FEE630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7831</c:v>
                </c:pt>
                <c:pt idx="3">
                  <c:v>7835</c:v>
                </c:pt>
                <c:pt idx="6">
                  <c:v>7759</c:v>
                </c:pt>
                <c:pt idx="9">
                  <c:v>7632</c:v>
                </c:pt>
                <c:pt idx="12">
                  <c:v>7255</c:v>
                </c:pt>
              </c:numCache>
            </c:numRef>
          </c:val>
          <c:extLst>
            <c:ext xmlns:c16="http://schemas.microsoft.com/office/drawing/2014/chart" uri="{C3380CC4-5D6E-409C-BE32-E72D297353CC}">
              <c16:uniqueId val="{00000008-10C7-407F-AF99-34FA0FEE630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169</c:v>
                </c:pt>
                <c:pt idx="3">
                  <c:v>65</c:v>
                </c:pt>
                <c:pt idx="6">
                  <c:v>53</c:v>
                </c:pt>
                <c:pt idx="9">
                  <c:v>42</c:v>
                </c:pt>
                <c:pt idx="12">
                  <c:v>31</c:v>
                </c:pt>
              </c:numCache>
            </c:numRef>
          </c:val>
          <c:extLst>
            <c:ext xmlns:c16="http://schemas.microsoft.com/office/drawing/2014/chart" uri="{C3380CC4-5D6E-409C-BE32-E72D297353CC}">
              <c16:uniqueId val="{00000009-10C7-407F-AF99-34FA0FEE630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20531</c:v>
                </c:pt>
                <c:pt idx="3">
                  <c:v>21109</c:v>
                </c:pt>
                <c:pt idx="6">
                  <c:v>19483</c:v>
                </c:pt>
                <c:pt idx="9">
                  <c:v>18592</c:v>
                </c:pt>
                <c:pt idx="12">
                  <c:v>16839</c:v>
                </c:pt>
              </c:numCache>
            </c:numRef>
          </c:val>
          <c:extLst>
            <c:ext xmlns:c16="http://schemas.microsoft.com/office/drawing/2014/chart" uri="{C3380CC4-5D6E-409C-BE32-E72D297353CC}">
              <c16:uniqueId val="{0000000A-10C7-407F-AF99-34FA0FEE630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6902</c:v>
                </c:pt>
                <c:pt idx="2">
                  <c:v>#N/A</c:v>
                </c:pt>
                <c:pt idx="3">
                  <c:v>#N/A</c:v>
                </c:pt>
                <c:pt idx="4">
                  <c:v>7131</c:v>
                </c:pt>
                <c:pt idx="5">
                  <c:v>#N/A</c:v>
                </c:pt>
                <c:pt idx="6">
                  <c:v>#N/A</c:v>
                </c:pt>
                <c:pt idx="7">
                  <c:v>5889</c:v>
                </c:pt>
                <c:pt idx="8">
                  <c:v>#N/A</c:v>
                </c:pt>
                <c:pt idx="9">
                  <c:v>#N/A</c:v>
                </c:pt>
                <c:pt idx="10">
                  <c:v>4848</c:v>
                </c:pt>
                <c:pt idx="11">
                  <c:v>#N/A</c:v>
                </c:pt>
                <c:pt idx="12">
                  <c:v>#N/A</c:v>
                </c:pt>
                <c:pt idx="13">
                  <c:v>3848</c:v>
                </c:pt>
                <c:pt idx="14">
                  <c:v>#N/A</c:v>
                </c:pt>
              </c:numCache>
            </c:numRef>
          </c:val>
          <c:smooth val="0"/>
          <c:extLst>
            <c:ext xmlns:c16="http://schemas.microsoft.com/office/drawing/2014/chart" uri="{C3380CC4-5D6E-409C-BE32-E72D297353CC}">
              <c16:uniqueId val="{0000000B-10C7-407F-AF99-34FA0FEE630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635</c:v>
                </c:pt>
                <c:pt idx="1">
                  <c:v>635</c:v>
                </c:pt>
                <c:pt idx="2">
                  <c:v>635</c:v>
                </c:pt>
              </c:numCache>
            </c:numRef>
          </c:val>
          <c:extLst>
            <c:ext xmlns:c16="http://schemas.microsoft.com/office/drawing/2014/chart" uri="{C3380CC4-5D6E-409C-BE32-E72D297353CC}">
              <c16:uniqueId val="{00000000-B649-453A-8D0B-5586B8F00DA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2050</c:v>
                </c:pt>
                <c:pt idx="1">
                  <c:v>2511</c:v>
                </c:pt>
                <c:pt idx="2">
                  <c:v>2511</c:v>
                </c:pt>
              </c:numCache>
            </c:numRef>
          </c:val>
          <c:extLst>
            <c:ext xmlns:c16="http://schemas.microsoft.com/office/drawing/2014/chart" uri="{C3380CC4-5D6E-409C-BE32-E72D297353CC}">
              <c16:uniqueId val="{00000001-B649-453A-8D0B-5586B8F00DA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2751</c:v>
                </c:pt>
                <c:pt idx="1">
                  <c:v>3090</c:v>
                </c:pt>
                <c:pt idx="2">
                  <c:v>3057</c:v>
                </c:pt>
              </c:numCache>
            </c:numRef>
          </c:val>
          <c:extLst>
            <c:ext xmlns:c16="http://schemas.microsoft.com/office/drawing/2014/chart" uri="{C3380CC4-5D6E-409C-BE32-E72D297353CC}">
              <c16:uniqueId val="{00000002-B649-453A-8D0B-5586B8F00DA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21,751
21,326
268.24
17,874,181
17,171,433
604,837
8,970,228
16,838,720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人口減少が進み、高齢化率も高い（</a:t>
          </a:r>
          <a:r>
            <a:rPr kumimoji="1" lang="en-US" altLang="ja-JP" sz="1050">
              <a:solidFill>
                <a:schemeClr val="dk1"/>
              </a:solidFill>
              <a:effectLst/>
              <a:latin typeface="+mn-lt"/>
              <a:ea typeface="+mn-ea"/>
              <a:cs typeface="+mn-cs"/>
            </a:rPr>
            <a:t>R2</a:t>
          </a:r>
          <a:r>
            <a:rPr kumimoji="1" lang="ja-JP" altLang="ja-JP" sz="1050">
              <a:solidFill>
                <a:schemeClr val="dk1"/>
              </a:solidFill>
              <a:effectLst/>
              <a:latin typeface="+mn-lt"/>
              <a:ea typeface="+mn-ea"/>
              <a:cs typeface="+mn-cs"/>
            </a:rPr>
            <a:t>国調</a:t>
          </a:r>
          <a:r>
            <a:rPr kumimoji="1" lang="en-US" altLang="ja-JP" sz="1050">
              <a:solidFill>
                <a:schemeClr val="dk1"/>
              </a:solidFill>
              <a:effectLst/>
              <a:latin typeface="+mn-lt"/>
              <a:ea typeface="+mn-ea"/>
              <a:cs typeface="+mn-cs"/>
            </a:rPr>
            <a:t>39.2%</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H27</a:t>
          </a:r>
          <a:r>
            <a:rPr kumimoji="1" lang="ja-JP" altLang="ja-JP" sz="1050">
              <a:solidFill>
                <a:schemeClr val="dk1"/>
              </a:solidFill>
              <a:effectLst/>
              <a:latin typeface="+mn-lt"/>
              <a:ea typeface="+mn-ea"/>
              <a:cs typeface="+mn-cs"/>
            </a:rPr>
            <a:t>比</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ポイント増）本市においては、社会福祉費や高齢者保健福祉費等の需要が逓増する一方で、地場基幹産業の</a:t>
          </a:r>
          <a:r>
            <a:rPr kumimoji="1" lang="ja-JP" altLang="en-US" sz="1050">
              <a:solidFill>
                <a:schemeClr val="dk1"/>
              </a:solidFill>
              <a:effectLst/>
              <a:latin typeface="+mn-lt"/>
              <a:ea typeface="+mn-ea"/>
              <a:cs typeface="+mn-cs"/>
            </a:rPr>
            <a:t>景況も安定しない</a:t>
          </a:r>
          <a:r>
            <a:rPr kumimoji="1" lang="ja-JP" altLang="ja-JP" sz="1050">
              <a:solidFill>
                <a:schemeClr val="dk1"/>
              </a:solidFill>
              <a:effectLst/>
              <a:latin typeface="+mn-lt"/>
              <a:ea typeface="+mn-ea"/>
              <a:cs typeface="+mn-cs"/>
            </a:rPr>
            <a:t>状況にある。指数はほぼ横ばいの状態が続いており、島根県平均を上回るものの、全国平均、類似団体と比較すると大きく下回っている。</a:t>
          </a:r>
          <a:endParaRPr lang="ja-JP" altLang="ja-JP" sz="1200">
            <a:effectLst/>
          </a:endParaRPr>
        </a:p>
        <a:p>
          <a:r>
            <a:rPr kumimoji="1" lang="ja-JP" altLang="ja-JP" sz="1050">
              <a:solidFill>
                <a:schemeClr val="dk1"/>
              </a:solidFill>
              <a:effectLst/>
              <a:latin typeface="+mn-lt"/>
              <a:ea typeface="+mn-ea"/>
              <a:cs typeface="+mn-cs"/>
            </a:rPr>
            <a:t>　総合振興計画、総合戦略を基に、産業の振興、定住促進、人口減少対策等を進めることにより、財政基盤の強化を図るとともに、自主財源の確保の取り組み等健全な財政運営に努めていく。</a:t>
          </a:r>
          <a:endParaRPr lang="ja-JP" altLang="ja-JP" sz="12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77107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2607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77107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42635</xdr:rowOff>
    </xdr:from>
    <xdr:to>
      <xdr:col>15</xdr:col>
      <xdr:colOff>82550</xdr:colOff>
      <xdr:row>42</xdr:row>
      <xdr:rowOff>59872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42635</xdr:rowOff>
    </xdr:from>
    <xdr:to>
      <xdr:col>11</xdr:col>
      <xdr:colOff>31750</xdr:colOff>
      <xdr:row>42</xdr:row>
      <xdr:rowOff>42635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26307</xdr:rowOff>
    </xdr:from>
    <xdr:to>
      <xdr:col>19</xdr:col>
      <xdr:colOff>184150</xdr:colOff>
      <xdr:row>42</xdr:row>
      <xdr:rowOff>127907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112684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163285</xdr:rowOff>
    </xdr:from>
    <xdr:to>
      <xdr:col>11</xdr:col>
      <xdr:colOff>82550</xdr:colOff>
      <xdr:row>42</xdr:row>
      <xdr:rowOff>93435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78212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163285</xdr:rowOff>
    </xdr:from>
    <xdr:to>
      <xdr:col>7</xdr:col>
      <xdr:colOff>31750</xdr:colOff>
      <xdr:row>42</xdr:row>
      <xdr:rowOff>93435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78212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mn-lt"/>
              <a:ea typeface="+mn-ea"/>
              <a:cs typeface="+mn-cs"/>
            </a:rPr>
            <a:t>経常収支比率は、前年度比</a:t>
          </a:r>
          <a:r>
            <a:rPr kumimoji="1" lang="en-US" altLang="ja-JP" sz="1000">
              <a:solidFill>
                <a:schemeClr val="dk1"/>
              </a:solidFill>
              <a:effectLst/>
              <a:latin typeface="+mn-lt"/>
              <a:ea typeface="+mn-ea"/>
              <a:cs typeface="+mn-cs"/>
            </a:rPr>
            <a:t>3.5</a:t>
          </a:r>
          <a:r>
            <a:rPr kumimoji="1" lang="ja-JP" altLang="ja-JP" sz="1000">
              <a:solidFill>
                <a:schemeClr val="dk1"/>
              </a:solidFill>
              <a:effectLst/>
              <a:latin typeface="+mn-lt"/>
              <a:ea typeface="+mn-ea"/>
              <a:cs typeface="+mn-cs"/>
            </a:rPr>
            <a:t>ﾎﾟｲﾝﾄ悪化した。</a:t>
          </a:r>
          <a:r>
            <a:rPr kumimoji="1" lang="ja-JP" altLang="en-US" sz="1000">
              <a:solidFill>
                <a:schemeClr val="dk1"/>
              </a:solidFill>
              <a:effectLst/>
              <a:latin typeface="+mn-lt"/>
              <a:ea typeface="+mn-ea"/>
              <a:cs typeface="+mn-cs"/>
            </a:rPr>
            <a:t>繰出金以外の人件費、物件費、扶助費、補助費、公債費、維持補修費の全てにおいて増となったことから、分子の経常経費充当一般財源は、全体として前年度比</a:t>
          </a:r>
          <a:r>
            <a:rPr kumimoji="1" lang="en-US" altLang="ja-JP" sz="1000">
              <a:solidFill>
                <a:schemeClr val="dk1"/>
              </a:solidFill>
              <a:effectLst/>
              <a:latin typeface="+mn-lt"/>
              <a:ea typeface="+mn-ea"/>
              <a:cs typeface="+mn-cs"/>
            </a:rPr>
            <a:t>248</a:t>
          </a:r>
          <a:r>
            <a:rPr kumimoji="1" lang="ja-JP" altLang="en-US" sz="1000">
              <a:solidFill>
                <a:schemeClr val="dk1"/>
              </a:solidFill>
              <a:effectLst/>
              <a:latin typeface="+mn-lt"/>
              <a:ea typeface="+mn-ea"/>
              <a:cs typeface="+mn-cs"/>
            </a:rPr>
            <a:t>百万円の増となった。</a:t>
          </a:r>
          <a:r>
            <a:rPr kumimoji="1" lang="ja-JP" altLang="ja-JP" sz="1000">
              <a:solidFill>
                <a:schemeClr val="dk1"/>
              </a:solidFill>
              <a:effectLst/>
              <a:latin typeface="+mn-lt"/>
              <a:ea typeface="+mn-ea"/>
              <a:cs typeface="+mn-cs"/>
            </a:rPr>
            <a:t>一方、分母の経常一般財源収入は、普通交付税や臨時財政対策債の減（計△</a:t>
          </a:r>
          <a:r>
            <a:rPr kumimoji="1" lang="en-US" altLang="ja-JP" sz="1000">
              <a:solidFill>
                <a:schemeClr val="dk1"/>
              </a:solidFill>
              <a:effectLst/>
              <a:latin typeface="+mn-lt"/>
              <a:ea typeface="+mn-ea"/>
              <a:cs typeface="+mn-cs"/>
            </a:rPr>
            <a:t>109</a:t>
          </a:r>
          <a:r>
            <a:rPr kumimoji="1" lang="ja-JP" altLang="ja-JP" sz="1000">
              <a:solidFill>
                <a:schemeClr val="dk1"/>
              </a:solidFill>
              <a:effectLst/>
              <a:latin typeface="+mn-lt"/>
              <a:ea typeface="+mn-ea"/>
              <a:cs typeface="+mn-cs"/>
            </a:rPr>
            <a:t>百万円）等により、</a:t>
          </a:r>
          <a:r>
            <a:rPr kumimoji="1" lang="ja-JP" altLang="en-US" sz="1000">
              <a:solidFill>
                <a:schemeClr val="dk1"/>
              </a:solidFill>
              <a:effectLst/>
              <a:latin typeface="+mn-lt"/>
              <a:ea typeface="+mn-ea"/>
              <a:cs typeface="+mn-cs"/>
            </a:rPr>
            <a:t>前年度比</a:t>
          </a:r>
          <a:r>
            <a:rPr kumimoji="1" lang="en-US" altLang="ja-JP" sz="1000">
              <a:solidFill>
                <a:schemeClr val="dk1"/>
              </a:solidFill>
              <a:effectLst/>
              <a:latin typeface="+mn-lt"/>
              <a:ea typeface="+mn-ea"/>
              <a:cs typeface="+mn-cs"/>
            </a:rPr>
            <a:t>84</a:t>
          </a:r>
          <a:r>
            <a:rPr kumimoji="1" lang="ja-JP" altLang="en-US" sz="1000">
              <a:solidFill>
                <a:schemeClr val="dk1"/>
              </a:solidFill>
              <a:effectLst/>
              <a:latin typeface="+mn-lt"/>
              <a:ea typeface="+mn-ea"/>
              <a:cs typeface="+mn-cs"/>
            </a:rPr>
            <a:t>百万円の</a:t>
          </a:r>
          <a:r>
            <a:rPr kumimoji="1" lang="ja-JP" altLang="ja-JP" sz="1000">
              <a:solidFill>
                <a:schemeClr val="dk1"/>
              </a:solidFill>
              <a:effectLst/>
              <a:latin typeface="+mn-lt"/>
              <a:ea typeface="+mn-ea"/>
              <a:cs typeface="+mn-cs"/>
            </a:rPr>
            <a:t>減</a:t>
          </a:r>
          <a:r>
            <a:rPr kumimoji="1" lang="ja-JP" altLang="en-US" sz="1000">
              <a:solidFill>
                <a:schemeClr val="dk1"/>
              </a:solidFill>
              <a:effectLst/>
              <a:latin typeface="+mn-lt"/>
              <a:ea typeface="+mn-ea"/>
              <a:cs typeface="+mn-cs"/>
            </a:rPr>
            <a:t>となった</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分子の増に対し、</a:t>
          </a:r>
          <a:r>
            <a:rPr kumimoji="1" lang="ja-JP" altLang="ja-JP" sz="1000">
              <a:solidFill>
                <a:schemeClr val="dk1"/>
              </a:solidFill>
              <a:effectLst/>
              <a:latin typeface="+mn-lt"/>
              <a:ea typeface="+mn-ea"/>
              <a:cs typeface="+mn-cs"/>
            </a:rPr>
            <a:t>分母の減</a:t>
          </a:r>
          <a:r>
            <a:rPr kumimoji="1" lang="ja-JP" altLang="en-US" sz="1000">
              <a:solidFill>
                <a:schemeClr val="dk1"/>
              </a:solidFill>
              <a:effectLst/>
              <a:latin typeface="+mn-lt"/>
              <a:ea typeface="+mn-ea"/>
              <a:cs typeface="+mn-cs"/>
            </a:rPr>
            <a:t>となったことで</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母子間差が縮小し上昇（硬直化）した。</a:t>
          </a:r>
          <a:endParaRPr lang="ja-JP" altLang="ja-JP" sz="1100">
            <a:effectLst/>
          </a:endParaRPr>
        </a:p>
        <a:p>
          <a:r>
            <a:rPr kumimoji="1" lang="ja-JP" altLang="ja-JP" sz="1000">
              <a:solidFill>
                <a:schemeClr val="dk1"/>
              </a:solidFill>
              <a:effectLst/>
              <a:latin typeface="+mn-lt"/>
              <a:ea typeface="+mn-ea"/>
              <a:cs typeface="+mn-cs"/>
            </a:rPr>
            <a:t>　今後も主な収入源となっている普通交付税や税収入等の動向を注視しながら、増加傾向にある歳出経費について見直し、抑制を図っていく。</a:t>
          </a:r>
          <a:endParaRPr lang="ja-JP" altLang="ja-JP" sz="11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54102</xdr:rowOff>
    </xdr:from>
    <xdr:to>
      <xdr:col>23</xdr:col>
      <xdr:colOff>133350</xdr:colOff>
      <xdr:row>63</xdr:row>
      <xdr:rowOff>51562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84002"/>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80772</xdr:rowOff>
    </xdr:from>
    <xdr:to>
      <xdr:col>19</xdr:col>
      <xdr:colOff>133350</xdr:colOff>
      <xdr:row>62</xdr:row>
      <xdr:rowOff>54102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3922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100601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80772</xdr:rowOff>
    </xdr:from>
    <xdr:to>
      <xdr:col>15</xdr:col>
      <xdr:colOff>82550</xdr:colOff>
      <xdr:row>62</xdr:row>
      <xdr:rowOff>39624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3922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39624</xdr:rowOff>
    </xdr:from>
    <xdr:to>
      <xdr:col>11</xdr:col>
      <xdr:colOff>31750</xdr:colOff>
      <xdr:row>62</xdr:row>
      <xdr:rowOff>112014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66952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32258</xdr:rowOff>
    </xdr:from>
    <xdr:to>
      <xdr:col>11</xdr:col>
      <xdr:colOff>82550</xdr:colOff>
      <xdr:row>62</xdr:row>
      <xdr:rowOff>133858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118635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762</xdr:rowOff>
    </xdr:from>
    <xdr:to>
      <xdr:col>23</xdr:col>
      <xdr:colOff>184150</xdr:colOff>
      <xdr:row>63</xdr:row>
      <xdr:rowOff>102362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144289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7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3302</xdr:rowOff>
    </xdr:from>
    <xdr:to>
      <xdr:col>19</xdr:col>
      <xdr:colOff>184150</xdr:colOff>
      <xdr:row>62</xdr:row>
      <xdr:rowOff>104902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89679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1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29972</xdr:rowOff>
    </xdr:from>
    <xdr:to>
      <xdr:col>15</xdr:col>
      <xdr:colOff>133350</xdr:colOff>
      <xdr:row>61</xdr:row>
      <xdr:rowOff>131572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116349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7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160274</xdr:rowOff>
    </xdr:from>
    <xdr:to>
      <xdr:col>11</xdr:col>
      <xdr:colOff>82550</xdr:colOff>
      <xdr:row>62</xdr:row>
      <xdr:rowOff>90424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100601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[218,581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令和５年度では物件費が減（△</a:t>
          </a:r>
          <a:r>
            <a:rPr kumimoji="1" lang="en-US" altLang="ja-JP" sz="1000">
              <a:solidFill>
                <a:schemeClr val="dk1"/>
              </a:solidFill>
              <a:effectLst/>
              <a:latin typeface="+mn-lt"/>
              <a:ea typeface="+mn-ea"/>
              <a:cs typeface="+mn-cs"/>
            </a:rPr>
            <a:t>53</a:t>
          </a:r>
          <a:r>
            <a:rPr kumimoji="1" lang="ja-JP" altLang="en-US" sz="1000">
              <a:solidFill>
                <a:schemeClr val="dk1"/>
              </a:solidFill>
              <a:effectLst/>
              <a:latin typeface="+mn-lt"/>
              <a:ea typeface="+mn-ea"/>
              <a:cs typeface="+mn-cs"/>
            </a:rPr>
            <a:t>百万円）となったが、</a:t>
          </a:r>
          <a:r>
            <a:rPr kumimoji="1" lang="ja-JP" altLang="ja-JP" sz="1000">
              <a:solidFill>
                <a:schemeClr val="dk1"/>
              </a:solidFill>
              <a:effectLst/>
              <a:latin typeface="+mn-lt"/>
              <a:ea typeface="+mn-ea"/>
              <a:cs typeface="+mn-cs"/>
            </a:rPr>
            <a:t>人件費</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物件費</a:t>
          </a:r>
          <a:r>
            <a:rPr kumimoji="1" lang="ja-JP" altLang="en-US" sz="1000">
              <a:solidFill>
                <a:schemeClr val="dk1"/>
              </a:solidFill>
              <a:effectLst/>
              <a:latin typeface="+mn-lt"/>
              <a:ea typeface="+mn-ea"/>
              <a:cs typeface="+mn-cs"/>
            </a:rPr>
            <a:t>等合計額の人口１人当たりの金額が類似団体平均を上回っているのは、主に人件費が要因となっている。　</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職員数は、定員管理計画に基づき減少しているものの、人口に占める職員数の割合は、類似団体内の中でも平均を上回る位置に給与水準を含め（ラスパイレス指数）あることに起因する。また、物件費の中でも</a:t>
          </a:r>
          <a:r>
            <a:rPr kumimoji="1" lang="ja-JP" altLang="ja-JP" sz="1000">
              <a:solidFill>
                <a:schemeClr val="dk1"/>
              </a:solidFill>
              <a:effectLst/>
              <a:latin typeface="+mn-lt"/>
              <a:ea typeface="+mn-ea"/>
              <a:cs typeface="+mn-cs"/>
            </a:rPr>
            <a:t>自治体</a:t>
          </a:r>
          <a:r>
            <a:rPr kumimoji="1" lang="en-US" altLang="ja-JP" sz="1000">
              <a:solidFill>
                <a:schemeClr val="dk1"/>
              </a:solidFill>
              <a:effectLst/>
              <a:latin typeface="+mn-lt"/>
              <a:ea typeface="+mn-ea"/>
              <a:cs typeface="+mn-cs"/>
            </a:rPr>
            <a:t>DX</a:t>
          </a:r>
          <a:r>
            <a:rPr kumimoji="1" lang="ja-JP" altLang="ja-JP" sz="1000">
              <a:solidFill>
                <a:schemeClr val="dk1"/>
              </a:solidFill>
              <a:effectLst/>
              <a:latin typeface="+mn-lt"/>
              <a:ea typeface="+mn-ea"/>
              <a:cs typeface="+mn-cs"/>
            </a:rPr>
            <a:t>に伴うシステム導入・維持経費など</a:t>
          </a:r>
          <a:r>
            <a:rPr kumimoji="1" lang="ja-JP" altLang="en-US" sz="1000">
              <a:solidFill>
                <a:schemeClr val="dk1"/>
              </a:solidFill>
              <a:effectLst/>
              <a:latin typeface="+mn-lt"/>
              <a:ea typeface="+mn-ea"/>
              <a:cs typeface="+mn-cs"/>
            </a:rPr>
            <a:t>については、地域内の</a:t>
          </a:r>
          <a:r>
            <a:rPr kumimoji="1" lang="en-US" altLang="ja-JP" sz="1000">
              <a:solidFill>
                <a:schemeClr val="dk1"/>
              </a:solidFill>
              <a:effectLst/>
              <a:latin typeface="+mn-lt"/>
              <a:ea typeface="+mn-ea"/>
              <a:cs typeface="+mn-cs"/>
            </a:rPr>
            <a:t>IT</a:t>
          </a:r>
          <a:r>
            <a:rPr kumimoji="1" lang="ja-JP" altLang="en-US" sz="1000">
              <a:solidFill>
                <a:schemeClr val="dk1"/>
              </a:solidFill>
              <a:effectLst/>
              <a:latin typeface="+mn-lt"/>
              <a:ea typeface="+mn-ea"/>
              <a:cs typeface="+mn-cs"/>
            </a:rPr>
            <a:t>専門人材の不足から県外ベンダーに依存する状況から経費が</a:t>
          </a:r>
          <a:r>
            <a:rPr kumimoji="1" lang="ja-JP" altLang="ja-JP" sz="1000">
              <a:solidFill>
                <a:schemeClr val="dk1"/>
              </a:solidFill>
              <a:effectLst/>
              <a:latin typeface="+mn-lt"/>
              <a:ea typeface="+mn-ea"/>
              <a:cs typeface="+mn-cs"/>
            </a:rPr>
            <a:t>増加傾向にある。</a:t>
          </a:r>
          <a:r>
            <a:rPr kumimoji="1" lang="ja-JP" altLang="en-US" sz="1000">
              <a:solidFill>
                <a:schemeClr val="dk1"/>
              </a:solidFill>
              <a:effectLst/>
              <a:latin typeface="+mn-lt"/>
              <a:ea typeface="+mn-ea"/>
              <a:cs typeface="+mn-cs"/>
            </a:rPr>
            <a:t>適正な人員管理と</a:t>
          </a:r>
          <a:r>
            <a:rPr kumimoji="1" lang="ja-JP" altLang="ja-JP" sz="1000">
              <a:solidFill>
                <a:schemeClr val="dk1"/>
              </a:solidFill>
              <a:effectLst/>
              <a:latin typeface="+mn-lt"/>
              <a:ea typeface="+mn-ea"/>
              <a:cs typeface="+mn-cs"/>
            </a:rPr>
            <a:t>業務を効率化</a:t>
          </a:r>
          <a:r>
            <a:rPr kumimoji="1" lang="ja-JP" altLang="en-US" sz="1000">
              <a:solidFill>
                <a:schemeClr val="dk1"/>
              </a:solidFill>
              <a:effectLst/>
              <a:latin typeface="+mn-lt"/>
              <a:ea typeface="+mn-ea"/>
              <a:cs typeface="+mn-cs"/>
            </a:rPr>
            <a:t>図るとともに</a:t>
          </a:r>
          <a:r>
            <a:rPr kumimoji="1" lang="ja-JP" altLang="ja-JP" sz="1000">
              <a:solidFill>
                <a:schemeClr val="dk1"/>
              </a:solidFill>
              <a:effectLst/>
              <a:latin typeface="+mn-lt"/>
              <a:ea typeface="+mn-ea"/>
              <a:cs typeface="+mn-cs"/>
            </a:rPr>
            <a:t>、施設の老朽化により増加が見込まれる物件費や維持補修費も、事業の精査、施設の統合</a:t>
          </a:r>
          <a:r>
            <a:rPr kumimoji="1" lang="ja-JP" altLang="en-US" sz="1000">
              <a:solidFill>
                <a:schemeClr val="dk1"/>
              </a:solidFill>
              <a:effectLst/>
              <a:latin typeface="+mn-lt"/>
              <a:ea typeface="+mn-ea"/>
              <a:cs typeface="+mn-cs"/>
            </a:rPr>
            <a:t>・集約化を</a:t>
          </a:r>
          <a:r>
            <a:rPr kumimoji="1" lang="ja-JP" altLang="ja-JP" sz="1000">
              <a:solidFill>
                <a:schemeClr val="dk1"/>
              </a:solidFill>
              <a:effectLst/>
              <a:latin typeface="+mn-lt"/>
              <a:ea typeface="+mn-ea"/>
              <a:cs typeface="+mn-cs"/>
            </a:rPr>
            <a:t>図っていく。</a:t>
          </a:r>
          <a:endParaRPr lang="ja-JP" altLang="ja-JP" sz="11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73589</xdr:rowOff>
    </xdr:from>
    <xdr:to>
      <xdr:col>23</xdr:col>
      <xdr:colOff>133350</xdr:colOff>
      <xdr:row>82</xdr:row>
      <xdr:rowOff>93080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32489"/>
          <a:ext cx="838200" cy="1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98525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14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67320</xdr:rowOff>
    </xdr:from>
    <xdr:to>
      <xdr:col>19</xdr:col>
      <xdr:colOff>133350</xdr:colOff>
      <xdr:row>82</xdr:row>
      <xdr:rowOff>73589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26220"/>
          <a:ext cx="889000" cy="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25633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741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160043</xdr:rowOff>
    </xdr:from>
    <xdr:to>
      <xdr:col>15</xdr:col>
      <xdr:colOff>82550</xdr:colOff>
      <xdr:row>82</xdr:row>
      <xdr:rowOff>67320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47493"/>
          <a:ext cx="889000" cy="7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9631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2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101532</xdr:rowOff>
    </xdr:from>
    <xdr:to>
      <xdr:col>11</xdr:col>
      <xdr:colOff>31750</xdr:colOff>
      <xdr:row>81</xdr:row>
      <xdr:rowOff>160043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88982"/>
          <a:ext cx="889000" cy="5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87396</xdr:rowOff>
    </xdr:from>
    <xdr:to>
      <xdr:col>11</xdr:col>
      <xdr:colOff>82550</xdr:colOff>
      <xdr:row>82</xdr:row>
      <xdr:rowOff>17546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27723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4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13419</xdr:rowOff>
    </xdr:from>
    <xdr:to>
      <xdr:col>7</xdr:col>
      <xdr:colOff>31750</xdr:colOff>
      <xdr:row>81</xdr:row>
      <xdr:rowOff>115019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125196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66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42280</xdr:rowOff>
    </xdr:from>
    <xdr:to>
      <xdr:col>23</xdr:col>
      <xdr:colOff>184150</xdr:colOff>
      <xdr:row>82</xdr:row>
      <xdr:rowOff>143880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14357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22789</xdr:rowOff>
    </xdr:from>
    <xdr:to>
      <xdr:col>19</xdr:col>
      <xdr:colOff>184150</xdr:colOff>
      <xdr:row>82</xdr:row>
      <xdr:rowOff>124389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8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109166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68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16520</xdr:rowOff>
    </xdr:from>
    <xdr:to>
      <xdr:col>15</xdr:col>
      <xdr:colOff>133350</xdr:colOff>
      <xdr:row>82</xdr:row>
      <xdr:rowOff>118120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102897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6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109243</xdr:rowOff>
    </xdr:from>
    <xdr:to>
      <xdr:col>11</xdr:col>
      <xdr:colOff>82550</xdr:colOff>
      <xdr:row>82</xdr:row>
      <xdr:rowOff>39393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9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24170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08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50732</xdr:rowOff>
    </xdr:from>
    <xdr:to>
      <xdr:col>7</xdr:col>
      <xdr:colOff>31750</xdr:colOff>
      <xdr:row>81</xdr:row>
      <xdr:rowOff>152332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3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137109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2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年間においては、</a:t>
          </a:r>
          <a:r>
            <a:rPr kumimoji="1" lang="ja-JP" altLang="ja-JP" sz="1100">
              <a:solidFill>
                <a:schemeClr val="dk1"/>
              </a:solidFill>
              <a:effectLst/>
              <a:latin typeface="+mn-lt"/>
              <a:ea typeface="+mn-ea"/>
              <a:cs typeface="+mn-cs"/>
            </a:rPr>
            <a:t>給与カットの実施により、</a:t>
          </a:r>
          <a:r>
            <a:rPr kumimoji="1" lang="ja-JP" altLang="en-US" sz="1100">
              <a:solidFill>
                <a:schemeClr val="dk1"/>
              </a:solidFill>
              <a:effectLst/>
              <a:latin typeface="+mn-lt"/>
              <a:ea typeface="+mn-ea"/>
              <a:cs typeface="+mn-cs"/>
            </a:rPr>
            <a:t>類似団体</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を下回っていた。</a:t>
          </a:r>
          <a:endParaRPr lang="ja-JP" altLang="ja-JP" sz="1400">
            <a:effectLst/>
          </a:endParaRPr>
        </a:p>
        <a:p>
          <a:r>
            <a:rPr kumimoji="1" lang="ja-JP" altLang="en-US" sz="1100">
              <a:solidFill>
                <a:schemeClr val="dk1"/>
              </a:solidFill>
              <a:effectLst/>
              <a:latin typeface="+mn-lt"/>
              <a:ea typeface="+mn-ea"/>
              <a:cs typeface="+mn-cs"/>
            </a:rPr>
            <a:t>　令和５年度においては、前年度比で</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ポイント減少の</a:t>
          </a:r>
          <a:r>
            <a:rPr kumimoji="1" lang="en-US" altLang="ja-JP" sz="1100">
              <a:solidFill>
                <a:schemeClr val="dk1"/>
              </a:solidFill>
              <a:effectLst/>
              <a:latin typeface="+mn-lt"/>
              <a:ea typeface="+mn-ea"/>
              <a:cs typeface="+mn-cs"/>
            </a:rPr>
            <a:t>98.4</a:t>
          </a:r>
          <a:r>
            <a:rPr kumimoji="1" lang="ja-JP" altLang="en-US" sz="1100">
              <a:solidFill>
                <a:schemeClr val="dk1"/>
              </a:solidFill>
              <a:effectLst/>
              <a:latin typeface="+mn-lt"/>
              <a:ea typeface="+mn-ea"/>
              <a:cs typeface="+mn-cs"/>
            </a:rPr>
            <a:t>となったが、給与カットの</a:t>
          </a:r>
          <a:r>
            <a:rPr kumimoji="1" lang="ja-JP" altLang="ja-JP" sz="1100">
              <a:solidFill>
                <a:schemeClr val="dk1"/>
              </a:solidFill>
              <a:effectLst/>
              <a:latin typeface="+mn-lt"/>
              <a:ea typeface="+mn-ea"/>
              <a:cs typeface="+mn-cs"/>
            </a:rPr>
            <a:t>終了以降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、類似団体平均よりも高い</a:t>
          </a:r>
          <a:r>
            <a:rPr kumimoji="1" lang="ja-JP" altLang="en-US" sz="1100">
              <a:solidFill>
                <a:schemeClr val="dk1"/>
              </a:solidFill>
              <a:effectLst/>
              <a:latin typeface="+mn-lt"/>
              <a:ea typeface="+mn-ea"/>
              <a:cs typeface="+mn-cs"/>
            </a:rPr>
            <a:t>数値で推移しており、</a:t>
          </a:r>
          <a:r>
            <a:rPr kumimoji="1" lang="ja-JP" altLang="ja-JP" sz="1100">
              <a:solidFill>
                <a:schemeClr val="dk1"/>
              </a:solidFill>
              <a:effectLst/>
              <a:latin typeface="+mn-lt"/>
              <a:ea typeface="+mn-ea"/>
              <a:cs typeface="+mn-cs"/>
            </a:rPr>
            <a:t>年功的な要素が強い昇給、昇格制度の在り方や手当の見直しなど適正化に努める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168729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50158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30134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08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151493</xdr:rowOff>
    </xdr:from>
    <xdr:to>
      <xdr:col>77</xdr:col>
      <xdr:colOff>44450</xdr:colOff>
      <xdr:row>84</xdr:row>
      <xdr:rowOff>168729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5532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151493</xdr:rowOff>
    </xdr:from>
    <xdr:to>
      <xdr:col>72</xdr:col>
      <xdr:colOff>203200</xdr:colOff>
      <xdr:row>85</xdr:row>
      <xdr:rowOff>135164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55329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85</xdr:row>
      <xdr:rowOff>135164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58776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21063</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42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32856</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100693</xdr:rowOff>
    </xdr:from>
    <xdr:to>
      <xdr:col>73</xdr:col>
      <xdr:colOff>44450</xdr:colOff>
      <xdr:row>85</xdr:row>
      <xdr:rowOff>30843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15620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職員数については、平成</a:t>
          </a:r>
          <a:r>
            <a:rPr kumimoji="1" lang="en-US" altLang="ja-JP" sz="1000">
              <a:solidFill>
                <a:schemeClr val="dk1"/>
              </a:solidFill>
              <a:effectLst/>
              <a:latin typeface="+mn-lt"/>
              <a:ea typeface="+mn-ea"/>
              <a:cs typeface="+mn-cs"/>
            </a:rPr>
            <a:t>16</a:t>
          </a:r>
          <a:r>
            <a:rPr kumimoji="1" lang="ja-JP" altLang="ja-JP" sz="1000">
              <a:solidFill>
                <a:schemeClr val="dk1"/>
              </a:solidFill>
              <a:effectLst/>
              <a:latin typeface="+mn-lt"/>
              <a:ea typeface="+mn-ea"/>
              <a:cs typeface="+mn-cs"/>
            </a:rPr>
            <a:t>年度の市町村合併時に策定した定員管理計画</a:t>
          </a:r>
          <a:r>
            <a:rPr kumimoji="1" lang="ja-JP" altLang="en-US" sz="1000">
              <a:solidFill>
                <a:schemeClr val="dk1"/>
              </a:solidFill>
              <a:effectLst/>
              <a:latin typeface="+mn-lt"/>
              <a:ea typeface="+mn-ea"/>
              <a:cs typeface="+mn-cs"/>
            </a:rPr>
            <a:t>の着実な実施によって、削減目標を</a:t>
          </a:r>
          <a:r>
            <a:rPr kumimoji="1" lang="ja-JP" altLang="ja-JP" sz="1000">
              <a:solidFill>
                <a:schemeClr val="dk1"/>
              </a:solidFill>
              <a:effectLst/>
              <a:latin typeface="+mn-lt"/>
              <a:ea typeface="+mn-ea"/>
              <a:cs typeface="+mn-cs"/>
            </a:rPr>
            <a:t>達成</a:t>
          </a:r>
          <a:r>
            <a:rPr kumimoji="1" lang="ja-JP" altLang="en-US" sz="1000">
              <a:solidFill>
                <a:schemeClr val="dk1"/>
              </a:solidFill>
              <a:effectLst/>
              <a:latin typeface="+mn-lt"/>
              <a:ea typeface="+mn-ea"/>
              <a:cs typeface="+mn-cs"/>
            </a:rPr>
            <a:t>をしている。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現在、令和</a:t>
          </a:r>
          <a:r>
            <a:rPr kumimoji="1" lang="en-US" altLang="ja-JP" sz="1000">
              <a:solidFill>
                <a:schemeClr val="dk1"/>
              </a:solidFill>
              <a:effectLst/>
              <a:latin typeface="+mn-lt"/>
              <a:ea typeface="+mn-ea"/>
              <a:cs typeface="+mn-cs"/>
            </a:rPr>
            <a:t>3</a:t>
          </a:r>
          <a:r>
            <a:rPr kumimoji="1" lang="ja-JP" altLang="en-US" sz="1000">
              <a:solidFill>
                <a:schemeClr val="dk1"/>
              </a:solidFill>
              <a:effectLst/>
              <a:latin typeface="+mn-lt"/>
              <a:ea typeface="+mn-ea"/>
              <a:cs typeface="+mn-cs"/>
            </a:rPr>
            <a:t>年度からの第４次定員管理計画において、令和</a:t>
          </a:r>
          <a:r>
            <a:rPr kumimoji="1" lang="en-US" altLang="ja-JP" sz="1000">
              <a:solidFill>
                <a:schemeClr val="dk1"/>
              </a:solidFill>
              <a:effectLst/>
              <a:latin typeface="+mn-lt"/>
              <a:ea typeface="+mn-ea"/>
              <a:cs typeface="+mn-cs"/>
            </a:rPr>
            <a:t>8</a:t>
          </a:r>
          <a:r>
            <a:rPr kumimoji="1" lang="ja-JP" altLang="en-US"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en-US" sz="1000">
              <a:solidFill>
                <a:schemeClr val="dk1"/>
              </a:solidFill>
              <a:effectLst/>
              <a:latin typeface="+mn-lt"/>
              <a:ea typeface="+mn-ea"/>
              <a:cs typeface="+mn-cs"/>
            </a:rPr>
            <a:t>月</a:t>
          </a:r>
          <a:r>
            <a:rPr kumimoji="1" lang="en-US" altLang="ja-JP" sz="1000">
              <a:solidFill>
                <a:schemeClr val="dk1"/>
              </a:solidFill>
              <a:effectLst/>
              <a:latin typeface="+mn-lt"/>
              <a:ea typeface="+mn-ea"/>
              <a:cs typeface="+mn-cs"/>
            </a:rPr>
            <a:t>1</a:t>
          </a:r>
          <a:r>
            <a:rPr kumimoji="1" lang="ja-JP" altLang="en-US" sz="1000">
              <a:solidFill>
                <a:schemeClr val="dk1"/>
              </a:solidFill>
              <a:effectLst/>
              <a:latin typeface="+mn-lt"/>
              <a:ea typeface="+mn-ea"/>
              <a:cs typeface="+mn-cs"/>
            </a:rPr>
            <a:t>日までの</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年間で</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人</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削減</a:t>
          </a:r>
          <a:r>
            <a:rPr kumimoji="1" lang="ja-JP" altLang="en-US" sz="1000">
              <a:solidFill>
                <a:schemeClr val="dk1"/>
              </a:solidFill>
              <a:effectLst/>
              <a:latin typeface="+mn-lt"/>
              <a:ea typeface="+mn-ea"/>
              <a:cs typeface="+mn-cs"/>
            </a:rPr>
            <a:t>目標</a:t>
          </a:r>
          <a:r>
            <a:rPr kumimoji="1" lang="ja-JP" altLang="ja-JP" sz="1000">
              <a:solidFill>
                <a:schemeClr val="dk1"/>
              </a:solidFill>
              <a:effectLst/>
              <a:latin typeface="+mn-lt"/>
              <a:ea typeface="+mn-ea"/>
              <a:cs typeface="+mn-cs"/>
            </a:rPr>
            <a:t>を掲げている</a:t>
          </a:r>
          <a:r>
            <a:rPr kumimoji="1" lang="ja-JP" altLang="en-US" sz="1000">
              <a:solidFill>
                <a:schemeClr val="dk1"/>
              </a:solidFill>
              <a:effectLst/>
              <a:latin typeface="+mn-lt"/>
              <a:ea typeface="+mn-ea"/>
              <a:cs typeface="+mn-cs"/>
            </a:rPr>
            <a:t>が、本市の人口減少が職員の削減スピードを超える速さで進んでいるため、人口当たりの職員数は微増し、また類似団体比においても、若干乖離が生じた。行政職員に求められるサービスの質が量とともに高まる中、</a:t>
          </a:r>
          <a:r>
            <a:rPr kumimoji="1" lang="ja-JP" altLang="ja-JP" sz="1000">
              <a:solidFill>
                <a:schemeClr val="dk1"/>
              </a:solidFill>
              <a:effectLst/>
              <a:latin typeface="+mn-lt"/>
              <a:ea typeface="+mn-ea"/>
              <a:cs typeface="+mn-cs"/>
            </a:rPr>
            <a:t>職員の採用</a:t>
          </a:r>
          <a:r>
            <a:rPr kumimoji="1" lang="ja-JP" altLang="en-US" sz="1000">
              <a:solidFill>
                <a:schemeClr val="dk1"/>
              </a:solidFill>
              <a:effectLst/>
              <a:latin typeface="+mn-lt"/>
              <a:ea typeface="+mn-ea"/>
              <a:cs typeface="+mn-cs"/>
            </a:rPr>
            <a:t>人数に</a:t>
          </a:r>
          <a:r>
            <a:rPr kumimoji="1" lang="ja-JP" altLang="ja-JP" sz="1000">
              <a:solidFill>
                <a:schemeClr val="dk1"/>
              </a:solidFill>
              <a:effectLst/>
              <a:latin typeface="+mn-lt"/>
              <a:ea typeface="+mn-ea"/>
              <a:cs typeface="+mn-cs"/>
            </a:rPr>
            <a:t>ついては、</a:t>
          </a:r>
          <a:r>
            <a:rPr kumimoji="1" lang="ja-JP" altLang="en-US" sz="1000">
              <a:solidFill>
                <a:schemeClr val="dk1"/>
              </a:solidFill>
              <a:effectLst/>
              <a:latin typeface="+mn-lt"/>
              <a:ea typeface="+mn-ea"/>
              <a:cs typeface="+mn-cs"/>
            </a:rPr>
            <a:t>行政サービスの効率化や見直しを踏まえた</a:t>
          </a:r>
          <a:r>
            <a:rPr kumimoji="1" lang="ja-JP" altLang="ja-JP" sz="1000">
              <a:solidFill>
                <a:schemeClr val="dk1"/>
              </a:solidFill>
              <a:effectLst/>
              <a:latin typeface="+mn-lt"/>
              <a:ea typeface="+mn-ea"/>
              <a:cs typeface="+mn-cs"/>
            </a:rPr>
            <a:t>適正な</a:t>
          </a:r>
          <a:r>
            <a:rPr kumimoji="1" lang="ja-JP" altLang="en-US" sz="1000">
              <a:solidFill>
                <a:schemeClr val="dk1"/>
              </a:solidFill>
              <a:effectLst/>
              <a:latin typeface="+mn-lt"/>
              <a:ea typeface="+mn-ea"/>
              <a:cs typeface="+mn-cs"/>
            </a:rPr>
            <a:t>人事管理に努める。</a:t>
          </a:r>
          <a:endParaRPr lang="ja-JP" altLang="ja-JP" sz="11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117898</xdr:rowOff>
    </xdr:from>
    <xdr:to>
      <xdr:col>81</xdr:col>
      <xdr:colOff>44450</xdr:colOff>
      <xdr:row>60</xdr:row>
      <xdr:rowOff>123529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04898"/>
          <a:ext cx="8382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38181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115083</xdr:rowOff>
    </xdr:from>
    <xdr:to>
      <xdr:col>77</xdr:col>
      <xdr:colOff>44450</xdr:colOff>
      <xdr:row>60</xdr:row>
      <xdr:rowOff>117898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02083"/>
          <a:ext cx="889000" cy="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132224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76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105833</xdr:rowOff>
    </xdr:from>
    <xdr:to>
      <xdr:col>72</xdr:col>
      <xdr:colOff>203200</xdr:colOff>
      <xdr:row>60</xdr:row>
      <xdr:rowOff>115083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92833"/>
          <a:ext cx="889000" cy="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127800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7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98192</xdr:rowOff>
    </xdr:from>
    <xdr:to>
      <xdr:col>68</xdr:col>
      <xdr:colOff>152400</xdr:colOff>
      <xdr:row>60</xdr:row>
      <xdr:rowOff>105833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85192"/>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39349</xdr:rowOff>
    </xdr:from>
    <xdr:to>
      <xdr:col>68</xdr:col>
      <xdr:colOff>203200</xdr:colOff>
      <xdr:row>60</xdr:row>
      <xdr:rowOff>140949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151126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9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29294</xdr:rowOff>
    </xdr:from>
    <xdr:to>
      <xdr:col>64</xdr:col>
      <xdr:colOff>152400</xdr:colOff>
      <xdr:row>60</xdr:row>
      <xdr:rowOff>130894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141071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8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72729</xdr:rowOff>
    </xdr:from>
    <xdr:to>
      <xdr:col>81</xdr:col>
      <xdr:colOff>95250</xdr:colOff>
      <xdr:row>61</xdr:row>
      <xdr:rowOff>2879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5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44806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3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67098</xdr:rowOff>
    </xdr:from>
    <xdr:to>
      <xdr:col>77</xdr:col>
      <xdr:colOff>95250</xdr:colOff>
      <xdr:row>60</xdr:row>
      <xdr:rowOff>168698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153475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40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64283</xdr:rowOff>
    </xdr:from>
    <xdr:to>
      <xdr:col>73</xdr:col>
      <xdr:colOff>44450</xdr:colOff>
      <xdr:row>60</xdr:row>
      <xdr:rowOff>165883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5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150660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437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55033</xdr:rowOff>
    </xdr:from>
    <xdr:to>
      <xdr:col>68</xdr:col>
      <xdr:colOff>203200</xdr:colOff>
      <xdr:row>60</xdr:row>
      <xdr:rowOff>156633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141410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47392</xdr:rowOff>
    </xdr:from>
    <xdr:to>
      <xdr:col>64</xdr:col>
      <xdr:colOff>152400</xdr:colOff>
      <xdr:row>60</xdr:row>
      <xdr:rowOff>148992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3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133769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42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令和</a:t>
          </a:r>
          <a:r>
            <a:rPr kumimoji="1" lang="en-US" altLang="ja-JP" sz="1050">
              <a:solidFill>
                <a:schemeClr val="dk1"/>
              </a:solidFill>
              <a:effectLst/>
              <a:latin typeface="+mn-lt"/>
              <a:ea typeface="+mn-ea"/>
              <a:cs typeface="+mn-cs"/>
            </a:rPr>
            <a:t>5</a:t>
          </a:r>
          <a:r>
            <a:rPr kumimoji="1" lang="ja-JP" altLang="en-US" sz="1050">
              <a:solidFill>
                <a:schemeClr val="dk1"/>
              </a:solidFill>
              <a:effectLst/>
              <a:latin typeface="+mn-lt"/>
              <a:ea typeface="+mn-ea"/>
              <a:cs typeface="+mn-cs"/>
            </a:rPr>
            <a:t>年度（単年度）では、前年度比</a:t>
          </a:r>
          <a:r>
            <a:rPr kumimoji="1" lang="en-US" altLang="ja-JP" sz="1050">
              <a:solidFill>
                <a:schemeClr val="dk1"/>
              </a:solidFill>
              <a:effectLst/>
              <a:latin typeface="+mn-lt"/>
              <a:ea typeface="+mn-ea"/>
              <a:cs typeface="+mn-cs"/>
            </a:rPr>
            <a:t>0.05</a:t>
          </a:r>
          <a:r>
            <a:rPr kumimoji="1" lang="ja-JP" altLang="en-US" sz="1050">
              <a:solidFill>
                <a:schemeClr val="dk1"/>
              </a:solidFill>
              <a:effectLst/>
              <a:latin typeface="+mn-lt"/>
              <a:ea typeface="+mn-ea"/>
              <a:cs typeface="+mn-cs"/>
            </a:rPr>
            <a:t>ポイント減の</a:t>
          </a:r>
          <a:r>
            <a:rPr kumimoji="1" lang="en-US" altLang="ja-JP" sz="1050">
              <a:solidFill>
                <a:schemeClr val="dk1"/>
              </a:solidFill>
              <a:effectLst/>
              <a:latin typeface="+mn-lt"/>
              <a:ea typeface="+mn-ea"/>
              <a:cs typeface="+mn-cs"/>
            </a:rPr>
            <a:t>10.4</a:t>
          </a:r>
          <a:r>
            <a:rPr kumimoji="1" lang="ja-JP" altLang="en-US" sz="1050">
              <a:solidFill>
                <a:schemeClr val="dk1"/>
              </a:solidFill>
              <a:effectLst/>
              <a:latin typeface="+mn-lt"/>
              <a:ea typeface="+mn-ea"/>
              <a:cs typeface="+mn-cs"/>
            </a:rPr>
            <a:t>％とほぼ横ばいであった。</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3</a:t>
          </a:r>
          <a:r>
            <a:rPr kumimoji="1" lang="ja-JP" altLang="en-US" sz="1050">
              <a:solidFill>
                <a:schemeClr val="dk1"/>
              </a:solidFill>
              <a:effectLst/>
              <a:latin typeface="+mn-lt"/>
              <a:ea typeface="+mn-ea"/>
              <a:cs typeface="+mn-cs"/>
            </a:rPr>
            <a:t>か年平均では、</a:t>
          </a:r>
          <a:r>
            <a:rPr kumimoji="1" lang="en-US" altLang="ja-JP" sz="1050">
              <a:solidFill>
                <a:schemeClr val="dk1"/>
              </a:solidFill>
              <a:effectLst/>
              <a:latin typeface="+mn-lt"/>
              <a:ea typeface="+mn-ea"/>
              <a:cs typeface="+mn-cs"/>
            </a:rPr>
            <a:t>11</a:t>
          </a:r>
          <a:r>
            <a:rPr kumimoji="1" lang="ja-JP" altLang="en-US" sz="1050">
              <a:solidFill>
                <a:schemeClr val="dk1"/>
              </a:solidFill>
              <a:effectLst/>
              <a:latin typeface="+mn-lt"/>
              <a:ea typeface="+mn-ea"/>
              <a:cs typeface="+mn-cs"/>
            </a:rPr>
            <a:t>％台で推移した令和</a:t>
          </a:r>
          <a:r>
            <a:rPr kumimoji="1" lang="en-US" altLang="ja-JP" sz="1050">
              <a:solidFill>
                <a:schemeClr val="dk1"/>
              </a:solidFill>
              <a:effectLst/>
              <a:latin typeface="+mn-lt"/>
              <a:ea typeface="+mn-ea"/>
              <a:cs typeface="+mn-cs"/>
            </a:rPr>
            <a:t>2</a:t>
          </a:r>
          <a:r>
            <a:rPr kumimoji="1" lang="ja-JP" altLang="en-US" sz="1050">
              <a:solidFill>
                <a:schemeClr val="dk1"/>
              </a:solidFill>
              <a:effectLst/>
              <a:latin typeface="+mn-lt"/>
              <a:ea typeface="+mn-ea"/>
              <a:cs typeface="+mn-cs"/>
            </a:rPr>
            <a:t>年度（単年度）における一部事務組合への負担金が、令和５年度では大幅に減となったことで、</a:t>
          </a:r>
          <a:r>
            <a:rPr kumimoji="1" lang="en-US" altLang="ja-JP" sz="1050">
              <a:solidFill>
                <a:schemeClr val="dk1"/>
              </a:solidFill>
              <a:effectLst/>
              <a:latin typeface="+mn-lt"/>
              <a:ea typeface="+mn-ea"/>
              <a:cs typeface="+mn-cs"/>
            </a:rPr>
            <a:t>0.2</a:t>
          </a:r>
          <a:r>
            <a:rPr kumimoji="1" lang="ja-JP" altLang="en-US" sz="1050">
              <a:solidFill>
                <a:schemeClr val="dk1"/>
              </a:solidFill>
              <a:effectLst/>
              <a:latin typeface="+mn-lt"/>
              <a:ea typeface="+mn-ea"/>
              <a:cs typeface="+mn-cs"/>
            </a:rPr>
            <a:t>ポイント減の</a:t>
          </a:r>
          <a:r>
            <a:rPr kumimoji="1" lang="en-US" altLang="ja-JP" sz="1050">
              <a:solidFill>
                <a:schemeClr val="dk1"/>
              </a:solidFill>
              <a:effectLst/>
              <a:latin typeface="+mn-lt"/>
              <a:ea typeface="+mn-ea"/>
              <a:cs typeface="+mn-cs"/>
            </a:rPr>
            <a:t>10.8</a:t>
          </a:r>
          <a:r>
            <a:rPr kumimoji="1" lang="ja-JP" altLang="en-US" sz="1050">
              <a:solidFill>
                <a:schemeClr val="dk1"/>
              </a:solidFill>
              <a:effectLst/>
              <a:latin typeface="+mn-lt"/>
              <a:ea typeface="+mn-ea"/>
              <a:cs typeface="+mn-cs"/>
            </a:rPr>
            <a:t>となっている。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しかし、依然として類似団体平均を大きく上回っており、引き続き新規普通建設事業、公営企業の事業計画の見直し・精査・事業繰り延べのほか、地方債の繰上償還の検討等により、実質公債費の抑制を引き続き図っていく。</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45</xdr:row>
      <xdr:rowOff>51102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065762"/>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163285</xdr:rowOff>
    </xdr:from>
    <xdr:to>
      <xdr:col>81</xdr:col>
      <xdr:colOff>44450</xdr:colOff>
      <xdr:row>43</xdr:row>
      <xdr:rowOff>14817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364185"/>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129722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38716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129722</xdr:rowOff>
    </xdr:from>
    <xdr:to>
      <xdr:col>72</xdr:col>
      <xdr:colOff>203200</xdr:colOff>
      <xdr:row>44</xdr:row>
      <xdr:rowOff>61685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50207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61685</xdr:rowOff>
    </xdr:from>
    <xdr:to>
      <xdr:col>68</xdr:col>
      <xdr:colOff>152400</xdr:colOff>
      <xdr:row>44</xdr:row>
      <xdr:rowOff>153609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60548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165903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112485</xdr:rowOff>
    </xdr:from>
    <xdr:to>
      <xdr:col>81</xdr:col>
      <xdr:colOff>95250</xdr:colOff>
      <xdr:row>43</xdr:row>
      <xdr:rowOff>42635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84562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78922</xdr:rowOff>
    </xdr:from>
    <xdr:to>
      <xdr:col>73</xdr:col>
      <xdr:colOff>44450</xdr:colOff>
      <xdr:row>44</xdr:row>
      <xdr:rowOff>9072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165299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10885</xdr:rowOff>
    </xdr:from>
    <xdr:to>
      <xdr:col>68</xdr:col>
      <xdr:colOff>203200</xdr:colOff>
      <xdr:row>44</xdr:row>
      <xdr:rowOff>112485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97262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102809</xdr:rowOff>
    </xdr:from>
    <xdr:to>
      <xdr:col>64</xdr:col>
      <xdr:colOff>152400</xdr:colOff>
      <xdr:row>45</xdr:row>
      <xdr:rowOff>32959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17736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年度以降は大規模な建設事業の実施に伴い発行額が償還額を上回る状況が続いていたものの、平成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年度以降、算入公債費等の増により良化傾向にある。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年度では、令和元年度、</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に続き</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720</a:t>
          </a:r>
          <a:r>
            <a:rPr kumimoji="1" lang="ja-JP" altLang="en-US" sz="1100">
              <a:solidFill>
                <a:schemeClr val="dk1"/>
              </a:solidFill>
              <a:effectLst/>
              <a:latin typeface="+mn-lt"/>
              <a:ea typeface="+mn-ea"/>
              <a:cs typeface="+mn-cs"/>
            </a:rPr>
            <a:t>百万円の</a:t>
          </a:r>
          <a:r>
            <a:rPr kumimoji="1" lang="ja-JP" altLang="ja-JP" sz="1100">
              <a:solidFill>
                <a:schemeClr val="dk1"/>
              </a:solidFill>
              <a:effectLst/>
              <a:latin typeface="+mn-lt"/>
              <a:ea typeface="+mn-ea"/>
              <a:cs typeface="+mn-cs"/>
            </a:rPr>
            <a:t>繰上償還を実施したことによ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将来負担</a:t>
          </a:r>
          <a:r>
            <a:rPr kumimoji="1" lang="ja-JP" altLang="en-US" sz="1100">
              <a:solidFill>
                <a:schemeClr val="dk1"/>
              </a:solidFill>
              <a:effectLst/>
              <a:latin typeface="+mn-lt"/>
              <a:ea typeface="+mn-ea"/>
              <a:cs typeface="+mn-cs"/>
            </a:rPr>
            <a:t>比率は</a:t>
          </a:r>
          <a:r>
            <a:rPr kumimoji="1" lang="en-US" altLang="ja-JP" sz="1100">
              <a:solidFill>
                <a:schemeClr val="dk1"/>
              </a:solidFill>
              <a:effectLst/>
              <a:latin typeface="+mn-lt"/>
              <a:ea typeface="+mn-ea"/>
              <a:cs typeface="+mn-cs"/>
            </a:rPr>
            <a:t>14.4</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減少した。</a:t>
          </a:r>
          <a:endParaRPr lang="ja-JP" altLang="ja-JP" sz="1400">
            <a:effectLst/>
          </a:endParaRPr>
        </a:p>
        <a:p>
          <a:r>
            <a:rPr kumimoji="1" lang="ja-JP" altLang="ja-JP" sz="1100">
              <a:solidFill>
                <a:schemeClr val="dk1"/>
              </a:solidFill>
              <a:effectLst/>
              <a:latin typeface="+mn-lt"/>
              <a:ea typeface="+mn-ea"/>
              <a:cs typeface="+mn-cs"/>
            </a:rPr>
            <a:t>　しかし、類似団体平均と比較すると依然高い水準にあるため、今後も新規事業は必要最小限にとどめる等、健全な財政運営に努める。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14454</xdr:rowOff>
    </xdr:from>
    <xdr:to>
      <xdr:col>81</xdr:col>
      <xdr:colOff>44450</xdr:colOff>
      <xdr:row>18</xdr:row>
      <xdr:rowOff>8467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929104"/>
          <a:ext cx="8382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28017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256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8467</xdr:rowOff>
    </xdr:from>
    <xdr:to>
      <xdr:col>77</xdr:col>
      <xdr:colOff>44450</xdr:colOff>
      <xdr:row>18</xdr:row>
      <xdr:rowOff>138309</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3094567"/>
          <a:ext cx="889000" cy="12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138309</xdr:rowOff>
    </xdr:from>
    <xdr:to>
      <xdr:col>72</xdr:col>
      <xdr:colOff>203200</xdr:colOff>
      <xdr:row>20</xdr:row>
      <xdr:rowOff>48199</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3224409"/>
          <a:ext cx="889000" cy="25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126395</xdr:rowOff>
    </xdr:from>
    <xdr:to>
      <xdr:col>73</xdr:col>
      <xdr:colOff>44450</xdr:colOff>
      <xdr:row>15</xdr:row>
      <xdr:rowOff>56545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66722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43603</xdr:rowOff>
    </xdr:from>
    <xdr:to>
      <xdr:col>68</xdr:col>
      <xdr:colOff>152400</xdr:colOff>
      <xdr:row>20</xdr:row>
      <xdr:rowOff>48199</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3512800" y="3472603"/>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135346</xdr:rowOff>
    </xdr:from>
    <xdr:to>
      <xdr:col>64</xdr:col>
      <xdr:colOff>152400</xdr:colOff>
      <xdr:row>16</xdr:row>
      <xdr:rowOff>65496</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7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75673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47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135104</xdr:rowOff>
    </xdr:from>
    <xdr:to>
      <xdr:col>81</xdr:col>
      <xdr:colOff>95250</xdr:colOff>
      <xdr:row>17</xdr:row>
      <xdr:rowOff>65254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87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107181</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85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129117</xdr:rowOff>
    </xdr:from>
    <xdr:to>
      <xdr:col>77</xdr:col>
      <xdr:colOff>95250</xdr:colOff>
      <xdr:row>18</xdr:row>
      <xdr:rowOff>59267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304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44044</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313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87509</xdr:rowOff>
    </xdr:from>
    <xdr:to>
      <xdr:col>73</xdr:col>
      <xdr:colOff>44450</xdr:colOff>
      <xdr:row>19</xdr:row>
      <xdr:rowOff>17659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31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2436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3259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168849</xdr:rowOff>
    </xdr:from>
    <xdr:to>
      <xdr:col>68</xdr:col>
      <xdr:colOff>203200</xdr:colOff>
      <xdr:row>20</xdr:row>
      <xdr:rowOff>98999</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342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83776</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351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164253</xdr:rowOff>
    </xdr:from>
    <xdr:to>
      <xdr:col>64</xdr:col>
      <xdr:colOff>152400</xdr:colOff>
      <xdr:row>20</xdr:row>
      <xdr:rowOff>94403</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342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79180</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5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21,751
21,326
268.24
17,874,181
17,171,433
604,837
8,970,228
16,838,720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30988</xdr:rowOff>
    </xdr:from>
    <xdr:to>
      <xdr:col>24</xdr:col>
      <xdr:colOff>25400</xdr:colOff>
      <xdr:row>36</xdr:row>
      <xdr:rowOff>81280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031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84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49276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84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49276</xdr:rowOff>
    </xdr:from>
    <xdr:to>
      <xdr:col>11</xdr:col>
      <xdr:colOff>9525</xdr:colOff>
      <xdr:row>36</xdr:row>
      <xdr:rowOff>67564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21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151638</xdr:rowOff>
    </xdr:from>
    <xdr:to>
      <xdr:col>20</xdr:col>
      <xdr:colOff>38100</xdr:colOff>
      <xdr:row>36</xdr:row>
      <xdr:rowOff>81788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91965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169926</xdr:rowOff>
    </xdr:from>
    <xdr:to>
      <xdr:col>11</xdr:col>
      <xdr:colOff>60325</xdr:colOff>
      <xdr:row>36</xdr:row>
      <xdr:rowOff>100076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110253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xdr:rowOff>
    </xdr:from>
    <xdr:to>
      <xdr:col>6</xdr:col>
      <xdr:colOff>171450</xdr:colOff>
      <xdr:row>36</xdr:row>
      <xdr:rowOff>118364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128541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において、</a:t>
          </a:r>
          <a:r>
            <a:rPr kumimoji="1" lang="ja-JP" altLang="ja-JP" sz="1000">
              <a:solidFill>
                <a:schemeClr val="dk1"/>
              </a:solidFill>
              <a:effectLst/>
              <a:latin typeface="+mn-lt"/>
              <a:ea typeface="+mn-ea"/>
              <a:cs typeface="+mn-cs"/>
            </a:rPr>
            <a:t>会計年度任用職員制度の導入に伴う人件費への移行等により、前年度比で</a:t>
          </a:r>
          <a:r>
            <a:rPr kumimoji="1" lang="en-US" altLang="ja-JP" sz="1000">
              <a:solidFill>
                <a:schemeClr val="dk1"/>
              </a:solidFill>
              <a:effectLst/>
              <a:latin typeface="+mn-lt"/>
              <a:ea typeface="+mn-ea"/>
              <a:cs typeface="+mn-cs"/>
            </a:rPr>
            <a:t>0.4</a:t>
          </a:r>
          <a:r>
            <a:rPr kumimoji="1" lang="ja-JP" altLang="ja-JP" sz="1000">
              <a:solidFill>
                <a:schemeClr val="dk1"/>
              </a:solidFill>
              <a:effectLst/>
              <a:latin typeface="+mn-lt"/>
              <a:ea typeface="+mn-ea"/>
              <a:cs typeface="+mn-cs"/>
            </a:rPr>
            <a:t>ポイント減少した。</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5</a:t>
          </a:r>
          <a:r>
            <a:rPr kumimoji="1" lang="ja-JP" altLang="en-US" sz="1000">
              <a:solidFill>
                <a:schemeClr val="dk1"/>
              </a:solidFill>
              <a:effectLst/>
              <a:latin typeface="+mn-lt"/>
              <a:ea typeface="+mn-ea"/>
              <a:cs typeface="+mn-cs"/>
            </a:rPr>
            <a:t>年度における臨時分を含む物件費総額は、前年度比△</a:t>
          </a:r>
          <a:r>
            <a:rPr kumimoji="1" lang="en-US" altLang="ja-JP" sz="1000">
              <a:solidFill>
                <a:schemeClr val="dk1"/>
              </a:solidFill>
              <a:effectLst/>
              <a:latin typeface="+mn-lt"/>
              <a:ea typeface="+mn-ea"/>
              <a:cs typeface="+mn-cs"/>
            </a:rPr>
            <a:t>53</a:t>
          </a:r>
          <a:r>
            <a:rPr kumimoji="1" lang="ja-JP" altLang="en-US" sz="1000">
              <a:solidFill>
                <a:schemeClr val="dk1"/>
              </a:solidFill>
              <a:effectLst/>
              <a:latin typeface="+mn-lt"/>
              <a:ea typeface="+mn-ea"/>
              <a:cs typeface="+mn-cs"/>
            </a:rPr>
            <a:t>百万円となったが、物価高騰によって、</a:t>
          </a:r>
          <a:r>
            <a:rPr kumimoji="1" lang="ja-JP" altLang="ja-JP" sz="1000">
              <a:solidFill>
                <a:schemeClr val="dk1"/>
              </a:solidFill>
              <a:effectLst/>
              <a:latin typeface="+mn-lt"/>
              <a:ea typeface="+mn-ea"/>
              <a:cs typeface="+mn-cs"/>
            </a:rPr>
            <a:t>公共施設の光熱水費、自治体</a:t>
          </a:r>
          <a:r>
            <a:rPr kumimoji="1" lang="en-US" altLang="ja-JP" sz="1000">
              <a:solidFill>
                <a:schemeClr val="dk1"/>
              </a:solidFill>
              <a:effectLst/>
              <a:latin typeface="+mn-lt"/>
              <a:ea typeface="+mn-ea"/>
              <a:cs typeface="+mn-cs"/>
            </a:rPr>
            <a:t>DX</a:t>
          </a:r>
          <a:r>
            <a:rPr kumimoji="1" lang="ja-JP" altLang="ja-JP" sz="1000">
              <a:solidFill>
                <a:schemeClr val="dk1"/>
              </a:solidFill>
              <a:effectLst/>
              <a:latin typeface="+mn-lt"/>
              <a:ea typeface="+mn-ea"/>
              <a:cs typeface="+mn-cs"/>
            </a:rPr>
            <a:t>を推進するためのシステム</a:t>
          </a:r>
          <a:r>
            <a:rPr kumimoji="1" lang="ja-JP" altLang="en-US" sz="1000">
              <a:solidFill>
                <a:schemeClr val="dk1"/>
              </a:solidFill>
              <a:effectLst/>
              <a:latin typeface="+mn-lt"/>
              <a:ea typeface="+mn-ea"/>
              <a:cs typeface="+mn-cs"/>
            </a:rPr>
            <a:t>関連経費といった経常経費は増加傾向にある</a:t>
          </a:r>
          <a:r>
            <a:rPr kumimoji="1" lang="ja-JP" altLang="ja-JP"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今後も物価</a:t>
          </a:r>
          <a:r>
            <a:rPr kumimoji="1" lang="ja-JP" altLang="en-US" sz="1000">
              <a:solidFill>
                <a:schemeClr val="dk1"/>
              </a:solidFill>
              <a:effectLst/>
              <a:latin typeface="+mn-lt"/>
              <a:ea typeface="+mn-ea"/>
              <a:cs typeface="+mn-cs"/>
            </a:rPr>
            <a:t>の高止まり</a:t>
          </a:r>
          <a:r>
            <a:rPr kumimoji="1" lang="ja-JP" altLang="ja-JP" sz="1000">
              <a:solidFill>
                <a:schemeClr val="dk1"/>
              </a:solidFill>
              <a:effectLst/>
              <a:latin typeface="+mn-lt"/>
              <a:ea typeface="+mn-ea"/>
              <a:cs typeface="+mn-cs"/>
            </a:rPr>
            <a:t>による経費増が見込まれ、管理・運営費用の節減に努めなければならない。</a:t>
          </a:r>
          <a:endParaRPr lang="ja-JP" altLang="ja-JP" sz="11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16</xdr:row>
      <xdr:rowOff>73660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101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62230</xdr:rowOff>
    </xdr:from>
    <xdr:to>
      <xdr:col>78</xdr:col>
      <xdr:colOff>69850</xdr:colOff>
      <xdr:row>15</xdr:row>
      <xdr:rowOff>138430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33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54610</xdr:rowOff>
    </xdr:from>
    <xdr:to>
      <xdr:col>73</xdr:col>
      <xdr:colOff>180975</xdr:colOff>
      <xdr:row>15</xdr:row>
      <xdr:rowOff>62230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26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54610</xdr:rowOff>
    </xdr:from>
    <xdr:to>
      <xdr:col>69</xdr:col>
      <xdr:colOff>92075</xdr:colOff>
      <xdr:row>15</xdr:row>
      <xdr:rowOff>85090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26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163830</xdr:rowOff>
    </xdr:from>
    <xdr:to>
      <xdr:col>69</xdr:col>
      <xdr:colOff>142875</xdr:colOff>
      <xdr:row>16</xdr:row>
      <xdr:rowOff>93980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78757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22860</xdr:rowOff>
    </xdr:from>
    <xdr:to>
      <xdr:col>82</xdr:col>
      <xdr:colOff>158750</xdr:colOff>
      <xdr:row>16</xdr:row>
      <xdr:rowOff>124460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39387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11430</xdr:rowOff>
    </xdr:from>
    <xdr:to>
      <xdr:col>74</xdr:col>
      <xdr:colOff>31750</xdr:colOff>
      <xdr:row>15</xdr:row>
      <xdr:rowOff>113030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123207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3810</xdr:rowOff>
    </xdr:from>
    <xdr:to>
      <xdr:col>69</xdr:col>
      <xdr:colOff>142875</xdr:colOff>
      <xdr:row>15</xdr:row>
      <xdr:rowOff>105410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115587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は、子ども医療費助成の拡充や障がい者介護給付に係る経費が</a:t>
          </a:r>
          <a:r>
            <a:rPr kumimoji="1" lang="ja-JP" altLang="ja-JP" sz="1000">
              <a:solidFill>
                <a:schemeClr val="dk1"/>
              </a:solidFill>
              <a:effectLst/>
              <a:latin typeface="+mn-lt"/>
              <a:ea typeface="+mn-ea"/>
              <a:cs typeface="+mn-cs"/>
            </a:rPr>
            <a:t>増加</a:t>
          </a:r>
          <a:r>
            <a:rPr kumimoji="1" lang="ja-JP" altLang="en-US" sz="1000">
              <a:solidFill>
                <a:schemeClr val="dk1"/>
              </a:solidFill>
              <a:effectLst/>
              <a:latin typeface="+mn-lt"/>
              <a:ea typeface="+mn-ea"/>
              <a:cs typeface="+mn-cs"/>
            </a:rPr>
            <a:t>となったが</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全体ではほぼ横ばいであ</a:t>
          </a:r>
          <a:r>
            <a:rPr kumimoji="1" lang="ja-JP" altLang="ja-JP" sz="1000">
              <a:solidFill>
                <a:schemeClr val="dk1"/>
              </a:solidFill>
              <a:effectLst/>
              <a:latin typeface="+mn-lt"/>
              <a:ea typeface="+mn-ea"/>
              <a:cs typeface="+mn-cs"/>
            </a:rPr>
            <a:t>った。</a:t>
          </a:r>
          <a:r>
            <a:rPr kumimoji="1" lang="ja-JP" altLang="en-US" sz="1000">
              <a:solidFill>
                <a:schemeClr val="dk1"/>
              </a:solidFill>
              <a:effectLst/>
              <a:latin typeface="+mn-lt"/>
              <a:ea typeface="+mn-ea"/>
              <a:cs typeface="+mn-cs"/>
            </a:rPr>
            <a:t>一方、分母となる</a:t>
          </a:r>
          <a:r>
            <a:rPr kumimoji="1" lang="ja-JP" altLang="ja-JP" sz="1000">
              <a:solidFill>
                <a:schemeClr val="dk1"/>
              </a:solidFill>
              <a:effectLst/>
              <a:latin typeface="+mn-lt"/>
              <a:ea typeface="+mn-ea"/>
              <a:cs typeface="+mn-cs"/>
            </a:rPr>
            <a:t>経常一般財源が</a:t>
          </a:r>
          <a:r>
            <a:rPr kumimoji="1" lang="en-US" altLang="ja-JP" sz="1000">
              <a:solidFill>
                <a:schemeClr val="dk1"/>
              </a:solidFill>
              <a:effectLst/>
              <a:latin typeface="+mn-lt"/>
              <a:ea typeface="+mn-ea"/>
              <a:cs typeface="+mn-cs"/>
            </a:rPr>
            <a:t>84</a:t>
          </a:r>
          <a:r>
            <a:rPr kumimoji="1" lang="ja-JP" altLang="ja-JP" sz="1000">
              <a:solidFill>
                <a:schemeClr val="dk1"/>
              </a:solidFill>
              <a:effectLst/>
              <a:latin typeface="+mn-lt"/>
              <a:ea typeface="+mn-ea"/>
              <a:cs typeface="+mn-cs"/>
            </a:rPr>
            <a:t>百万円の減</a:t>
          </a:r>
          <a:r>
            <a:rPr kumimoji="1" lang="ja-JP" altLang="en-US" sz="1000">
              <a:solidFill>
                <a:schemeClr val="dk1"/>
              </a:solidFill>
              <a:effectLst/>
              <a:latin typeface="+mn-lt"/>
              <a:ea typeface="+mn-ea"/>
              <a:cs typeface="+mn-cs"/>
            </a:rPr>
            <a:t>となったことで、</a:t>
          </a:r>
          <a:r>
            <a:rPr kumimoji="1" lang="ja-JP" altLang="ja-JP" sz="1000">
              <a:solidFill>
                <a:schemeClr val="dk1"/>
              </a:solidFill>
              <a:effectLst/>
              <a:latin typeface="+mn-lt"/>
              <a:ea typeface="+mn-ea"/>
              <a:cs typeface="+mn-cs"/>
            </a:rPr>
            <a:t>前年度比</a:t>
          </a:r>
          <a:r>
            <a:rPr kumimoji="1" lang="en-US" altLang="ja-JP" sz="1000">
              <a:solidFill>
                <a:schemeClr val="dk1"/>
              </a:solidFill>
              <a:effectLst/>
              <a:latin typeface="+mn-lt"/>
              <a:ea typeface="+mn-ea"/>
              <a:cs typeface="+mn-cs"/>
            </a:rPr>
            <a:t>0.2</a:t>
          </a:r>
          <a:r>
            <a:rPr kumimoji="1" lang="ja-JP" altLang="ja-JP" sz="1000">
              <a:solidFill>
                <a:schemeClr val="dk1"/>
              </a:solidFill>
              <a:effectLst/>
              <a:latin typeface="+mn-lt"/>
              <a:ea typeface="+mn-ea"/>
              <a:cs typeface="+mn-cs"/>
            </a:rPr>
            <a:t>ポイント増加の</a:t>
          </a:r>
          <a:r>
            <a:rPr kumimoji="1" lang="en-US" altLang="ja-JP" sz="1000">
              <a:solidFill>
                <a:schemeClr val="dk1"/>
              </a:solidFill>
              <a:effectLst/>
              <a:latin typeface="+mn-lt"/>
              <a:ea typeface="+mn-ea"/>
              <a:cs typeface="+mn-cs"/>
            </a:rPr>
            <a:t>11.0</a:t>
          </a:r>
          <a:r>
            <a:rPr kumimoji="1" lang="ja-JP" altLang="ja-JP" sz="1000">
              <a:solidFill>
                <a:schemeClr val="dk1"/>
              </a:solidFill>
              <a:effectLst/>
              <a:latin typeface="+mn-lt"/>
              <a:ea typeface="+mn-ea"/>
              <a:cs typeface="+mn-cs"/>
            </a:rPr>
            <a:t>となった。</a:t>
          </a:r>
          <a:endParaRPr lang="ja-JP" altLang="ja-JP" sz="1000">
            <a:effectLst/>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令和元年度をピークにこれまで減少傾向にあったが、令和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月から</a:t>
          </a:r>
          <a:r>
            <a:rPr kumimoji="1" lang="ja-JP" altLang="en-US" sz="1000">
              <a:solidFill>
                <a:schemeClr val="dk1"/>
              </a:solidFill>
              <a:effectLst/>
              <a:latin typeface="+mn-lt"/>
              <a:ea typeface="+mn-ea"/>
              <a:cs typeface="+mn-cs"/>
            </a:rPr>
            <a:t>子ども</a:t>
          </a:r>
          <a:r>
            <a:rPr kumimoji="1" lang="ja-JP" altLang="ja-JP" sz="1000">
              <a:solidFill>
                <a:schemeClr val="dk1"/>
              </a:solidFill>
              <a:effectLst/>
              <a:latin typeface="+mn-lt"/>
              <a:ea typeface="+mn-ea"/>
              <a:cs typeface="+mn-cs"/>
            </a:rPr>
            <a:t>医療費助成対象を拡大したこと等により、今後</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増が見込まれる。引き続き単独の助成事業等について検証、見直しを行っていく必要がある。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57</xdr:row>
      <xdr:rowOff>124278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751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46462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57</xdr:row>
      <xdr:rowOff>102507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75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57</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75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21970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18143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918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73478</xdr:rowOff>
    </xdr:from>
    <xdr:to>
      <xdr:col>24</xdr:col>
      <xdr:colOff>76200</xdr:colOff>
      <xdr:row>58</xdr:row>
      <xdr:rowOff>3628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45555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138793</xdr:rowOff>
    </xdr:from>
    <xdr:to>
      <xdr:col>6</xdr:col>
      <xdr:colOff>171450</xdr:colOff>
      <xdr:row>58</xdr:row>
      <xdr:rowOff>68943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53720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道路維持補修費の増</a:t>
          </a:r>
          <a:r>
            <a:rPr kumimoji="1" lang="ja-JP" altLang="en-US" sz="1000">
              <a:solidFill>
                <a:schemeClr val="dk1"/>
              </a:solidFill>
              <a:effectLst/>
              <a:latin typeface="+mn-lt"/>
              <a:ea typeface="+mn-ea"/>
              <a:cs typeface="+mn-cs"/>
            </a:rPr>
            <a:t>の要因によって、類似団体平均に比して高い数値で推移していたが、令和</a:t>
          </a:r>
          <a:r>
            <a:rPr kumimoji="1" lang="en-US" altLang="ja-JP" sz="1000">
              <a:solidFill>
                <a:schemeClr val="dk1"/>
              </a:solidFill>
              <a:effectLst/>
              <a:latin typeface="+mn-lt"/>
              <a:ea typeface="+mn-ea"/>
              <a:cs typeface="+mn-cs"/>
            </a:rPr>
            <a:t>5</a:t>
          </a:r>
          <a:r>
            <a:rPr kumimoji="1" lang="ja-JP" altLang="en-US" sz="1000">
              <a:solidFill>
                <a:schemeClr val="dk1"/>
              </a:solidFill>
              <a:effectLst/>
              <a:latin typeface="+mn-lt"/>
              <a:ea typeface="+mn-ea"/>
              <a:cs typeface="+mn-cs"/>
            </a:rPr>
            <a:t>年度では、</a:t>
          </a:r>
          <a:r>
            <a:rPr kumimoji="1" lang="ja-JP" altLang="ja-JP" sz="1000">
              <a:solidFill>
                <a:schemeClr val="dk1"/>
              </a:solidFill>
              <a:effectLst/>
              <a:latin typeface="+mn-lt"/>
              <a:ea typeface="+mn-ea"/>
              <a:cs typeface="+mn-cs"/>
            </a:rPr>
            <a:t>下水道事業の法的化に伴い</a:t>
          </a:r>
          <a:r>
            <a:rPr kumimoji="1" lang="ja-JP" altLang="en-US" sz="1000">
              <a:solidFill>
                <a:schemeClr val="dk1"/>
              </a:solidFill>
              <a:effectLst/>
              <a:latin typeface="+mn-lt"/>
              <a:ea typeface="+mn-ea"/>
              <a:cs typeface="+mn-cs"/>
            </a:rPr>
            <a:t>繰出金が減少</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補助費</a:t>
          </a:r>
          <a:r>
            <a:rPr kumimoji="1" lang="ja-JP" altLang="en-US" sz="1000">
              <a:solidFill>
                <a:schemeClr val="dk1"/>
              </a:solidFill>
              <a:effectLst/>
              <a:latin typeface="+mn-lt"/>
              <a:ea typeface="+mn-ea"/>
              <a:cs typeface="+mn-cs"/>
            </a:rPr>
            <a:t>の増</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したことから</a:t>
          </a:r>
          <a:r>
            <a:rPr kumimoji="1" lang="ja-JP" altLang="ja-JP" sz="1000">
              <a:solidFill>
                <a:schemeClr val="dk1"/>
              </a:solidFill>
              <a:effectLst/>
              <a:latin typeface="+mn-lt"/>
              <a:ea typeface="+mn-ea"/>
              <a:cs typeface="+mn-cs"/>
            </a:rPr>
            <a:t>類似団体平均値</a:t>
          </a:r>
          <a:r>
            <a:rPr kumimoji="1" lang="en-US" altLang="ja-JP" sz="1000">
              <a:solidFill>
                <a:schemeClr val="dk1"/>
              </a:solidFill>
              <a:effectLst/>
              <a:latin typeface="+mn-lt"/>
              <a:ea typeface="+mn-ea"/>
              <a:cs typeface="+mn-cs"/>
            </a:rPr>
            <a:t>13.2</a:t>
          </a:r>
          <a:r>
            <a:rPr kumimoji="1" lang="ja-JP" altLang="ja-JP" sz="1000">
              <a:solidFill>
                <a:schemeClr val="dk1"/>
              </a:solidFill>
              <a:effectLst/>
              <a:latin typeface="+mn-lt"/>
              <a:ea typeface="+mn-ea"/>
              <a:cs typeface="+mn-cs"/>
            </a:rPr>
            <a:t>％まで</a:t>
          </a:r>
          <a:r>
            <a:rPr kumimoji="1" lang="ja-JP" altLang="en-US" sz="1000">
              <a:solidFill>
                <a:schemeClr val="dk1"/>
              </a:solidFill>
              <a:effectLst/>
              <a:latin typeface="+mn-lt"/>
              <a:ea typeface="+mn-ea"/>
              <a:cs typeface="+mn-cs"/>
            </a:rPr>
            <a:t>減少した。</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今後も施設の老朽化による補修工事が増えていくことが見込まれ、収支の見直しをしながら計画的に実施していく必要がある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37193</xdr:rowOff>
    </xdr:from>
    <xdr:to>
      <xdr:col>82</xdr:col>
      <xdr:colOff>107950</xdr:colOff>
      <xdr:row>59</xdr:row>
      <xdr:rowOff>86178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09843"/>
          <a:ext cx="8382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86178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1473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109055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59</xdr:row>
      <xdr:rowOff>64407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147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43742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18143</xdr:rowOff>
    </xdr:from>
    <xdr:to>
      <xdr:col>69</xdr:col>
      <xdr:colOff>92075</xdr:colOff>
      <xdr:row>59</xdr:row>
      <xdr:rowOff>64407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622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151692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129920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35378</xdr:rowOff>
    </xdr:from>
    <xdr:to>
      <xdr:col>78</xdr:col>
      <xdr:colOff>120650</xdr:colOff>
      <xdr:row>59</xdr:row>
      <xdr:rowOff>136978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121755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13607</xdr:rowOff>
    </xdr:from>
    <xdr:to>
      <xdr:col>69</xdr:col>
      <xdr:colOff>142875</xdr:colOff>
      <xdr:row>59</xdr:row>
      <xdr:rowOff>115207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99984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138793</xdr:rowOff>
    </xdr:from>
    <xdr:to>
      <xdr:col>65</xdr:col>
      <xdr:colOff>53975</xdr:colOff>
      <xdr:row>58</xdr:row>
      <xdr:rowOff>68943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79120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8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補助費等の比率は、</a:t>
          </a:r>
          <a:r>
            <a:rPr kumimoji="1" lang="ja-JP" altLang="en-US"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4</a:t>
          </a:r>
          <a:r>
            <a:rPr kumimoji="1" lang="ja-JP" altLang="en-US" sz="1000">
              <a:solidFill>
                <a:schemeClr val="dk1"/>
              </a:solidFill>
              <a:effectLst/>
              <a:latin typeface="+mn-lt"/>
              <a:ea typeface="+mn-ea"/>
              <a:cs typeface="+mn-cs"/>
            </a:rPr>
            <a:t>年度まで</a:t>
          </a:r>
          <a:r>
            <a:rPr kumimoji="1" lang="ja-JP" altLang="ja-JP" sz="1000">
              <a:solidFill>
                <a:schemeClr val="dk1"/>
              </a:solidFill>
              <a:effectLst/>
              <a:latin typeface="+mn-lt"/>
              <a:ea typeface="+mn-ea"/>
              <a:cs typeface="+mn-cs"/>
            </a:rPr>
            <a:t>消防事務組合・一部事務組合への負担金や水道会計補助金</a:t>
          </a:r>
          <a:r>
            <a:rPr kumimoji="1" lang="ja-JP" altLang="en-US" sz="1000">
              <a:solidFill>
                <a:schemeClr val="dk1"/>
              </a:solidFill>
              <a:effectLst/>
              <a:latin typeface="+mn-lt"/>
              <a:ea typeface="+mn-ea"/>
              <a:cs typeface="+mn-cs"/>
            </a:rPr>
            <a:t>等の</a:t>
          </a:r>
          <a:r>
            <a:rPr kumimoji="1" lang="ja-JP" altLang="ja-JP" sz="1000">
              <a:solidFill>
                <a:schemeClr val="dk1"/>
              </a:solidFill>
              <a:effectLst/>
              <a:latin typeface="+mn-lt"/>
              <a:ea typeface="+mn-ea"/>
              <a:cs typeface="+mn-cs"/>
            </a:rPr>
            <a:t>減</a:t>
          </a:r>
          <a:r>
            <a:rPr kumimoji="1" lang="ja-JP" altLang="en-US" sz="1000">
              <a:solidFill>
                <a:schemeClr val="dk1"/>
              </a:solidFill>
              <a:effectLst/>
              <a:latin typeface="+mn-lt"/>
              <a:ea typeface="+mn-ea"/>
              <a:cs typeface="+mn-cs"/>
            </a:rPr>
            <a:t>により、</a:t>
          </a:r>
          <a:r>
            <a:rPr kumimoji="1" lang="ja-JP" altLang="ja-JP" sz="1000">
              <a:solidFill>
                <a:schemeClr val="dk1"/>
              </a:solidFill>
              <a:effectLst/>
              <a:latin typeface="+mn-lt"/>
              <a:ea typeface="+mn-ea"/>
              <a:cs typeface="+mn-cs"/>
            </a:rPr>
            <a:t>類似団体</a:t>
          </a:r>
          <a:r>
            <a:rPr kumimoji="1" lang="ja-JP" altLang="en-US" sz="1000">
              <a:solidFill>
                <a:schemeClr val="dk1"/>
              </a:solidFill>
              <a:effectLst/>
              <a:latin typeface="+mn-lt"/>
              <a:ea typeface="+mn-ea"/>
              <a:cs typeface="+mn-cs"/>
            </a:rPr>
            <a:t>平均に比して低い水準で</a:t>
          </a:r>
          <a:r>
            <a:rPr kumimoji="1" lang="ja-JP" altLang="ja-JP" sz="1000">
              <a:solidFill>
                <a:schemeClr val="dk1"/>
              </a:solidFill>
              <a:effectLst/>
              <a:latin typeface="+mn-lt"/>
              <a:ea typeface="+mn-ea"/>
              <a:cs typeface="+mn-cs"/>
            </a:rPr>
            <a:t>推移して</a:t>
          </a:r>
          <a:r>
            <a:rPr kumimoji="1" lang="ja-JP" altLang="en-US" sz="1000">
              <a:solidFill>
                <a:schemeClr val="dk1"/>
              </a:solidFill>
              <a:effectLst/>
              <a:latin typeface="+mn-lt"/>
              <a:ea typeface="+mn-ea"/>
              <a:cs typeface="+mn-cs"/>
            </a:rPr>
            <a:t>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において</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下水道事業の法的化に伴い補助費が増加し、類似団体平均値</a:t>
          </a:r>
          <a:r>
            <a:rPr kumimoji="1" lang="en-US" altLang="ja-JP" sz="1000">
              <a:solidFill>
                <a:schemeClr val="dk1"/>
              </a:solidFill>
              <a:effectLst/>
              <a:latin typeface="+mn-lt"/>
              <a:ea typeface="+mn-ea"/>
              <a:cs typeface="+mn-cs"/>
            </a:rPr>
            <a:t>14.8</a:t>
          </a:r>
          <a:r>
            <a:rPr kumimoji="1" lang="ja-JP" altLang="en-US" sz="1000">
              <a:solidFill>
                <a:schemeClr val="dk1"/>
              </a:solidFill>
              <a:effectLst/>
              <a:latin typeface="+mn-lt"/>
              <a:ea typeface="+mn-ea"/>
              <a:cs typeface="+mn-cs"/>
            </a:rPr>
            <a:t>％まで大幅な増に転じた。</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今後も交付先の決算状況等に応じた補助額の設定等、適正化を図っていく。</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37</xdr:row>
      <xdr:rowOff>60706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26048"/>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53848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21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72136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214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122428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443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年度以降、大型事業の実施や過疎指定を受けたことに伴う過疎債事業の実施、平成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年度の災害復旧に伴う市債の償還も影響し、</a:t>
          </a:r>
          <a:r>
            <a:rPr kumimoji="1" lang="ja-JP" altLang="en-US" sz="1000">
              <a:solidFill>
                <a:schemeClr val="dk1"/>
              </a:solidFill>
              <a:effectLst/>
              <a:latin typeface="+mn-lt"/>
              <a:ea typeface="+mn-ea"/>
              <a:cs typeface="+mn-cs"/>
            </a:rPr>
            <a:t>類似団体平均より</a:t>
          </a:r>
          <a:r>
            <a:rPr kumimoji="1" lang="ja-JP" altLang="ja-JP" sz="1000">
              <a:solidFill>
                <a:schemeClr val="dk1"/>
              </a:solidFill>
              <a:effectLst/>
              <a:latin typeface="+mn-lt"/>
              <a:ea typeface="+mn-ea"/>
              <a:cs typeface="+mn-cs"/>
            </a:rPr>
            <a:t>高い比率で推移している。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5</a:t>
          </a:r>
          <a:r>
            <a:rPr kumimoji="1" lang="ja-JP" altLang="en-US" sz="1000">
              <a:solidFill>
                <a:schemeClr val="dk1"/>
              </a:solidFill>
              <a:effectLst/>
              <a:latin typeface="+mn-lt"/>
              <a:ea typeface="+mn-ea"/>
              <a:cs typeface="+mn-cs"/>
            </a:rPr>
            <a:t>年度においては、</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に続き、</a:t>
          </a:r>
          <a:r>
            <a:rPr kumimoji="1" lang="ja-JP" altLang="ja-JP" sz="1000">
              <a:solidFill>
                <a:schemeClr val="dk1"/>
              </a:solidFill>
              <a:effectLst/>
              <a:latin typeface="+mn-lt"/>
              <a:ea typeface="+mn-ea"/>
              <a:cs typeface="+mn-cs"/>
            </a:rPr>
            <a:t>償還額の更なる増加を見越して繰上償還</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720</a:t>
          </a:r>
          <a:r>
            <a:rPr kumimoji="1" lang="ja-JP" altLang="en-US" sz="1000">
              <a:solidFill>
                <a:schemeClr val="dk1"/>
              </a:solidFill>
              <a:effectLst/>
              <a:latin typeface="+mn-lt"/>
              <a:ea typeface="+mn-ea"/>
              <a:cs typeface="+mn-cs"/>
            </a:rPr>
            <a:t>百万円）</a:t>
          </a:r>
          <a:r>
            <a:rPr kumimoji="1" lang="ja-JP" altLang="ja-JP" sz="1000">
              <a:solidFill>
                <a:schemeClr val="dk1"/>
              </a:solidFill>
              <a:effectLst/>
              <a:latin typeface="+mn-lt"/>
              <a:ea typeface="+mn-ea"/>
              <a:cs typeface="+mn-cs"/>
            </a:rPr>
            <a:t>を実施し</a:t>
          </a:r>
          <a:r>
            <a:rPr kumimoji="1" lang="ja-JP" altLang="en-US" sz="1000">
              <a:solidFill>
                <a:schemeClr val="dk1"/>
              </a:solidFill>
              <a:effectLst/>
              <a:latin typeface="+mn-lt"/>
              <a:ea typeface="+mn-ea"/>
              <a:cs typeface="+mn-cs"/>
            </a:rPr>
            <a:t>た。</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引き続き新規発行額が償還額以内となるよう市債残高の抑制に努める。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26307</xdr:rowOff>
    </xdr:from>
    <xdr:to>
      <xdr:col>24</xdr:col>
      <xdr:colOff>25400</xdr:colOff>
      <xdr:row>81</xdr:row>
      <xdr:rowOff>80736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9137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133548</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6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88900</xdr:rowOff>
    </xdr:from>
    <xdr:to>
      <xdr:col>19</xdr:col>
      <xdr:colOff>187325</xdr:colOff>
      <xdr:row>81</xdr:row>
      <xdr:rowOff>26307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8049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46463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07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88900</xdr:rowOff>
    </xdr:from>
    <xdr:to>
      <xdr:col>15</xdr:col>
      <xdr:colOff>98425</xdr:colOff>
      <xdr:row>81</xdr:row>
      <xdr:rowOff>4536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8049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141713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4536</xdr:rowOff>
    </xdr:from>
    <xdr:to>
      <xdr:col>11</xdr:col>
      <xdr:colOff>9525</xdr:colOff>
      <xdr:row>81</xdr:row>
      <xdr:rowOff>135164</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8919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149679</xdr:rowOff>
    </xdr:from>
    <xdr:to>
      <xdr:col>11</xdr:col>
      <xdr:colOff>60325</xdr:colOff>
      <xdr:row>78</xdr:row>
      <xdr:rowOff>79829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90006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122663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29936</xdr:rowOff>
    </xdr:from>
    <xdr:to>
      <xdr:col>24</xdr:col>
      <xdr:colOff>76200</xdr:colOff>
      <xdr:row>81</xdr:row>
      <xdr:rowOff>131536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9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2013</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88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146957</xdr:rowOff>
    </xdr:from>
    <xdr:to>
      <xdr:col>20</xdr:col>
      <xdr:colOff>38100</xdr:colOff>
      <xdr:row>81</xdr:row>
      <xdr:rowOff>77107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8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61884</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94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38100</xdr:rowOff>
    </xdr:from>
    <xdr:to>
      <xdr:col>15</xdr:col>
      <xdr:colOff>149225</xdr:colOff>
      <xdr:row>80</xdr:row>
      <xdr:rowOff>139700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124477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125186</xdr:rowOff>
    </xdr:from>
    <xdr:to>
      <xdr:col>11</xdr:col>
      <xdr:colOff>60325</xdr:colOff>
      <xdr:row>81</xdr:row>
      <xdr:rowOff>55336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40113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84364</xdr:rowOff>
    </xdr:from>
    <xdr:to>
      <xdr:col>6</xdr:col>
      <xdr:colOff>171450</xdr:colOff>
      <xdr:row>82</xdr:row>
      <xdr:rowOff>14514</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97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170741</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405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mn-lt"/>
              <a:ea typeface="+mn-ea"/>
              <a:cs typeface="+mn-cs"/>
            </a:rPr>
            <a:t>公債費以外の比率は類似団体平均を下回って推移している。令和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年度は、</a:t>
          </a:r>
          <a:r>
            <a:rPr kumimoji="1" lang="ja-JP" altLang="en-US" sz="1000">
              <a:solidFill>
                <a:schemeClr val="dk1"/>
              </a:solidFill>
              <a:effectLst/>
              <a:latin typeface="+mn-lt"/>
              <a:ea typeface="+mn-ea"/>
              <a:cs typeface="+mn-cs"/>
            </a:rPr>
            <a:t>繰出金を除く</a:t>
          </a:r>
          <a:r>
            <a:rPr kumimoji="1" lang="ja-JP" altLang="ja-JP" sz="1000">
              <a:solidFill>
                <a:schemeClr val="dk1"/>
              </a:solidFill>
              <a:effectLst/>
              <a:latin typeface="+mn-lt"/>
              <a:ea typeface="+mn-ea"/>
              <a:cs typeface="+mn-cs"/>
            </a:rPr>
            <a:t>人件費、物件費、扶助費、補助費、維持補修費において増となったことから、分子の経常経費充当一般財源は、前年度比</a:t>
          </a:r>
          <a:r>
            <a:rPr kumimoji="1" lang="en-US" altLang="ja-JP" sz="1000">
              <a:solidFill>
                <a:schemeClr val="dk1"/>
              </a:solidFill>
              <a:effectLst/>
              <a:latin typeface="+mn-lt"/>
              <a:ea typeface="+mn-ea"/>
              <a:cs typeface="+mn-cs"/>
            </a:rPr>
            <a:t>227</a:t>
          </a:r>
          <a:r>
            <a:rPr kumimoji="1" lang="ja-JP" altLang="ja-JP" sz="1000">
              <a:solidFill>
                <a:schemeClr val="dk1"/>
              </a:solidFill>
              <a:effectLst/>
              <a:latin typeface="+mn-lt"/>
              <a:ea typeface="+mn-ea"/>
              <a:cs typeface="+mn-cs"/>
            </a:rPr>
            <a:t>百万円の増となった</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一方、分母の経常一般財源収入は、普通交付税や臨時財政対策債の減（計△</a:t>
          </a:r>
          <a:r>
            <a:rPr kumimoji="1" lang="en-US" altLang="ja-JP" sz="1000">
              <a:solidFill>
                <a:schemeClr val="dk1"/>
              </a:solidFill>
              <a:effectLst/>
              <a:latin typeface="+mn-lt"/>
              <a:ea typeface="+mn-ea"/>
              <a:cs typeface="+mn-cs"/>
            </a:rPr>
            <a:t>109</a:t>
          </a:r>
          <a:r>
            <a:rPr kumimoji="1" lang="ja-JP" altLang="ja-JP" sz="1000">
              <a:solidFill>
                <a:schemeClr val="dk1"/>
              </a:solidFill>
              <a:effectLst/>
              <a:latin typeface="+mn-lt"/>
              <a:ea typeface="+mn-ea"/>
              <a:cs typeface="+mn-cs"/>
            </a:rPr>
            <a:t>百万円）</a:t>
          </a:r>
          <a:r>
            <a:rPr kumimoji="1" lang="ja-JP" altLang="en-US" sz="1000">
              <a:solidFill>
                <a:schemeClr val="dk1"/>
              </a:solidFill>
              <a:effectLst/>
              <a:latin typeface="+mn-lt"/>
              <a:ea typeface="+mn-ea"/>
              <a:cs typeface="+mn-cs"/>
            </a:rPr>
            <a:t>となったことで</a:t>
          </a:r>
          <a:r>
            <a:rPr kumimoji="1" lang="ja-JP" altLang="ja-JP" sz="1000">
              <a:solidFill>
                <a:schemeClr val="dk1"/>
              </a:solidFill>
              <a:effectLst/>
              <a:latin typeface="+mn-lt"/>
              <a:ea typeface="+mn-ea"/>
              <a:cs typeface="+mn-cs"/>
            </a:rPr>
            <a:t>比率</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増加した。物価高騰によ</a:t>
          </a:r>
          <a:r>
            <a:rPr kumimoji="1" lang="ja-JP" altLang="en-US" sz="1000">
              <a:solidFill>
                <a:schemeClr val="dk1"/>
              </a:solidFill>
              <a:effectLst/>
              <a:latin typeface="+mn-lt"/>
              <a:ea typeface="+mn-ea"/>
              <a:cs typeface="+mn-cs"/>
            </a:rPr>
            <a:t>る経費増は適切に見込みつつ、</a:t>
          </a:r>
          <a:r>
            <a:rPr kumimoji="1" lang="ja-JP" altLang="ja-JP" sz="1000">
              <a:solidFill>
                <a:schemeClr val="dk1"/>
              </a:solidFill>
              <a:effectLst/>
              <a:latin typeface="+mn-lt"/>
              <a:ea typeface="+mn-ea"/>
              <a:cs typeface="+mn-cs"/>
            </a:rPr>
            <a:t>事業の精査</a:t>
          </a:r>
          <a:r>
            <a:rPr kumimoji="1" lang="ja-JP" altLang="en-US" sz="1000">
              <a:solidFill>
                <a:schemeClr val="dk1"/>
              </a:solidFill>
              <a:effectLst/>
              <a:latin typeface="+mn-lt"/>
              <a:ea typeface="+mn-ea"/>
              <a:cs typeface="+mn-cs"/>
            </a:rPr>
            <a:t>、業務の効率化をより一層進め</a:t>
          </a:r>
          <a:r>
            <a:rPr kumimoji="1" lang="ja-JP" altLang="ja-JP" sz="1000">
              <a:solidFill>
                <a:schemeClr val="dk1"/>
              </a:solidFill>
              <a:effectLst/>
              <a:latin typeface="+mn-lt"/>
              <a:ea typeface="+mn-ea"/>
              <a:cs typeface="+mn-cs"/>
            </a:rPr>
            <a:t>、経費の抑制に努めていく。</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26415</xdr:rowOff>
    </xdr:from>
    <xdr:to>
      <xdr:col>82</xdr:col>
      <xdr:colOff>107950</xdr:colOff>
      <xdr:row>76</xdr:row>
      <xdr:rowOff>163576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056615"/>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64279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106426</xdr:rowOff>
    </xdr:from>
    <xdr:to>
      <xdr:col>78</xdr:col>
      <xdr:colOff>69850</xdr:colOff>
      <xdr:row>76</xdr:row>
      <xdr:rowOff>26415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296517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106426</xdr:rowOff>
    </xdr:from>
    <xdr:to>
      <xdr:col>73</xdr:col>
      <xdr:colOff>180975</xdr:colOff>
      <xdr:row>76</xdr:row>
      <xdr:rowOff>21844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29651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21844</xdr:rowOff>
    </xdr:from>
    <xdr:to>
      <xdr:col>69</xdr:col>
      <xdr:colOff>92075</xdr:colOff>
      <xdr:row>76</xdr:row>
      <xdr:rowOff>35561</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0520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11701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129303</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147065</xdr:rowOff>
    </xdr:from>
    <xdr:to>
      <xdr:col>78</xdr:col>
      <xdr:colOff>120650</xdr:colOff>
      <xdr:row>76</xdr:row>
      <xdr:rowOff>77215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55626</xdr:rowOff>
    </xdr:from>
    <xdr:to>
      <xdr:col>74</xdr:col>
      <xdr:colOff>31750</xdr:colOff>
      <xdr:row>75</xdr:row>
      <xdr:rowOff>157226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167403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142494</xdr:rowOff>
    </xdr:from>
    <xdr:to>
      <xdr:col>69</xdr:col>
      <xdr:colOff>142875</xdr:colOff>
      <xdr:row>76</xdr:row>
      <xdr:rowOff>72644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82821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15875</xdr:colOff>
      <xdr:row>32</xdr:row>
      <xdr:rowOff>101600</xdr:rowOff>
    </xdr:from>
    <xdr:to>
      <xdr:col>54</xdr:col>
      <xdr:colOff>174625</xdr:colOff>
      <xdr:row>44</xdr:row>
      <xdr:rowOff>19050</xdr:rowOff>
    </xdr:to>
    <xdr:sp macro="" textlink="" fLocksText="0">
      <xdr:nvSpPr>
        <xdr:cNvPr id="460" name="テキスト ボックス 459">
          <a:extLst>
            <a:ext uri="{FF2B5EF4-FFF2-40B4-BE49-F238E27FC236}">
              <a16:creationId xmlns:a16="http://schemas.microsoft.com/office/drawing/2014/main" id="{9AF8CEC8-34ED-446D-AFD2-E447E09429FE}"/>
            </a:ext>
          </a:extLst>
        </xdr:cNvPr>
        <xdr:cNvSpPr txBox="1"/>
      </xdr:nvSpPr>
      <xdr:spPr>
        <a:xfrm>
          <a:off x="5816600" y="5588000"/>
          <a:ext cx="5159375" cy="19748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25</a:t>
          </a:r>
          <a:r>
            <a:rPr kumimoji="1" lang="ja-JP" altLang="en-US" sz="1000">
              <a:solidFill>
                <a:schemeClr val="dk1"/>
              </a:solidFill>
              <a:effectLst/>
              <a:latin typeface="+mn-lt"/>
              <a:ea typeface="+mn-ea"/>
              <a:cs typeface="+mn-cs"/>
            </a:rPr>
            <a:t>年度から平成</a:t>
          </a:r>
          <a:r>
            <a:rPr kumimoji="1" lang="en-US" altLang="ja-JP" sz="1000">
              <a:solidFill>
                <a:schemeClr val="dk1"/>
              </a:solidFill>
              <a:effectLst/>
              <a:latin typeface="+mn-lt"/>
              <a:ea typeface="+mn-ea"/>
              <a:cs typeface="+mn-cs"/>
            </a:rPr>
            <a:t>29</a:t>
          </a:r>
          <a:r>
            <a:rPr kumimoji="1" lang="ja-JP" altLang="en-US" sz="1000">
              <a:solidFill>
                <a:schemeClr val="dk1"/>
              </a:solidFill>
              <a:effectLst/>
              <a:latin typeface="+mn-lt"/>
              <a:ea typeface="+mn-ea"/>
              <a:cs typeface="+mn-cs"/>
            </a:rPr>
            <a:t>年度にかけて給与カットを実施し、比率は減少している。平成</a:t>
          </a:r>
          <a:r>
            <a:rPr kumimoji="1" lang="en-US" altLang="ja-JP" sz="1000">
              <a:solidFill>
                <a:schemeClr val="dk1"/>
              </a:solidFill>
              <a:effectLst/>
              <a:latin typeface="+mn-lt"/>
              <a:ea typeface="+mn-ea"/>
              <a:cs typeface="+mn-cs"/>
            </a:rPr>
            <a:t>30</a:t>
          </a:r>
          <a:r>
            <a:rPr kumimoji="1" lang="ja-JP" altLang="en-US" sz="1000">
              <a:solidFill>
                <a:schemeClr val="dk1"/>
              </a:solidFill>
              <a:effectLst/>
              <a:latin typeface="+mn-lt"/>
              <a:ea typeface="+mn-ea"/>
              <a:cs typeface="+mn-cs"/>
            </a:rPr>
            <a:t>年度以降はほぼ横ばいの状態である。令和</a:t>
          </a:r>
          <a:r>
            <a:rPr kumimoji="1" lang="en-US" altLang="ja-JP" sz="1000">
              <a:solidFill>
                <a:schemeClr val="dk1"/>
              </a:solidFill>
              <a:effectLst/>
              <a:latin typeface="+mn-lt"/>
              <a:ea typeface="+mn-ea"/>
              <a:cs typeface="+mn-cs"/>
            </a:rPr>
            <a:t>5</a:t>
          </a:r>
          <a:r>
            <a:rPr kumimoji="1" lang="ja-JP" altLang="en-US" sz="1000">
              <a:solidFill>
                <a:schemeClr val="dk1"/>
              </a:solidFill>
              <a:effectLst/>
              <a:latin typeface="+mn-lt"/>
              <a:ea typeface="+mn-ea"/>
              <a:cs typeface="+mn-cs"/>
            </a:rPr>
            <a:t>年度においては、分母の経常一般財源が</a:t>
          </a:r>
          <a:r>
            <a:rPr kumimoji="1" lang="en-US" altLang="ja-JP" sz="1000">
              <a:solidFill>
                <a:schemeClr val="dk1"/>
              </a:solidFill>
              <a:effectLst/>
              <a:latin typeface="+mn-lt"/>
              <a:ea typeface="+mn-ea"/>
              <a:cs typeface="+mn-cs"/>
            </a:rPr>
            <a:t>84</a:t>
          </a:r>
          <a:r>
            <a:rPr kumimoji="1" lang="ja-JP" altLang="en-US" sz="1000">
              <a:solidFill>
                <a:schemeClr val="dk1"/>
              </a:solidFill>
              <a:effectLst/>
              <a:latin typeface="+mn-lt"/>
              <a:ea typeface="+mn-ea"/>
              <a:cs typeface="+mn-cs"/>
            </a:rPr>
            <a:t>百万円の減に対し、分子の人件費（経常）充当一般財源が前年比で</a:t>
          </a:r>
          <a:r>
            <a:rPr kumimoji="1" lang="en-US" altLang="ja-JP" sz="1000">
              <a:solidFill>
                <a:schemeClr val="dk1"/>
              </a:solidFill>
              <a:effectLst/>
              <a:latin typeface="+mn-lt"/>
              <a:ea typeface="+mn-ea"/>
              <a:cs typeface="+mn-cs"/>
            </a:rPr>
            <a:t>85</a:t>
          </a:r>
          <a:r>
            <a:rPr kumimoji="1" lang="ja-JP" altLang="en-US" sz="1000">
              <a:solidFill>
                <a:schemeClr val="dk1"/>
              </a:solidFill>
              <a:effectLst/>
              <a:latin typeface="+mn-lt"/>
              <a:ea typeface="+mn-ea"/>
              <a:cs typeface="+mn-cs"/>
            </a:rPr>
            <a:t>百万円増となったことから比率は</a:t>
          </a:r>
          <a:r>
            <a:rPr kumimoji="1" lang="en-US" altLang="ja-JP" sz="1000">
              <a:solidFill>
                <a:schemeClr val="dk1"/>
              </a:solidFill>
              <a:effectLst/>
              <a:latin typeface="+mn-lt"/>
              <a:ea typeface="+mn-ea"/>
              <a:cs typeface="+mn-cs"/>
            </a:rPr>
            <a:t>1.1</a:t>
          </a:r>
          <a:r>
            <a:rPr kumimoji="1" lang="ja-JP" altLang="en-US" sz="1000">
              <a:solidFill>
                <a:schemeClr val="dk1"/>
              </a:solidFill>
              <a:effectLst/>
              <a:latin typeface="+mn-lt"/>
              <a:ea typeface="+mn-ea"/>
              <a:cs typeface="+mn-cs"/>
            </a:rPr>
            <a:t>ポイント悪化した。</a:t>
          </a:r>
        </a:p>
        <a:p>
          <a:r>
            <a:rPr kumimoji="1" lang="ja-JP" altLang="en-US" sz="1000">
              <a:solidFill>
                <a:schemeClr val="dk1"/>
              </a:solidFill>
              <a:effectLst/>
              <a:latin typeface="+mn-lt"/>
              <a:ea typeface="+mn-ea"/>
              <a:cs typeface="+mn-cs"/>
            </a:rPr>
            <a:t>　類似団体平均よりも低い水準で推移はしているが、年功的な要素が強い昇給、昇格制度の在り方や手当の見直しなど適正化を進める必要がある。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125606</xdr:rowOff>
    </xdr:from>
    <xdr:to>
      <xdr:col>29</xdr:col>
      <xdr:colOff>127000</xdr:colOff>
      <xdr:row>17</xdr:row>
      <xdr:rowOff>140034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87881"/>
          <a:ext cx="647700" cy="14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120541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82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140034</xdr:rowOff>
    </xdr:from>
    <xdr:to>
      <xdr:col>26</xdr:col>
      <xdr:colOff>50800</xdr:colOff>
      <xdr:row>17</xdr:row>
      <xdr:rowOff>148012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02309"/>
          <a:ext cx="698500" cy="7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71964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20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148012</xdr:rowOff>
    </xdr:from>
    <xdr:to>
      <xdr:col>22</xdr:col>
      <xdr:colOff>114300</xdr:colOff>
      <xdr:row>17</xdr:row>
      <xdr:rowOff>156078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10287"/>
          <a:ext cx="698500" cy="8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76547</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21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156078</xdr:rowOff>
    </xdr:from>
    <xdr:to>
      <xdr:col>18</xdr:col>
      <xdr:colOff>177800</xdr:colOff>
      <xdr:row>17</xdr:row>
      <xdr:rowOff>168129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18353"/>
          <a:ext cx="698500" cy="12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142406</xdr:rowOff>
    </xdr:from>
    <xdr:to>
      <xdr:col>19</xdr:col>
      <xdr:colOff>38100</xdr:colOff>
      <xdr:row>18</xdr:row>
      <xdr:rowOff>72556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57333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9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150914</xdr:rowOff>
    </xdr:from>
    <xdr:to>
      <xdr:col>15</xdr:col>
      <xdr:colOff>101600</xdr:colOff>
      <xdr:row>18</xdr:row>
      <xdr:rowOff>81064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65841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9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74806</xdr:rowOff>
    </xdr:from>
    <xdr:to>
      <xdr:col>29</xdr:col>
      <xdr:colOff>177800</xdr:colOff>
      <xdr:row>18</xdr:row>
      <xdr:rowOff>4956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37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91333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8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89234</xdr:rowOff>
    </xdr:from>
    <xdr:to>
      <xdr:col>26</xdr:col>
      <xdr:colOff>101600</xdr:colOff>
      <xdr:row>18</xdr:row>
      <xdr:rowOff>19384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51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29561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2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97212</xdr:rowOff>
    </xdr:from>
    <xdr:to>
      <xdr:col>22</xdr:col>
      <xdr:colOff>165100</xdr:colOff>
      <xdr:row>18</xdr:row>
      <xdr:rowOff>27362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59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37539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82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105278</xdr:rowOff>
    </xdr:from>
    <xdr:to>
      <xdr:col>19</xdr:col>
      <xdr:colOff>38100</xdr:colOff>
      <xdr:row>18</xdr:row>
      <xdr:rowOff>35428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67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45605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83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117329</xdr:rowOff>
    </xdr:from>
    <xdr:to>
      <xdr:col>15</xdr:col>
      <xdr:colOff>101600</xdr:colOff>
      <xdr:row>18</xdr:row>
      <xdr:rowOff>47479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79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57656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4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291382</xdr:rowOff>
    </xdr:from>
    <xdr:to>
      <xdr:col>29</xdr:col>
      <xdr:colOff>127000</xdr:colOff>
      <xdr:row>35</xdr:row>
      <xdr:rowOff>304679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01732"/>
          <a:ext cx="647700" cy="13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88168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041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219507</xdr:rowOff>
    </xdr:from>
    <xdr:to>
      <xdr:col>26</xdr:col>
      <xdr:colOff>50800</xdr:colOff>
      <xdr:row>35</xdr:row>
      <xdr:rowOff>304679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29857"/>
          <a:ext cx="698500" cy="85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49439</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174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219507</xdr:rowOff>
    </xdr:from>
    <xdr:to>
      <xdr:col>22</xdr:col>
      <xdr:colOff>114300</xdr:colOff>
      <xdr:row>35</xdr:row>
      <xdr:rowOff>294087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29857"/>
          <a:ext cx="698500" cy="74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59783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195809</xdr:rowOff>
    </xdr:from>
    <xdr:to>
      <xdr:col>18</xdr:col>
      <xdr:colOff>177800</xdr:colOff>
      <xdr:row>35</xdr:row>
      <xdr:rowOff>294087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06159"/>
          <a:ext cx="698500" cy="98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129940</xdr:rowOff>
    </xdr:from>
    <xdr:to>
      <xdr:col>19</xdr:col>
      <xdr:colOff>38100</xdr:colOff>
      <xdr:row>37</xdr:row>
      <xdr:rowOff>60090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44867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1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129369</xdr:rowOff>
    </xdr:from>
    <xdr:to>
      <xdr:col>15</xdr:col>
      <xdr:colOff>101600</xdr:colOff>
      <xdr:row>37</xdr:row>
      <xdr:rowOff>59519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44296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16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240582</xdr:rowOff>
    </xdr:from>
    <xdr:to>
      <xdr:col>29</xdr:col>
      <xdr:colOff>177800</xdr:colOff>
      <xdr:row>35</xdr:row>
      <xdr:rowOff>342182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50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85659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9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253879</xdr:rowOff>
    </xdr:from>
    <xdr:to>
      <xdr:col>26</xdr:col>
      <xdr:colOff>101600</xdr:colOff>
      <xdr:row>36</xdr:row>
      <xdr:rowOff>12579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64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22756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633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168707</xdr:rowOff>
    </xdr:from>
    <xdr:to>
      <xdr:col>22</xdr:col>
      <xdr:colOff>165100</xdr:colOff>
      <xdr:row>35</xdr:row>
      <xdr:rowOff>270307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79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280484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243287</xdr:rowOff>
    </xdr:from>
    <xdr:to>
      <xdr:col>19</xdr:col>
      <xdr:colOff>38100</xdr:colOff>
      <xdr:row>36</xdr:row>
      <xdr:rowOff>1987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53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12164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62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145009</xdr:rowOff>
    </xdr:from>
    <xdr:to>
      <xdr:col>15</xdr:col>
      <xdr:colOff>101600</xdr:colOff>
      <xdr:row>35</xdr:row>
      <xdr:rowOff>246609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55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256786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2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21,751
21,326
268.24
17,874,181
17,171,433
604,837
8,970,228
16,838,720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151454</xdr:rowOff>
    </xdr:from>
    <xdr:to>
      <xdr:col>24</xdr:col>
      <xdr:colOff>63500</xdr:colOff>
      <xdr:row>36</xdr:row>
      <xdr:rowOff>170230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23654"/>
          <a:ext cx="838200" cy="1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140769</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2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170230</xdr:rowOff>
    </xdr:from>
    <xdr:to>
      <xdr:col>19</xdr:col>
      <xdr:colOff>177800</xdr:colOff>
      <xdr:row>37</xdr:row>
      <xdr:rowOff>3557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42430"/>
          <a:ext cx="889000" cy="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86297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42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3557</xdr:rowOff>
    </xdr:from>
    <xdr:to>
      <xdr:col>15</xdr:col>
      <xdr:colOff>50800</xdr:colOff>
      <xdr:row>37</xdr:row>
      <xdr:rowOff>13273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47207"/>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89227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13273</xdr:rowOff>
    </xdr:from>
    <xdr:to>
      <xdr:col>10</xdr:col>
      <xdr:colOff>114300</xdr:colOff>
      <xdr:row>37</xdr:row>
      <xdr:rowOff>30581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56923"/>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151948</xdr:rowOff>
    </xdr:from>
    <xdr:to>
      <xdr:col>10</xdr:col>
      <xdr:colOff>165100</xdr:colOff>
      <xdr:row>37</xdr:row>
      <xdr:rowOff>82098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73225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12026</xdr:rowOff>
    </xdr:from>
    <xdr:to>
      <xdr:col>6</xdr:col>
      <xdr:colOff>38100</xdr:colOff>
      <xdr:row>37</xdr:row>
      <xdr:rowOff>113626</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104753</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4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100654</xdr:rowOff>
    </xdr:from>
    <xdr:to>
      <xdr:col>24</xdr:col>
      <xdr:colOff>114300</xdr:colOff>
      <xdr:row>37</xdr:row>
      <xdr:rowOff>30804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7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123531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2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119430</xdr:rowOff>
    </xdr:from>
    <xdr:to>
      <xdr:col>20</xdr:col>
      <xdr:colOff>38100</xdr:colOff>
      <xdr:row>37</xdr:row>
      <xdr:rowOff>49580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9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66107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6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124207</xdr:rowOff>
    </xdr:from>
    <xdr:to>
      <xdr:col>15</xdr:col>
      <xdr:colOff>101600</xdr:colOff>
      <xdr:row>37</xdr:row>
      <xdr:rowOff>54357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9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70884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7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133923</xdr:rowOff>
    </xdr:from>
    <xdr:to>
      <xdr:col>10</xdr:col>
      <xdr:colOff>165100</xdr:colOff>
      <xdr:row>37</xdr:row>
      <xdr:rowOff>64073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0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80600</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08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151231</xdr:rowOff>
    </xdr:from>
    <xdr:to>
      <xdr:col>6</xdr:col>
      <xdr:colOff>38100</xdr:colOff>
      <xdr:row>37</xdr:row>
      <xdr:rowOff>81381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97908</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09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170895</xdr:rowOff>
    </xdr:from>
    <xdr:to>
      <xdr:col>24</xdr:col>
      <xdr:colOff>63500</xdr:colOff>
      <xdr:row>56</xdr:row>
      <xdr:rowOff>2078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600645"/>
          <a:ext cx="838200" cy="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20153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21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167589</xdr:rowOff>
    </xdr:from>
    <xdr:to>
      <xdr:col>19</xdr:col>
      <xdr:colOff>177800</xdr:colOff>
      <xdr:row>55</xdr:row>
      <xdr:rowOff>170895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597339"/>
          <a:ext cx="889000" cy="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119562</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72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167589</xdr:rowOff>
    </xdr:from>
    <xdr:to>
      <xdr:col>15</xdr:col>
      <xdr:colOff>50800</xdr:colOff>
      <xdr:row>56</xdr:row>
      <xdr:rowOff>93536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597339"/>
          <a:ext cx="889000" cy="9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136149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3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93536</xdr:rowOff>
    </xdr:from>
    <xdr:to>
      <xdr:col>10</xdr:col>
      <xdr:colOff>114300</xdr:colOff>
      <xdr:row>56</xdr:row>
      <xdr:rowOff>137295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694736"/>
          <a:ext cx="889000" cy="4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43884</xdr:rowOff>
    </xdr:from>
    <xdr:to>
      <xdr:col>10</xdr:col>
      <xdr:colOff>165100</xdr:colOff>
      <xdr:row>56</xdr:row>
      <xdr:rowOff>145484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136611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91922</xdr:rowOff>
    </xdr:from>
    <xdr:to>
      <xdr:col>6</xdr:col>
      <xdr:colOff>38100</xdr:colOff>
      <xdr:row>57</xdr:row>
      <xdr:rowOff>22072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13199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7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122728</xdr:rowOff>
    </xdr:from>
    <xdr:to>
      <xdr:col>24</xdr:col>
      <xdr:colOff>114300</xdr:colOff>
      <xdr:row>56</xdr:row>
      <xdr:rowOff>52878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145605</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0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120095</xdr:rowOff>
    </xdr:from>
    <xdr:to>
      <xdr:col>20</xdr:col>
      <xdr:colOff>38100</xdr:colOff>
      <xdr:row>56</xdr:row>
      <xdr:rowOff>50245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4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66772</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32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116789</xdr:rowOff>
    </xdr:from>
    <xdr:to>
      <xdr:col>15</xdr:col>
      <xdr:colOff>101600</xdr:colOff>
      <xdr:row>56</xdr:row>
      <xdr:rowOff>46939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54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63466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32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42736</xdr:rowOff>
    </xdr:from>
    <xdr:to>
      <xdr:col>10</xdr:col>
      <xdr:colOff>165100</xdr:colOff>
      <xdr:row>56</xdr:row>
      <xdr:rowOff>144336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4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160863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41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86495</xdr:rowOff>
    </xdr:from>
    <xdr:to>
      <xdr:col>6</xdr:col>
      <xdr:colOff>38100</xdr:colOff>
      <xdr:row>57</xdr:row>
      <xdr:rowOff>16645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33172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46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3888</xdr:rowOff>
    </xdr:from>
    <xdr:to>
      <xdr:col>24</xdr:col>
      <xdr:colOff>63500</xdr:colOff>
      <xdr:row>77</xdr:row>
      <xdr:rowOff>57541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05538"/>
          <a:ext cx="838200" cy="5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66115</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67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57541</xdr:rowOff>
    </xdr:from>
    <xdr:to>
      <xdr:col>19</xdr:col>
      <xdr:colOff>177800</xdr:colOff>
      <xdr:row>77</xdr:row>
      <xdr:rowOff>75509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259191"/>
          <a:ext cx="8890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8028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38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58066</xdr:rowOff>
    </xdr:from>
    <xdr:to>
      <xdr:col>15</xdr:col>
      <xdr:colOff>50800</xdr:colOff>
      <xdr:row>77</xdr:row>
      <xdr:rowOff>75509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259716"/>
          <a:ext cx="889000" cy="1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9126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38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58066</xdr:rowOff>
    </xdr:from>
    <xdr:to>
      <xdr:col>10</xdr:col>
      <xdr:colOff>114300</xdr:colOff>
      <xdr:row>77</xdr:row>
      <xdr:rowOff>119858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259716"/>
          <a:ext cx="889000" cy="6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75161</xdr:rowOff>
    </xdr:from>
    <xdr:to>
      <xdr:col>10</xdr:col>
      <xdr:colOff>165100</xdr:colOff>
      <xdr:row>78</xdr:row>
      <xdr:rowOff>5311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167888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36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121064</xdr:rowOff>
    </xdr:from>
    <xdr:to>
      <xdr:col>6</xdr:col>
      <xdr:colOff>38100</xdr:colOff>
      <xdr:row>78</xdr:row>
      <xdr:rowOff>51214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42341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41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124538</xdr:rowOff>
    </xdr:from>
    <xdr:to>
      <xdr:col>24</xdr:col>
      <xdr:colOff>114300</xdr:colOff>
      <xdr:row>77</xdr:row>
      <xdr:rowOff>54688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147415</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00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6741</xdr:rowOff>
    </xdr:from>
    <xdr:to>
      <xdr:col>20</xdr:col>
      <xdr:colOff>38100</xdr:colOff>
      <xdr:row>77</xdr:row>
      <xdr:rowOff>108341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124868</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98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24709</xdr:rowOff>
    </xdr:from>
    <xdr:to>
      <xdr:col>15</xdr:col>
      <xdr:colOff>101600</xdr:colOff>
      <xdr:row>77</xdr:row>
      <xdr:rowOff>126309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2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142836</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00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7266</xdr:rowOff>
    </xdr:from>
    <xdr:to>
      <xdr:col>10</xdr:col>
      <xdr:colOff>165100</xdr:colOff>
      <xdr:row>77</xdr:row>
      <xdr:rowOff>108866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0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125393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29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69058</xdr:rowOff>
    </xdr:from>
    <xdr:to>
      <xdr:col>6</xdr:col>
      <xdr:colOff>38100</xdr:colOff>
      <xdr:row>77</xdr:row>
      <xdr:rowOff>170658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7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15735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04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49240</xdr:rowOff>
    </xdr:from>
    <xdr:to>
      <xdr:col>24</xdr:col>
      <xdr:colOff>62865</xdr:colOff>
      <xdr:row>98</xdr:row>
      <xdr:rowOff>30606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1190"/>
          <a:ext cx="1270" cy="118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34433</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30606</xdr:rowOff>
    </xdr:from>
    <xdr:to>
      <xdr:col>24</xdr:col>
      <xdr:colOff>152400</xdr:colOff>
      <xdr:row>98</xdr:row>
      <xdr:rowOff>30606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3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49240</xdr:rowOff>
    </xdr:from>
    <xdr:to>
      <xdr:col>24</xdr:col>
      <xdr:colOff>152400</xdr:colOff>
      <xdr:row>91</xdr:row>
      <xdr:rowOff>49240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77326</xdr:rowOff>
    </xdr:from>
    <xdr:to>
      <xdr:col>24</xdr:col>
      <xdr:colOff>63500</xdr:colOff>
      <xdr:row>96</xdr:row>
      <xdr:rowOff>8817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365076"/>
          <a:ext cx="838200" cy="10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128821</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16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150394</xdr:rowOff>
    </xdr:from>
    <xdr:to>
      <xdr:col>24</xdr:col>
      <xdr:colOff>114300</xdr:colOff>
      <xdr:row>96</xdr:row>
      <xdr:rowOff>80544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81349</xdr:rowOff>
    </xdr:from>
    <xdr:to>
      <xdr:col>19</xdr:col>
      <xdr:colOff>177800</xdr:colOff>
      <xdr:row>96</xdr:row>
      <xdr:rowOff>8817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369099"/>
          <a:ext cx="889000" cy="9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62480</xdr:rowOff>
    </xdr:from>
    <xdr:to>
      <xdr:col>20</xdr:col>
      <xdr:colOff>38100</xdr:colOff>
      <xdr:row>96</xdr:row>
      <xdr:rowOff>164080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155207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61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81349</xdr:rowOff>
    </xdr:from>
    <xdr:to>
      <xdr:col>15</xdr:col>
      <xdr:colOff>50800</xdr:colOff>
      <xdr:row>96</xdr:row>
      <xdr:rowOff>80015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369099"/>
          <a:ext cx="889000" cy="17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161765</xdr:rowOff>
    </xdr:from>
    <xdr:to>
      <xdr:col>15</xdr:col>
      <xdr:colOff>101600</xdr:colOff>
      <xdr:row>96</xdr:row>
      <xdr:rowOff>91915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83042</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54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80015</xdr:rowOff>
    </xdr:from>
    <xdr:to>
      <xdr:col>10</xdr:col>
      <xdr:colOff>114300</xdr:colOff>
      <xdr:row>96</xdr:row>
      <xdr:rowOff>130412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539215"/>
          <a:ext cx="889000" cy="5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113340</xdr:rowOff>
    </xdr:from>
    <xdr:to>
      <xdr:col>10</xdr:col>
      <xdr:colOff>165100</xdr:colOff>
      <xdr:row>97</xdr:row>
      <xdr:rowOff>43490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34617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66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111852</xdr:rowOff>
    </xdr:from>
    <xdr:to>
      <xdr:col>6</xdr:col>
      <xdr:colOff>38100</xdr:colOff>
      <xdr:row>97</xdr:row>
      <xdr:rowOff>42002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33129</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66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26526</xdr:rowOff>
    </xdr:from>
    <xdr:to>
      <xdr:col>24</xdr:col>
      <xdr:colOff>114300</xdr:colOff>
      <xdr:row>95</xdr:row>
      <xdr:rowOff>128126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1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49403</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1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129467</xdr:rowOff>
    </xdr:from>
    <xdr:to>
      <xdr:col>20</xdr:col>
      <xdr:colOff>38100</xdr:colOff>
      <xdr:row>96</xdr:row>
      <xdr:rowOff>59617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1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76144</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19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30549</xdr:rowOff>
    </xdr:from>
    <xdr:to>
      <xdr:col>15</xdr:col>
      <xdr:colOff>101600</xdr:colOff>
      <xdr:row>95</xdr:row>
      <xdr:rowOff>132149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148676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09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29215</xdr:rowOff>
    </xdr:from>
    <xdr:to>
      <xdr:col>10</xdr:col>
      <xdr:colOff>165100</xdr:colOff>
      <xdr:row>96</xdr:row>
      <xdr:rowOff>130815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4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147342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26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79612</xdr:rowOff>
    </xdr:from>
    <xdr:to>
      <xdr:col>6</xdr:col>
      <xdr:colOff>38100</xdr:colOff>
      <xdr:row>97</xdr:row>
      <xdr:rowOff>9762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3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26289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31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121957</xdr:rowOff>
    </xdr:from>
    <xdr:to>
      <xdr:col>55</xdr:col>
      <xdr:colOff>0</xdr:colOff>
      <xdr:row>37</xdr:row>
      <xdr:rowOff>12709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6294157"/>
          <a:ext cx="838200" cy="6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145661</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317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12709</xdr:rowOff>
    </xdr:from>
    <xdr:to>
      <xdr:col>50</xdr:col>
      <xdr:colOff>114300</xdr:colOff>
      <xdr:row>37</xdr:row>
      <xdr:rowOff>27244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356359"/>
          <a:ext cx="889000" cy="1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83802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42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150208</xdr:rowOff>
    </xdr:from>
    <xdr:to>
      <xdr:col>45</xdr:col>
      <xdr:colOff>177800</xdr:colOff>
      <xdr:row>37</xdr:row>
      <xdr:rowOff>27244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5979508"/>
          <a:ext cx="889000" cy="39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98767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44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150208</xdr:rowOff>
    </xdr:from>
    <xdr:to>
      <xdr:col>41</xdr:col>
      <xdr:colOff>50800</xdr:colOff>
      <xdr:row>37</xdr:row>
      <xdr:rowOff>55187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979508"/>
          <a:ext cx="889000" cy="4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118401</xdr:rowOff>
    </xdr:from>
    <xdr:to>
      <xdr:col>41</xdr:col>
      <xdr:colOff>101600</xdr:colOff>
      <xdr:row>35</xdr:row>
      <xdr:rowOff>48551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39678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04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79600</xdr:rowOff>
    </xdr:from>
    <xdr:to>
      <xdr:col>36</xdr:col>
      <xdr:colOff>165100</xdr:colOff>
      <xdr:row>38</xdr:row>
      <xdr:rowOff>9750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877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51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71157</xdr:rowOff>
    </xdr:from>
    <xdr:to>
      <xdr:col>55</xdr:col>
      <xdr:colOff>50800</xdr:colOff>
      <xdr:row>37</xdr:row>
      <xdr:rowOff>1307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2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94034</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09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133359</xdr:rowOff>
    </xdr:from>
    <xdr:to>
      <xdr:col>50</xdr:col>
      <xdr:colOff>165100</xdr:colOff>
      <xdr:row>37</xdr:row>
      <xdr:rowOff>63509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30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80036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08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147894</xdr:rowOff>
    </xdr:from>
    <xdr:to>
      <xdr:col>46</xdr:col>
      <xdr:colOff>38100</xdr:colOff>
      <xdr:row>37</xdr:row>
      <xdr:rowOff>78044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32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94571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09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99408</xdr:rowOff>
    </xdr:from>
    <xdr:to>
      <xdr:col>41</xdr:col>
      <xdr:colOff>101600</xdr:colOff>
      <xdr:row>35</xdr:row>
      <xdr:rowOff>29558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92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46085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70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4387</xdr:rowOff>
    </xdr:from>
    <xdr:to>
      <xdr:col>36</xdr:col>
      <xdr:colOff>165100</xdr:colOff>
      <xdr:row>37</xdr:row>
      <xdr:rowOff>105987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3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122514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12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29732</xdr:rowOff>
    </xdr:from>
    <xdr:to>
      <xdr:col>54</xdr:col>
      <xdr:colOff>189865</xdr:colOff>
      <xdr:row>57</xdr:row>
      <xdr:rowOff>159177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73682"/>
          <a:ext cx="1270" cy="115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163004</xdr:rowOff>
    </xdr:from>
    <xdr:ext cx="469744"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99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159177</xdr:rowOff>
    </xdr:from>
    <xdr:to>
      <xdr:col>55</xdr:col>
      <xdr:colOff>88900</xdr:colOff>
      <xdr:row>57</xdr:row>
      <xdr:rowOff>159177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99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147859</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29732</xdr:rowOff>
    </xdr:from>
    <xdr:to>
      <xdr:col>55</xdr:col>
      <xdr:colOff>88900</xdr:colOff>
      <xdr:row>51</xdr:row>
      <xdr:rowOff>29732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7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117977</xdr:rowOff>
    </xdr:from>
    <xdr:to>
      <xdr:col>55</xdr:col>
      <xdr:colOff>0</xdr:colOff>
      <xdr:row>55</xdr:row>
      <xdr:rowOff>125407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547727"/>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56760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86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78333</xdr:rowOff>
    </xdr:from>
    <xdr:to>
      <xdr:col>55</xdr:col>
      <xdr:colOff>50800</xdr:colOff>
      <xdr:row>56</xdr:row>
      <xdr:rowOff>8483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5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82807</xdr:rowOff>
    </xdr:from>
    <xdr:to>
      <xdr:col>50</xdr:col>
      <xdr:colOff>114300</xdr:colOff>
      <xdr:row>55</xdr:row>
      <xdr:rowOff>125407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512557"/>
          <a:ext cx="889000" cy="4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60359</xdr:rowOff>
    </xdr:from>
    <xdr:to>
      <xdr:col>50</xdr:col>
      <xdr:colOff>165100</xdr:colOff>
      <xdr:row>55</xdr:row>
      <xdr:rowOff>161959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4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7036</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2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129184</xdr:rowOff>
    </xdr:from>
    <xdr:to>
      <xdr:col>45</xdr:col>
      <xdr:colOff>177800</xdr:colOff>
      <xdr:row>55</xdr:row>
      <xdr:rowOff>82807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216034"/>
          <a:ext cx="889000" cy="29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81590</xdr:rowOff>
    </xdr:from>
    <xdr:to>
      <xdr:col>46</xdr:col>
      <xdr:colOff>38100</xdr:colOff>
      <xdr:row>56</xdr:row>
      <xdr:rowOff>11740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5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2867</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60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129184</xdr:rowOff>
    </xdr:from>
    <xdr:to>
      <xdr:col>41</xdr:col>
      <xdr:colOff>50800</xdr:colOff>
      <xdr:row>54</xdr:row>
      <xdr:rowOff>140546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216034"/>
          <a:ext cx="889000" cy="18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3392</xdr:rowOff>
    </xdr:from>
    <xdr:to>
      <xdr:col>41</xdr:col>
      <xdr:colOff>101600</xdr:colOff>
      <xdr:row>55</xdr:row>
      <xdr:rowOff>104992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43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96119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52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35819</xdr:rowOff>
    </xdr:from>
    <xdr:to>
      <xdr:col>36</xdr:col>
      <xdr:colOff>165100</xdr:colOff>
      <xdr:row>55</xdr:row>
      <xdr:rowOff>137419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46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128546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55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67177</xdr:rowOff>
    </xdr:from>
    <xdr:to>
      <xdr:col>55</xdr:col>
      <xdr:colOff>50800</xdr:colOff>
      <xdr:row>55</xdr:row>
      <xdr:rowOff>168777</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49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90054</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3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74607</xdr:rowOff>
    </xdr:from>
    <xdr:to>
      <xdr:col>50</xdr:col>
      <xdr:colOff>165100</xdr:colOff>
      <xdr:row>56</xdr:row>
      <xdr:rowOff>4757</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5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167334</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59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32007</xdr:rowOff>
    </xdr:from>
    <xdr:to>
      <xdr:col>46</xdr:col>
      <xdr:colOff>38100</xdr:colOff>
      <xdr:row>55</xdr:row>
      <xdr:rowOff>133607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46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150134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23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78384</xdr:rowOff>
    </xdr:from>
    <xdr:to>
      <xdr:col>41</xdr:col>
      <xdr:colOff>101600</xdr:colOff>
      <xdr:row>54</xdr:row>
      <xdr:rowOff>8534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16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25061</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5" y="894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89746</xdr:rowOff>
    </xdr:from>
    <xdr:to>
      <xdr:col>36</xdr:col>
      <xdr:colOff>165100</xdr:colOff>
      <xdr:row>55</xdr:row>
      <xdr:rowOff>19896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34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36423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1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68757</xdr:rowOff>
    </xdr:from>
    <xdr:to>
      <xdr:col>55</xdr:col>
      <xdr:colOff>0</xdr:colOff>
      <xdr:row>77</xdr:row>
      <xdr:rowOff>105663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270407"/>
          <a:ext cx="838200" cy="3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58107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5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68757</xdr:rowOff>
    </xdr:from>
    <xdr:to>
      <xdr:col>50</xdr:col>
      <xdr:colOff>114300</xdr:colOff>
      <xdr:row>77</xdr:row>
      <xdr:rowOff>130797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270407"/>
          <a:ext cx="889000" cy="6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41318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4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12814</xdr:rowOff>
    </xdr:from>
    <xdr:to>
      <xdr:col>45</xdr:col>
      <xdr:colOff>177800</xdr:colOff>
      <xdr:row>77</xdr:row>
      <xdr:rowOff>130797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2185764"/>
          <a:ext cx="889000" cy="114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24440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39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12814</xdr:rowOff>
    </xdr:from>
    <xdr:to>
      <xdr:col>41</xdr:col>
      <xdr:colOff>50800</xdr:colOff>
      <xdr:row>73</xdr:row>
      <xdr:rowOff>122784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2185764"/>
          <a:ext cx="889000" cy="45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102412</xdr:rowOff>
    </xdr:from>
    <xdr:to>
      <xdr:col>41</xdr:col>
      <xdr:colOff>101600</xdr:colOff>
      <xdr:row>78</xdr:row>
      <xdr:rowOff>32562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0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23689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3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86525</xdr:rowOff>
    </xdr:from>
    <xdr:to>
      <xdr:col>36</xdr:col>
      <xdr:colOff>165100</xdr:colOff>
      <xdr:row>78</xdr:row>
      <xdr:rowOff>16675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7802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38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54863</xdr:rowOff>
    </xdr:from>
    <xdr:to>
      <xdr:col>55</xdr:col>
      <xdr:colOff>50800</xdr:colOff>
      <xdr:row>77</xdr:row>
      <xdr:rowOff>156463</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77740</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10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17957</xdr:rowOff>
    </xdr:from>
    <xdr:to>
      <xdr:col>50</xdr:col>
      <xdr:colOff>165100</xdr:colOff>
      <xdr:row>77</xdr:row>
      <xdr:rowOff>119557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21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136084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299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79997</xdr:rowOff>
    </xdr:from>
    <xdr:to>
      <xdr:col>46</xdr:col>
      <xdr:colOff>38100</xdr:colOff>
      <xdr:row>78</xdr:row>
      <xdr:rowOff>10147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28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26674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05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133464</xdr:rowOff>
    </xdr:from>
    <xdr:to>
      <xdr:col>41</xdr:col>
      <xdr:colOff>101600</xdr:colOff>
      <xdr:row>71</xdr:row>
      <xdr:rowOff>63614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21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80141</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61795" y="1191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71984</xdr:rowOff>
    </xdr:from>
    <xdr:to>
      <xdr:col>36</xdr:col>
      <xdr:colOff>165100</xdr:colOff>
      <xdr:row>74</xdr:row>
      <xdr:rowOff>2134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258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18661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36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152831</xdr:rowOff>
    </xdr:from>
    <xdr:to>
      <xdr:col>55</xdr:col>
      <xdr:colOff>0</xdr:colOff>
      <xdr:row>97</xdr:row>
      <xdr:rowOff>1488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612031"/>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64493</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352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152831</xdr:rowOff>
    </xdr:from>
    <xdr:to>
      <xdr:col>50</xdr:col>
      <xdr:colOff>114300</xdr:colOff>
      <xdr:row>97</xdr:row>
      <xdr:rowOff>118467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612031"/>
          <a:ext cx="889000" cy="13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112377</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22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118467</xdr:rowOff>
    </xdr:from>
    <xdr:to>
      <xdr:col>45</xdr:col>
      <xdr:colOff>177800</xdr:colOff>
      <xdr:row>98</xdr:row>
      <xdr:rowOff>21989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749117"/>
          <a:ext cx="889000" cy="7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144583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2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130784</xdr:rowOff>
    </xdr:from>
    <xdr:to>
      <xdr:col>41</xdr:col>
      <xdr:colOff>50800</xdr:colOff>
      <xdr:row>98</xdr:row>
      <xdr:rowOff>21989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761434"/>
          <a:ext cx="889000" cy="6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84410</xdr:rowOff>
    </xdr:from>
    <xdr:to>
      <xdr:col>41</xdr:col>
      <xdr:colOff>101600</xdr:colOff>
      <xdr:row>96</xdr:row>
      <xdr:rowOff>14560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3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31087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14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150019</xdr:rowOff>
    </xdr:from>
    <xdr:to>
      <xdr:col>36</xdr:col>
      <xdr:colOff>165100</xdr:colOff>
      <xdr:row>96</xdr:row>
      <xdr:rowOff>80169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4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96696</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2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122138</xdr:rowOff>
    </xdr:from>
    <xdr:to>
      <xdr:col>55</xdr:col>
      <xdr:colOff>50800</xdr:colOff>
      <xdr:row>97</xdr:row>
      <xdr:rowOff>52288</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58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100565</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55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102031</xdr:rowOff>
    </xdr:from>
    <xdr:to>
      <xdr:col>50</xdr:col>
      <xdr:colOff>165100</xdr:colOff>
      <xdr:row>97</xdr:row>
      <xdr:rowOff>32181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5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23308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6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67667</xdr:rowOff>
    </xdr:from>
    <xdr:to>
      <xdr:col>46</xdr:col>
      <xdr:colOff>38100</xdr:colOff>
      <xdr:row>97</xdr:row>
      <xdr:rowOff>169267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160394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9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142639</xdr:rowOff>
    </xdr:from>
    <xdr:to>
      <xdr:col>41</xdr:col>
      <xdr:colOff>101600</xdr:colOff>
      <xdr:row>98</xdr:row>
      <xdr:rowOff>72789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63916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6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79984</xdr:rowOff>
    </xdr:from>
    <xdr:to>
      <xdr:col>36</xdr:col>
      <xdr:colOff>165100</xdr:colOff>
      <xdr:row>98</xdr:row>
      <xdr:rowOff>10134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1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0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55804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199304"/>
          <a:ext cx="1269" cy="1531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2481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49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55804</xdr:rowOff>
    </xdr:from>
    <xdr:to>
      <xdr:col>86</xdr:col>
      <xdr:colOff>25400</xdr:colOff>
      <xdr:row>30</xdr:row>
      <xdr:rowOff>55804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19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35535</xdr:rowOff>
    </xdr:from>
    <xdr:to>
      <xdr:col>85</xdr:col>
      <xdr:colOff>127000</xdr:colOff>
      <xdr:row>36</xdr:row>
      <xdr:rowOff>123317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036285"/>
          <a:ext cx="838200" cy="25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162653</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50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12776</xdr:rowOff>
    </xdr:from>
    <xdr:to>
      <xdr:col>85</xdr:col>
      <xdr:colOff>177800</xdr:colOff>
      <xdr:row>38</xdr:row>
      <xdr:rowOff>114376</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35535</xdr:rowOff>
    </xdr:from>
    <xdr:to>
      <xdr:col>81</xdr:col>
      <xdr:colOff>50800</xdr:colOff>
      <xdr:row>35</xdr:row>
      <xdr:rowOff>100305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603628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113170</xdr:rowOff>
    </xdr:from>
    <xdr:to>
      <xdr:col>81</xdr:col>
      <xdr:colOff>101600</xdr:colOff>
      <xdr:row>38</xdr:row>
      <xdr:rowOff>43320</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34447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5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100305</xdr:rowOff>
    </xdr:from>
    <xdr:to>
      <xdr:col>76</xdr:col>
      <xdr:colOff>114300</xdr:colOff>
      <xdr:row>37</xdr:row>
      <xdr:rowOff>116306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101055"/>
          <a:ext cx="889000" cy="35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40132</xdr:rowOff>
    </xdr:from>
    <xdr:to>
      <xdr:col>76</xdr:col>
      <xdr:colOff>165100</xdr:colOff>
      <xdr:row>37</xdr:row>
      <xdr:rowOff>141732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132859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74244</xdr:rowOff>
    </xdr:from>
    <xdr:to>
      <xdr:col>71</xdr:col>
      <xdr:colOff>177800</xdr:colOff>
      <xdr:row>37</xdr:row>
      <xdr:rowOff>116306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417894"/>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151041</xdr:rowOff>
    </xdr:from>
    <xdr:to>
      <xdr:col>72</xdr:col>
      <xdr:colOff>38100</xdr:colOff>
      <xdr:row>36</xdr:row>
      <xdr:rowOff>81191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1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97718</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36111" y="59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33045</xdr:rowOff>
    </xdr:from>
    <xdr:to>
      <xdr:col>67</xdr:col>
      <xdr:colOff>101600</xdr:colOff>
      <xdr:row>37</xdr:row>
      <xdr:rowOff>134645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3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125772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46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72517</xdr:rowOff>
    </xdr:from>
    <xdr:to>
      <xdr:col>85</xdr:col>
      <xdr:colOff>177800</xdr:colOff>
      <xdr:row>37</xdr:row>
      <xdr:rowOff>2667</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2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95394</xdr:rowOff>
    </xdr:from>
    <xdr:ext cx="534377"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09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156185</xdr:rowOff>
    </xdr:from>
    <xdr:to>
      <xdr:col>81</xdr:col>
      <xdr:colOff>101600</xdr:colOff>
      <xdr:row>35</xdr:row>
      <xdr:rowOff>86335</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598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102862</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14111" y="576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49505</xdr:rowOff>
    </xdr:from>
    <xdr:to>
      <xdr:col>76</xdr:col>
      <xdr:colOff>165100</xdr:colOff>
      <xdr:row>35</xdr:row>
      <xdr:rowOff>151105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05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167632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582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65506</xdr:rowOff>
    </xdr:from>
    <xdr:to>
      <xdr:col>72</xdr:col>
      <xdr:colOff>38100</xdr:colOff>
      <xdr:row>37</xdr:row>
      <xdr:rowOff>167106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4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158234</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50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23444</xdr:rowOff>
    </xdr:from>
    <xdr:to>
      <xdr:col>67</xdr:col>
      <xdr:colOff>101600</xdr:colOff>
      <xdr:row>37</xdr:row>
      <xdr:rowOff>125044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3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141571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14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118846</xdr:rowOff>
    </xdr:from>
    <xdr:to>
      <xdr:col>85</xdr:col>
      <xdr:colOff>127000</xdr:colOff>
      <xdr:row>74</xdr:row>
      <xdr:rowOff>36093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2291796"/>
          <a:ext cx="838200" cy="43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79736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9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162623</xdr:rowOff>
    </xdr:from>
    <xdr:to>
      <xdr:col>81</xdr:col>
      <xdr:colOff>50800</xdr:colOff>
      <xdr:row>74</xdr:row>
      <xdr:rowOff>36093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2164123"/>
          <a:ext cx="889000" cy="55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59287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26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162623</xdr:rowOff>
    </xdr:from>
    <xdr:to>
      <xdr:col>76</xdr:col>
      <xdr:colOff>114300</xdr:colOff>
      <xdr:row>74</xdr:row>
      <xdr:rowOff>89065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2164123"/>
          <a:ext cx="889000" cy="61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71226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2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96889</xdr:rowOff>
    </xdr:from>
    <xdr:to>
      <xdr:col>71</xdr:col>
      <xdr:colOff>177800</xdr:colOff>
      <xdr:row>74</xdr:row>
      <xdr:rowOff>89065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2269839"/>
          <a:ext cx="889000" cy="50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121958</xdr:rowOff>
    </xdr:from>
    <xdr:to>
      <xdr:col>72</xdr:col>
      <xdr:colOff>38100</xdr:colOff>
      <xdr:row>77</xdr:row>
      <xdr:rowOff>52108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43235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24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115024</xdr:rowOff>
    </xdr:from>
    <xdr:to>
      <xdr:col>67</xdr:col>
      <xdr:colOff>101600</xdr:colOff>
      <xdr:row>77</xdr:row>
      <xdr:rowOff>45174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36301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2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68046</xdr:rowOff>
    </xdr:from>
    <xdr:to>
      <xdr:col>85</xdr:col>
      <xdr:colOff>177800</xdr:colOff>
      <xdr:row>71</xdr:row>
      <xdr:rowOff>169646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224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90923</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09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156743</xdr:rowOff>
    </xdr:from>
    <xdr:to>
      <xdr:col>81</xdr:col>
      <xdr:colOff>101600</xdr:colOff>
      <xdr:row>74</xdr:row>
      <xdr:rowOff>86893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267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103420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44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111823</xdr:rowOff>
    </xdr:from>
    <xdr:to>
      <xdr:col>76</xdr:col>
      <xdr:colOff>165100</xdr:colOff>
      <xdr:row>71</xdr:row>
      <xdr:rowOff>41973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21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58500</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1888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38265</xdr:rowOff>
    </xdr:from>
    <xdr:to>
      <xdr:col>72</xdr:col>
      <xdr:colOff>38100</xdr:colOff>
      <xdr:row>74</xdr:row>
      <xdr:rowOff>139865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27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156392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50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46089</xdr:rowOff>
    </xdr:from>
    <xdr:to>
      <xdr:col>67</xdr:col>
      <xdr:colOff>101600</xdr:colOff>
      <xdr:row>71</xdr:row>
      <xdr:rowOff>147689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22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164216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199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62719</xdr:rowOff>
    </xdr:from>
    <xdr:to>
      <xdr:col>85</xdr:col>
      <xdr:colOff>127000</xdr:colOff>
      <xdr:row>99</xdr:row>
      <xdr:rowOff>3584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864819"/>
          <a:ext cx="838200" cy="11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78112</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0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62719</xdr:rowOff>
    </xdr:from>
    <xdr:to>
      <xdr:col>81</xdr:col>
      <xdr:colOff>50800</xdr:colOff>
      <xdr:row>99</xdr:row>
      <xdr:rowOff>21228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864819"/>
          <a:ext cx="889000" cy="12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133400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93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114120</xdr:rowOff>
    </xdr:from>
    <xdr:to>
      <xdr:col>76</xdr:col>
      <xdr:colOff>114300</xdr:colOff>
      <xdr:row>99</xdr:row>
      <xdr:rowOff>21228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916220"/>
          <a:ext cx="889000" cy="7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144493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99668</xdr:rowOff>
    </xdr:from>
    <xdr:to>
      <xdr:col>71</xdr:col>
      <xdr:colOff>177800</xdr:colOff>
      <xdr:row>98</xdr:row>
      <xdr:rowOff>114120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901768"/>
          <a:ext cx="889000" cy="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52980</xdr:rowOff>
    </xdr:from>
    <xdr:to>
      <xdr:col>72</xdr:col>
      <xdr:colOff>38100</xdr:colOff>
      <xdr:row>98</xdr:row>
      <xdr:rowOff>154580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171107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83810</xdr:rowOff>
    </xdr:from>
    <xdr:to>
      <xdr:col>67</xdr:col>
      <xdr:colOff>101600</xdr:colOff>
      <xdr:row>99</xdr:row>
      <xdr:rowOff>13960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5087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9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124234</xdr:rowOff>
    </xdr:from>
    <xdr:to>
      <xdr:col>85</xdr:col>
      <xdr:colOff>177800</xdr:colOff>
      <xdr:row>99</xdr:row>
      <xdr:rowOff>54384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9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39161</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4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11919</xdr:rowOff>
    </xdr:from>
    <xdr:to>
      <xdr:col>81</xdr:col>
      <xdr:colOff>101600</xdr:colOff>
      <xdr:row>98</xdr:row>
      <xdr:rowOff>113519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1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130046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58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141878</xdr:rowOff>
    </xdr:from>
    <xdr:to>
      <xdr:col>76</xdr:col>
      <xdr:colOff>165100</xdr:colOff>
      <xdr:row>99</xdr:row>
      <xdr:rowOff>72028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4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63155</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703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63320</xdr:rowOff>
    </xdr:from>
    <xdr:to>
      <xdr:col>72</xdr:col>
      <xdr:colOff>38100</xdr:colOff>
      <xdr:row>98</xdr:row>
      <xdr:rowOff>164920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156047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5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48868</xdr:rowOff>
    </xdr:from>
    <xdr:to>
      <xdr:col>67</xdr:col>
      <xdr:colOff>101600</xdr:colOff>
      <xdr:row>98</xdr:row>
      <xdr:rowOff>150468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5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166995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62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139654</xdr:rowOff>
    </xdr:from>
    <xdr:to>
      <xdr:col>116</xdr:col>
      <xdr:colOff>63500</xdr:colOff>
      <xdr:row>38</xdr:row>
      <xdr:rowOff>139678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654754"/>
          <a:ext cx="8382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10347</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53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139678</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654778"/>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109415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2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122148</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29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163264</xdr:rowOff>
    </xdr:from>
    <xdr:to>
      <xdr:col>102</xdr:col>
      <xdr:colOff>165100</xdr:colOff>
      <xdr:row>38</xdr:row>
      <xdr:rowOff>93414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109941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2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13576</xdr:rowOff>
    </xdr:from>
    <xdr:to>
      <xdr:col>98</xdr:col>
      <xdr:colOff>38100</xdr:colOff>
      <xdr:row>38</xdr:row>
      <xdr:rowOff>115176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131703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0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88854</xdr:rowOff>
    </xdr:from>
    <xdr:to>
      <xdr:col>116</xdr:col>
      <xdr:colOff>114300</xdr:colOff>
      <xdr:row>39</xdr:row>
      <xdr:rowOff>19004</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3781</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8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88878</xdr:rowOff>
    </xdr:from>
    <xdr:to>
      <xdr:col>112</xdr:col>
      <xdr:colOff>38100</xdr:colOff>
      <xdr:row>39</xdr:row>
      <xdr:rowOff>19028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10155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162465</xdr:rowOff>
    </xdr:from>
    <xdr:to>
      <xdr:col>116</xdr:col>
      <xdr:colOff>63500</xdr:colOff>
      <xdr:row>58</xdr:row>
      <xdr:rowOff>170561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06565"/>
          <a:ext cx="83820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82878</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162465</xdr:rowOff>
    </xdr:from>
    <xdr:to>
      <xdr:col>111</xdr:col>
      <xdr:colOff>177800</xdr:colOff>
      <xdr:row>58</xdr:row>
      <xdr:rowOff>163341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106565"/>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14355</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8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163341</xdr:rowOff>
    </xdr:from>
    <xdr:to>
      <xdr:col>107</xdr:col>
      <xdr:colOff>50800</xdr:colOff>
      <xdr:row>59</xdr:row>
      <xdr:rowOff>4921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107441"/>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12202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4921</xdr:rowOff>
    </xdr:from>
    <xdr:to>
      <xdr:col>102</xdr:col>
      <xdr:colOff>114300</xdr:colOff>
      <xdr:row>59</xdr:row>
      <xdr:rowOff>17704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120471"/>
          <a:ext cx="889000" cy="1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31541</xdr:rowOff>
    </xdr:from>
    <xdr:to>
      <xdr:col>102</xdr:col>
      <xdr:colOff>165100</xdr:colOff>
      <xdr:row>58</xdr:row>
      <xdr:rowOff>133141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149668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72898</xdr:rowOff>
    </xdr:from>
    <xdr:to>
      <xdr:col>98</xdr:col>
      <xdr:colOff>38100</xdr:colOff>
      <xdr:row>59</xdr:row>
      <xdr:rowOff>3048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19575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119761</xdr:rowOff>
    </xdr:from>
    <xdr:to>
      <xdr:col>116</xdr:col>
      <xdr:colOff>114300</xdr:colOff>
      <xdr:row>59</xdr:row>
      <xdr:rowOff>49911</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6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38428</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111665</xdr:rowOff>
    </xdr:from>
    <xdr:to>
      <xdr:col>112</xdr:col>
      <xdr:colOff>38100</xdr:colOff>
      <xdr:row>59</xdr:row>
      <xdr:rowOff>41815</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32942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14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112541</xdr:rowOff>
    </xdr:from>
    <xdr:to>
      <xdr:col>107</xdr:col>
      <xdr:colOff>101600</xdr:colOff>
      <xdr:row>59</xdr:row>
      <xdr:rowOff>42691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33818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4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125571</xdr:rowOff>
    </xdr:from>
    <xdr:to>
      <xdr:col>102</xdr:col>
      <xdr:colOff>165100</xdr:colOff>
      <xdr:row>59</xdr:row>
      <xdr:rowOff>55721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46848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138354</xdr:rowOff>
    </xdr:from>
    <xdr:to>
      <xdr:col>98</xdr:col>
      <xdr:colOff>38100</xdr:colOff>
      <xdr:row>59</xdr:row>
      <xdr:rowOff>68504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59631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7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156007</xdr:rowOff>
    </xdr:from>
    <xdr:to>
      <xdr:col>116</xdr:col>
      <xdr:colOff>63500</xdr:colOff>
      <xdr:row>74</xdr:row>
      <xdr:rowOff>128994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1323300" y="12500407"/>
          <a:ext cx="838200" cy="3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90092</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948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156007</xdr:rowOff>
    </xdr:from>
    <xdr:to>
      <xdr:col>111</xdr:col>
      <xdr:colOff>177800</xdr:colOff>
      <xdr:row>73</xdr:row>
      <xdr:rowOff>6769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2500407"/>
          <a:ext cx="889000" cy="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41915</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0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6769</xdr:rowOff>
    </xdr:from>
    <xdr:to>
      <xdr:col>107</xdr:col>
      <xdr:colOff>50800</xdr:colOff>
      <xdr:row>73</xdr:row>
      <xdr:rowOff>64624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2522619"/>
          <a:ext cx="889000" cy="5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45229</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0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64624</xdr:rowOff>
    </xdr:from>
    <xdr:to>
      <xdr:col>102</xdr:col>
      <xdr:colOff>114300</xdr:colOff>
      <xdr:row>73</xdr:row>
      <xdr:rowOff>89598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2580474"/>
          <a:ext cx="889000" cy="2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62325</xdr:rowOff>
    </xdr:from>
    <xdr:to>
      <xdr:col>102</xdr:col>
      <xdr:colOff>165100</xdr:colOff>
      <xdr:row>75</xdr:row>
      <xdr:rowOff>163925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29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155052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0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120466</xdr:rowOff>
    </xdr:from>
    <xdr:to>
      <xdr:col>98</xdr:col>
      <xdr:colOff>38100</xdr:colOff>
      <xdr:row>75</xdr:row>
      <xdr:rowOff>50616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41743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90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78194</xdr:rowOff>
    </xdr:from>
    <xdr:to>
      <xdr:col>116</xdr:col>
      <xdr:colOff>114300</xdr:colOff>
      <xdr:row>75</xdr:row>
      <xdr:rowOff>8344</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7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101071</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61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105207</xdr:rowOff>
    </xdr:from>
    <xdr:to>
      <xdr:col>112</xdr:col>
      <xdr:colOff>38100</xdr:colOff>
      <xdr:row>73</xdr:row>
      <xdr:rowOff>35357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44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51884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22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127419</xdr:rowOff>
    </xdr:from>
    <xdr:to>
      <xdr:col>107</xdr:col>
      <xdr:colOff>101600</xdr:colOff>
      <xdr:row>73</xdr:row>
      <xdr:rowOff>57569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47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74096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24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13824</xdr:rowOff>
    </xdr:from>
    <xdr:to>
      <xdr:col>102</xdr:col>
      <xdr:colOff>165100</xdr:colOff>
      <xdr:row>73</xdr:row>
      <xdr:rowOff>115424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52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131951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30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38798</xdr:rowOff>
    </xdr:from>
    <xdr:to>
      <xdr:col>98</xdr:col>
      <xdr:colOff>38100</xdr:colOff>
      <xdr:row>73</xdr:row>
      <xdr:rowOff>140398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5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156925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32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年度に類似団体平均を大きく上回っ</a:t>
          </a:r>
          <a:r>
            <a:rPr kumimoji="1" lang="ja-JP" altLang="en-US" sz="1000">
              <a:solidFill>
                <a:schemeClr val="dk1"/>
              </a:solidFill>
              <a:effectLst/>
              <a:latin typeface="+mn-lt"/>
              <a:ea typeface="+mn-ea"/>
              <a:cs typeface="+mn-cs"/>
            </a:rPr>
            <a:t>たもの</a:t>
          </a:r>
          <a:r>
            <a:rPr kumimoji="1" lang="ja-JP" altLang="ja-JP" sz="1000">
              <a:solidFill>
                <a:schemeClr val="dk1"/>
              </a:solidFill>
              <a:effectLst/>
              <a:latin typeface="+mn-lt"/>
              <a:ea typeface="+mn-ea"/>
              <a:cs typeface="+mn-cs"/>
            </a:rPr>
            <a:t>は、災害復旧事業、</a:t>
          </a:r>
          <a:r>
            <a:rPr kumimoji="1" lang="ja-JP" altLang="en-US" sz="1000">
              <a:solidFill>
                <a:schemeClr val="dk1"/>
              </a:solidFill>
              <a:effectLst/>
              <a:latin typeface="+mn-lt"/>
              <a:ea typeface="+mn-ea"/>
              <a:cs typeface="+mn-cs"/>
            </a:rPr>
            <a:t>維持補修費、扶助費、補助費、</a:t>
          </a:r>
          <a:r>
            <a:rPr kumimoji="1" lang="ja-JP" altLang="ja-JP" sz="1000">
              <a:solidFill>
                <a:schemeClr val="dk1"/>
              </a:solidFill>
              <a:effectLst/>
              <a:latin typeface="+mn-lt"/>
              <a:ea typeface="+mn-ea"/>
              <a:cs typeface="+mn-cs"/>
            </a:rPr>
            <a:t>公債費、繰出金である。</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災害復旧費は、令和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7</a:t>
          </a:r>
          <a:r>
            <a:rPr kumimoji="1" lang="ja-JP" altLang="ja-JP" sz="1000">
              <a:solidFill>
                <a:schemeClr val="dk1"/>
              </a:solidFill>
              <a:effectLst/>
              <a:latin typeface="+mn-lt"/>
              <a:ea typeface="+mn-ea"/>
              <a:cs typeface="+mn-cs"/>
            </a:rPr>
            <a:t>月の豪雨によ</a:t>
          </a:r>
          <a:r>
            <a:rPr kumimoji="1" lang="ja-JP" altLang="en-US" sz="1000">
              <a:solidFill>
                <a:schemeClr val="dk1"/>
              </a:solidFill>
              <a:effectLst/>
              <a:latin typeface="+mn-lt"/>
              <a:ea typeface="+mn-ea"/>
              <a:cs typeface="+mn-cs"/>
            </a:rPr>
            <a:t>る</a:t>
          </a:r>
          <a:r>
            <a:rPr kumimoji="1" lang="ja-JP" altLang="ja-JP" sz="1000">
              <a:solidFill>
                <a:schemeClr val="dk1"/>
              </a:solidFill>
              <a:effectLst/>
              <a:latin typeface="+mn-lt"/>
              <a:ea typeface="+mn-ea"/>
              <a:cs typeface="+mn-cs"/>
            </a:rPr>
            <a:t>道路・河川、農地・農林業施設</a:t>
          </a:r>
          <a:r>
            <a:rPr kumimoji="1" lang="ja-JP" altLang="en-US" sz="1000">
              <a:solidFill>
                <a:schemeClr val="dk1"/>
              </a:solidFill>
              <a:effectLst/>
              <a:latin typeface="+mn-lt"/>
              <a:ea typeface="+mn-ea"/>
              <a:cs typeface="+mn-cs"/>
            </a:rPr>
            <a:t>の復旧費の増である。維持補修費は、施設管理や道路等維持に係る経費が資材高騰の影響も併せ増となっている。</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扶助費は、物価高騰対策として実施した重点支援交付金を活用した各種給付金による増となっている。</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公債費は、災害復旧事業や</a:t>
          </a:r>
          <a:r>
            <a:rPr kumimoji="1" lang="ja-JP" altLang="en-US" sz="1000">
              <a:solidFill>
                <a:schemeClr val="dk1"/>
              </a:solidFill>
              <a:effectLst/>
              <a:latin typeface="+mn-lt"/>
              <a:ea typeface="+mn-ea"/>
              <a:cs typeface="+mn-cs"/>
            </a:rPr>
            <a:t>庁舎建設</a:t>
          </a:r>
          <a:r>
            <a:rPr kumimoji="1" lang="ja-JP" altLang="ja-JP" sz="1000">
              <a:solidFill>
                <a:schemeClr val="dk1"/>
              </a:solidFill>
              <a:effectLst/>
              <a:latin typeface="+mn-lt"/>
              <a:ea typeface="+mn-ea"/>
              <a:cs typeface="+mn-cs"/>
            </a:rPr>
            <a:t>による</a:t>
          </a:r>
          <a:r>
            <a:rPr kumimoji="1" lang="ja-JP" altLang="en-US" sz="1000">
              <a:solidFill>
                <a:schemeClr val="dk1"/>
              </a:solidFill>
              <a:effectLst/>
              <a:latin typeface="+mn-lt"/>
              <a:ea typeface="+mn-ea"/>
              <a:cs typeface="+mn-cs"/>
            </a:rPr>
            <a:t>大規模事業に係る</a:t>
          </a:r>
          <a:r>
            <a:rPr kumimoji="1" lang="ja-JP" altLang="ja-JP" sz="1000">
              <a:solidFill>
                <a:schemeClr val="dk1"/>
              </a:solidFill>
              <a:effectLst/>
              <a:latin typeface="+mn-lt"/>
              <a:ea typeface="+mn-ea"/>
              <a:cs typeface="+mn-cs"/>
            </a:rPr>
            <a:t>借入</a:t>
          </a:r>
          <a:r>
            <a:rPr kumimoji="1" lang="ja-JP" altLang="en-US" sz="1000">
              <a:solidFill>
                <a:schemeClr val="dk1"/>
              </a:solidFill>
              <a:effectLst/>
              <a:latin typeface="+mn-lt"/>
              <a:ea typeface="+mn-ea"/>
              <a:cs typeface="+mn-cs"/>
            </a:rPr>
            <a:t>によって</a:t>
          </a:r>
          <a:r>
            <a:rPr kumimoji="1" lang="ja-JP" altLang="ja-JP" sz="1000">
              <a:solidFill>
                <a:schemeClr val="dk1"/>
              </a:solidFill>
              <a:effectLst/>
              <a:latin typeface="+mn-lt"/>
              <a:ea typeface="+mn-ea"/>
              <a:cs typeface="+mn-cs"/>
            </a:rPr>
            <a:t>高い水準となっている。令和元年度、</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に続き</a:t>
          </a:r>
          <a:r>
            <a:rPr kumimoji="1" lang="en-US" altLang="ja-JP" sz="1000">
              <a:solidFill>
                <a:schemeClr val="dk1"/>
              </a:solidFill>
              <a:effectLst/>
              <a:latin typeface="+mn-lt"/>
              <a:ea typeface="+mn-ea"/>
              <a:cs typeface="+mn-cs"/>
            </a:rPr>
            <a:t>5</a:t>
          </a:r>
          <a:r>
            <a:rPr kumimoji="1" lang="ja-JP" altLang="en-US" sz="1000">
              <a:solidFill>
                <a:schemeClr val="dk1"/>
              </a:solidFill>
              <a:effectLst/>
              <a:latin typeface="+mn-lt"/>
              <a:ea typeface="+mn-ea"/>
              <a:cs typeface="+mn-cs"/>
            </a:rPr>
            <a:t>年度においても</a:t>
          </a:r>
          <a:r>
            <a:rPr kumimoji="1" lang="ja-JP" altLang="ja-JP" sz="1000">
              <a:solidFill>
                <a:schemeClr val="dk1"/>
              </a:solidFill>
              <a:effectLst/>
              <a:latin typeface="+mn-lt"/>
              <a:ea typeface="+mn-ea"/>
              <a:cs typeface="+mn-cs"/>
            </a:rPr>
            <a:t>地方債の繰上償還を実施し</a:t>
          </a:r>
          <a:r>
            <a:rPr kumimoji="1" lang="ja-JP" altLang="en-US" sz="1000">
              <a:solidFill>
                <a:schemeClr val="dk1"/>
              </a:solidFill>
              <a:effectLst/>
              <a:latin typeface="+mn-lt"/>
              <a:ea typeface="+mn-ea"/>
              <a:cs typeface="+mn-cs"/>
            </a:rPr>
            <a:t>たことで、大幅な増となっている</a:t>
          </a:r>
          <a:r>
            <a:rPr kumimoji="1" lang="ja-JP" altLang="ja-JP" sz="1000">
              <a:solidFill>
                <a:schemeClr val="dk1"/>
              </a:solidFill>
              <a:effectLst/>
              <a:latin typeface="+mn-lt"/>
              <a:ea typeface="+mn-ea"/>
              <a:cs typeface="+mn-cs"/>
            </a:rPr>
            <a:t>。</a:t>
          </a:r>
          <a:endParaRPr lang="ja-JP" altLang="ja-JP" sz="1000">
            <a:effectLst/>
          </a:endParaRPr>
        </a:p>
        <a:p>
          <a:r>
            <a:rPr kumimoji="1" lang="ja-JP" altLang="en-US" sz="1000">
              <a:solidFill>
                <a:schemeClr val="dk1"/>
              </a:solidFill>
              <a:effectLst/>
              <a:latin typeface="+mn-lt"/>
              <a:ea typeface="+mn-ea"/>
              <a:cs typeface="+mn-cs"/>
            </a:rPr>
            <a:t>補助費は、前年度までは類似団体平均との大きな乖離は見られなかったが、令地域振興地域和</a:t>
          </a:r>
          <a:r>
            <a:rPr kumimoji="1" lang="en-US" altLang="ja-JP" sz="1000">
              <a:solidFill>
                <a:schemeClr val="dk1"/>
              </a:solidFill>
              <a:effectLst/>
              <a:latin typeface="+mn-lt"/>
              <a:ea typeface="+mn-ea"/>
              <a:cs typeface="+mn-cs"/>
            </a:rPr>
            <a:t>5</a:t>
          </a:r>
          <a:r>
            <a:rPr kumimoji="1" lang="ja-JP" altLang="en-US" sz="1000">
              <a:solidFill>
                <a:schemeClr val="dk1"/>
              </a:solidFill>
              <a:effectLst/>
              <a:latin typeface="+mn-lt"/>
              <a:ea typeface="+mn-ea"/>
              <a:cs typeface="+mn-cs"/>
            </a:rPr>
            <a:t>年度での下水道事業の法的化に伴う増が引き上げの要因である。</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繰出金は、</a:t>
          </a:r>
          <a:r>
            <a:rPr kumimoji="1" lang="ja-JP" altLang="en-US" sz="1000">
              <a:solidFill>
                <a:schemeClr val="dk1"/>
              </a:solidFill>
              <a:effectLst/>
              <a:latin typeface="+mn-lt"/>
              <a:ea typeface="+mn-ea"/>
              <a:cs typeface="+mn-cs"/>
            </a:rPr>
            <a:t>補助費に連動する形で</a:t>
          </a:r>
          <a:r>
            <a:rPr kumimoji="1" lang="ja-JP" altLang="ja-JP" sz="1000">
              <a:solidFill>
                <a:schemeClr val="dk1"/>
              </a:solidFill>
              <a:effectLst/>
              <a:latin typeface="+mn-lt"/>
              <a:ea typeface="+mn-ea"/>
              <a:cs typeface="+mn-cs"/>
            </a:rPr>
            <a:t>下水道事業</a:t>
          </a:r>
          <a:r>
            <a:rPr kumimoji="1" lang="ja-JP" altLang="en-US" sz="1000">
              <a:solidFill>
                <a:schemeClr val="dk1"/>
              </a:solidFill>
              <a:effectLst/>
              <a:latin typeface="+mn-lt"/>
              <a:ea typeface="+mn-ea"/>
              <a:cs typeface="+mn-cs"/>
            </a:rPr>
            <a:t>の法的化により大幅に減額となったが、</a:t>
          </a:r>
          <a:r>
            <a:rPr kumimoji="1" lang="ja-JP" altLang="ja-JP" sz="1000">
              <a:solidFill>
                <a:schemeClr val="dk1"/>
              </a:solidFill>
              <a:effectLst/>
              <a:latin typeface="+mn-lt"/>
              <a:ea typeface="+mn-ea"/>
              <a:cs typeface="+mn-cs"/>
            </a:rPr>
            <a:t>依然として高い水準にある。</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21,751
21,326
268.24
17,874,181
17,171,433
604,837
8,970,228
16,838,720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16321</xdr:rowOff>
    </xdr:from>
    <xdr:to>
      <xdr:col>24</xdr:col>
      <xdr:colOff>63500</xdr:colOff>
      <xdr:row>37</xdr:row>
      <xdr:rowOff>69226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359971"/>
          <a:ext cx="838200" cy="5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48908</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2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69226</xdr:rowOff>
    </xdr:from>
    <xdr:to>
      <xdr:col>19</xdr:col>
      <xdr:colOff>177800</xdr:colOff>
      <xdr:row>37</xdr:row>
      <xdr:rowOff>94633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12876"/>
          <a:ext cx="889000" cy="2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167258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82223</xdr:rowOff>
    </xdr:from>
    <xdr:to>
      <xdr:col>15</xdr:col>
      <xdr:colOff>50800</xdr:colOff>
      <xdr:row>37</xdr:row>
      <xdr:rowOff>94633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425873"/>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169609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51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73406</xdr:rowOff>
    </xdr:from>
    <xdr:to>
      <xdr:col>10</xdr:col>
      <xdr:colOff>114300</xdr:colOff>
      <xdr:row>37</xdr:row>
      <xdr:rowOff>82223</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417056"/>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63166</xdr:rowOff>
    </xdr:from>
    <xdr:to>
      <xdr:col>10</xdr:col>
      <xdr:colOff>165100</xdr:colOff>
      <xdr:row>37</xdr:row>
      <xdr:rowOff>164767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68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155893</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49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50103</xdr:rowOff>
    </xdr:from>
    <xdr:to>
      <xdr:col>6</xdr:col>
      <xdr:colOff>38100</xdr:colOff>
      <xdr:row>37</xdr:row>
      <xdr:rowOff>151703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142830</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48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136971</xdr:rowOff>
    </xdr:from>
    <xdr:to>
      <xdr:col>24</xdr:col>
      <xdr:colOff>114300</xdr:colOff>
      <xdr:row>37</xdr:row>
      <xdr:rowOff>67121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0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159848</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16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18426</xdr:rowOff>
    </xdr:from>
    <xdr:to>
      <xdr:col>20</xdr:col>
      <xdr:colOff>38100</xdr:colOff>
      <xdr:row>37</xdr:row>
      <xdr:rowOff>120026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6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136553</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13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43833</xdr:rowOff>
    </xdr:from>
    <xdr:to>
      <xdr:col>15</xdr:col>
      <xdr:colOff>101600</xdr:colOff>
      <xdr:row>37</xdr:row>
      <xdr:rowOff>145433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8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161960</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16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31423</xdr:rowOff>
    </xdr:from>
    <xdr:to>
      <xdr:col>10</xdr:col>
      <xdr:colOff>165100</xdr:colOff>
      <xdr:row>37</xdr:row>
      <xdr:rowOff>133023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37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149550</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15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22606</xdr:rowOff>
    </xdr:from>
    <xdr:to>
      <xdr:col>6</xdr:col>
      <xdr:colOff>38100</xdr:colOff>
      <xdr:row>37</xdr:row>
      <xdr:rowOff>124206</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140733</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14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149067</xdr:rowOff>
    </xdr:from>
    <xdr:to>
      <xdr:col>24</xdr:col>
      <xdr:colOff>63500</xdr:colOff>
      <xdr:row>58</xdr:row>
      <xdr:rowOff>13018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921717"/>
          <a:ext cx="838200" cy="3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130573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0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149067</xdr:rowOff>
    </xdr:from>
    <xdr:to>
      <xdr:col>19</xdr:col>
      <xdr:colOff>177800</xdr:colOff>
      <xdr:row>57</xdr:row>
      <xdr:rowOff>152309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921717"/>
          <a:ext cx="889000" cy="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63627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0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14789</xdr:rowOff>
    </xdr:from>
    <xdr:to>
      <xdr:col>15</xdr:col>
      <xdr:colOff>50800</xdr:colOff>
      <xdr:row>57</xdr:row>
      <xdr:rowOff>152309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615989"/>
          <a:ext cx="889000" cy="30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59686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0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14789</xdr:rowOff>
    </xdr:from>
    <xdr:to>
      <xdr:col>10</xdr:col>
      <xdr:colOff>114300</xdr:colOff>
      <xdr:row>57</xdr:row>
      <xdr:rowOff>100072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615989"/>
          <a:ext cx="889000" cy="25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118144</xdr:rowOff>
    </xdr:from>
    <xdr:to>
      <xdr:col>10</xdr:col>
      <xdr:colOff>165100</xdr:colOff>
      <xdr:row>57</xdr:row>
      <xdr:rowOff>48294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39421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8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1733</xdr:rowOff>
    </xdr:from>
    <xdr:to>
      <xdr:col>6</xdr:col>
      <xdr:colOff>38100</xdr:colOff>
      <xdr:row>58</xdr:row>
      <xdr:rowOff>103333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94460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3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133668</xdr:rowOff>
    </xdr:from>
    <xdr:to>
      <xdr:col>24</xdr:col>
      <xdr:colOff>114300</xdr:colOff>
      <xdr:row>58</xdr:row>
      <xdr:rowOff>63818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0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156545</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57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98267</xdr:rowOff>
    </xdr:from>
    <xdr:to>
      <xdr:col>20</xdr:col>
      <xdr:colOff>38100</xdr:colOff>
      <xdr:row>58</xdr:row>
      <xdr:rowOff>28417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7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44944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101509</xdr:rowOff>
    </xdr:from>
    <xdr:to>
      <xdr:col>15</xdr:col>
      <xdr:colOff>101600</xdr:colOff>
      <xdr:row>58</xdr:row>
      <xdr:rowOff>31659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7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48186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64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135439</xdr:rowOff>
    </xdr:from>
    <xdr:to>
      <xdr:col>10</xdr:col>
      <xdr:colOff>165100</xdr:colOff>
      <xdr:row>56</xdr:row>
      <xdr:rowOff>65589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5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82116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34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49272</xdr:rowOff>
    </xdr:from>
    <xdr:to>
      <xdr:col>6</xdr:col>
      <xdr:colOff>38100</xdr:colOff>
      <xdr:row>57</xdr:row>
      <xdr:rowOff>150872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2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167399</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59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99569</xdr:rowOff>
    </xdr:from>
    <xdr:to>
      <xdr:col>24</xdr:col>
      <xdr:colOff>63500</xdr:colOff>
      <xdr:row>76</xdr:row>
      <xdr:rowOff>11623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58319"/>
          <a:ext cx="838200" cy="8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16806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47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137993</xdr:rowOff>
    </xdr:from>
    <xdr:to>
      <xdr:col>19</xdr:col>
      <xdr:colOff>177800</xdr:colOff>
      <xdr:row>76</xdr:row>
      <xdr:rowOff>11623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996743"/>
          <a:ext cx="889000" cy="4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15081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1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137993</xdr:rowOff>
    </xdr:from>
    <xdr:to>
      <xdr:col>15</xdr:col>
      <xdr:colOff>50800</xdr:colOff>
      <xdr:row>76</xdr:row>
      <xdr:rowOff>71574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996743"/>
          <a:ext cx="889000" cy="10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153723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8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71574</xdr:rowOff>
    </xdr:from>
    <xdr:to>
      <xdr:col>10</xdr:col>
      <xdr:colOff>114300</xdr:colOff>
      <xdr:row>76</xdr:row>
      <xdr:rowOff>114675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01774"/>
          <a:ext cx="889000" cy="4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114725</xdr:rowOff>
    </xdr:from>
    <xdr:to>
      <xdr:col>10</xdr:col>
      <xdr:colOff>165100</xdr:colOff>
      <xdr:row>77</xdr:row>
      <xdr:rowOff>44875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36002</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132468</xdr:rowOff>
    </xdr:from>
    <xdr:to>
      <xdr:col>6</xdr:col>
      <xdr:colOff>38100</xdr:colOff>
      <xdr:row>77</xdr:row>
      <xdr:rowOff>62618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53745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5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48769</xdr:rowOff>
    </xdr:from>
    <xdr:to>
      <xdr:col>24</xdr:col>
      <xdr:colOff>114300</xdr:colOff>
      <xdr:row>75</xdr:row>
      <xdr:rowOff>150369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0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71646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58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132273</xdr:rowOff>
    </xdr:from>
    <xdr:to>
      <xdr:col>20</xdr:col>
      <xdr:colOff>38100</xdr:colOff>
      <xdr:row>76</xdr:row>
      <xdr:rowOff>62424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910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78950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6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87193</xdr:rowOff>
    </xdr:from>
    <xdr:to>
      <xdr:col>15</xdr:col>
      <xdr:colOff>101600</xdr:colOff>
      <xdr:row>76</xdr:row>
      <xdr:rowOff>17343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4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33870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2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20774</xdr:rowOff>
    </xdr:from>
    <xdr:to>
      <xdr:col>10</xdr:col>
      <xdr:colOff>165100</xdr:colOff>
      <xdr:row>76</xdr:row>
      <xdr:rowOff>122374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5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138900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26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63875</xdr:rowOff>
    </xdr:from>
    <xdr:to>
      <xdr:col>6</xdr:col>
      <xdr:colOff>38100</xdr:colOff>
      <xdr:row>76</xdr:row>
      <xdr:rowOff>165475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10553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6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17979</xdr:rowOff>
    </xdr:from>
    <xdr:to>
      <xdr:col>24</xdr:col>
      <xdr:colOff>63500</xdr:colOff>
      <xdr:row>96</xdr:row>
      <xdr:rowOff>85362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477179"/>
          <a:ext cx="838200" cy="6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28647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8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52642</xdr:rowOff>
    </xdr:from>
    <xdr:to>
      <xdr:col>19</xdr:col>
      <xdr:colOff>177800</xdr:colOff>
      <xdr:row>96</xdr:row>
      <xdr:rowOff>85362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511842"/>
          <a:ext cx="889000" cy="3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143050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2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52642</xdr:rowOff>
    </xdr:from>
    <xdr:to>
      <xdr:col>15</xdr:col>
      <xdr:colOff>50800</xdr:colOff>
      <xdr:row>96</xdr:row>
      <xdr:rowOff>161638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11842"/>
          <a:ext cx="889000" cy="10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111219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7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156274</xdr:rowOff>
    </xdr:from>
    <xdr:to>
      <xdr:col>10</xdr:col>
      <xdr:colOff>114300</xdr:colOff>
      <xdr:row>96</xdr:row>
      <xdr:rowOff>161638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615474"/>
          <a:ext cx="889000" cy="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28511</xdr:rowOff>
    </xdr:from>
    <xdr:to>
      <xdr:col>10</xdr:col>
      <xdr:colOff>165100</xdr:colOff>
      <xdr:row>96</xdr:row>
      <xdr:rowOff>130111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146638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89381</xdr:rowOff>
    </xdr:from>
    <xdr:to>
      <xdr:col>6</xdr:col>
      <xdr:colOff>38100</xdr:colOff>
      <xdr:row>97</xdr:row>
      <xdr:rowOff>19531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36058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138629</xdr:rowOff>
    </xdr:from>
    <xdr:to>
      <xdr:col>24</xdr:col>
      <xdr:colOff>114300</xdr:colOff>
      <xdr:row>96</xdr:row>
      <xdr:rowOff>68779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2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161506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27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34562</xdr:rowOff>
    </xdr:from>
    <xdr:to>
      <xdr:col>20</xdr:col>
      <xdr:colOff>38100</xdr:colOff>
      <xdr:row>96</xdr:row>
      <xdr:rowOff>136162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9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127289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8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1842</xdr:rowOff>
    </xdr:from>
    <xdr:to>
      <xdr:col>15</xdr:col>
      <xdr:colOff>101600</xdr:colOff>
      <xdr:row>96</xdr:row>
      <xdr:rowOff>103442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6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119969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23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110838</xdr:rowOff>
    </xdr:from>
    <xdr:to>
      <xdr:col>10</xdr:col>
      <xdr:colOff>165100</xdr:colOff>
      <xdr:row>97</xdr:row>
      <xdr:rowOff>40988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7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32115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6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105474</xdr:rowOff>
    </xdr:from>
    <xdr:to>
      <xdr:col>6</xdr:col>
      <xdr:colOff>38100</xdr:colOff>
      <xdr:row>97</xdr:row>
      <xdr:rowOff>35624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6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26751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5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114554</xdr:rowOff>
    </xdr:from>
    <xdr:to>
      <xdr:col>55</xdr:col>
      <xdr:colOff>0</xdr:colOff>
      <xdr:row>37</xdr:row>
      <xdr:rowOff>35458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286754"/>
          <a:ext cx="8382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98417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2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114554</xdr:rowOff>
    </xdr:from>
    <xdr:to>
      <xdr:col>50</xdr:col>
      <xdr:colOff>114300</xdr:colOff>
      <xdr:row>36</xdr:row>
      <xdr:rowOff>131470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286754"/>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36695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5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131470</xdr:rowOff>
    </xdr:from>
    <xdr:to>
      <xdr:col>45</xdr:col>
      <xdr:colOff>177800</xdr:colOff>
      <xdr:row>37</xdr:row>
      <xdr:rowOff>96038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303670"/>
          <a:ext cx="889000" cy="13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10406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525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96038</xdr:rowOff>
    </xdr:from>
    <xdr:to>
      <xdr:col>41</xdr:col>
      <xdr:colOff>50800</xdr:colOff>
      <xdr:row>38</xdr:row>
      <xdr:rowOff>56490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439688"/>
          <a:ext cx="889000" cy="1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83871</xdr:rowOff>
    </xdr:from>
    <xdr:to>
      <xdr:col>41</xdr:col>
      <xdr:colOff>101600</xdr:colOff>
      <xdr:row>38</xdr:row>
      <xdr:rowOff>14021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5148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5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79070</xdr:rowOff>
    </xdr:from>
    <xdr:to>
      <xdr:col>36</xdr:col>
      <xdr:colOff>165100</xdr:colOff>
      <xdr:row>38</xdr:row>
      <xdr:rowOff>9220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25747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156108</xdr:rowOff>
    </xdr:from>
    <xdr:to>
      <xdr:col>55</xdr:col>
      <xdr:colOff>50800</xdr:colOff>
      <xdr:row>37</xdr:row>
      <xdr:rowOff>86258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32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7535</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1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63754</xdr:rowOff>
    </xdr:from>
    <xdr:to>
      <xdr:col>50</xdr:col>
      <xdr:colOff>165100</xdr:colOff>
      <xdr:row>36</xdr:row>
      <xdr:rowOff>165354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10431</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601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80670</xdr:rowOff>
    </xdr:from>
    <xdr:to>
      <xdr:col>46</xdr:col>
      <xdr:colOff>38100</xdr:colOff>
      <xdr:row>37</xdr:row>
      <xdr:rowOff>10820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2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27347</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0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45238</xdr:rowOff>
    </xdr:from>
    <xdr:to>
      <xdr:col>41</xdr:col>
      <xdr:colOff>101600</xdr:colOff>
      <xdr:row>37</xdr:row>
      <xdr:rowOff>146838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3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163365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164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5690</xdr:rowOff>
    </xdr:from>
    <xdr:to>
      <xdr:col>36</xdr:col>
      <xdr:colOff>165100</xdr:colOff>
      <xdr:row>38</xdr:row>
      <xdr:rowOff>107290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98417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13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4693</xdr:rowOff>
    </xdr:from>
    <xdr:to>
      <xdr:col>55</xdr:col>
      <xdr:colOff>0</xdr:colOff>
      <xdr:row>56</xdr:row>
      <xdr:rowOff>56642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605893"/>
          <a:ext cx="838200" cy="5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84167</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85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56642</xdr:rowOff>
    </xdr:from>
    <xdr:to>
      <xdr:col>50</xdr:col>
      <xdr:colOff>114300</xdr:colOff>
      <xdr:row>56</xdr:row>
      <xdr:rowOff>153512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657842"/>
          <a:ext cx="889000" cy="9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53649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125355</xdr:rowOff>
    </xdr:from>
    <xdr:to>
      <xdr:col>45</xdr:col>
      <xdr:colOff>177800</xdr:colOff>
      <xdr:row>56</xdr:row>
      <xdr:rowOff>153512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726555"/>
          <a:ext cx="889000" cy="2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59364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125355</xdr:rowOff>
    </xdr:from>
    <xdr:to>
      <xdr:col>41</xdr:col>
      <xdr:colOff>50800</xdr:colOff>
      <xdr:row>57</xdr:row>
      <xdr:rowOff>3359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726555"/>
          <a:ext cx="889000" cy="4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143345</xdr:rowOff>
    </xdr:from>
    <xdr:to>
      <xdr:col>41</xdr:col>
      <xdr:colOff>101600</xdr:colOff>
      <xdr:row>57</xdr:row>
      <xdr:rowOff>73495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64622</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83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168643</xdr:rowOff>
    </xdr:from>
    <xdr:to>
      <xdr:col>36</xdr:col>
      <xdr:colOff>165100</xdr:colOff>
      <xdr:row>57</xdr:row>
      <xdr:rowOff>98793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89920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125343</xdr:rowOff>
    </xdr:from>
    <xdr:to>
      <xdr:col>55</xdr:col>
      <xdr:colOff>50800</xdr:colOff>
      <xdr:row>56</xdr:row>
      <xdr:rowOff>55493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55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148220</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40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5842</xdr:rowOff>
    </xdr:from>
    <xdr:to>
      <xdr:col>50</xdr:col>
      <xdr:colOff>165100</xdr:colOff>
      <xdr:row>56</xdr:row>
      <xdr:rowOff>107442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0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123969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38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102712</xdr:rowOff>
    </xdr:from>
    <xdr:to>
      <xdr:col>46</xdr:col>
      <xdr:colOff>38100</xdr:colOff>
      <xdr:row>57</xdr:row>
      <xdr:rowOff>32862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0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49389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47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74555</xdr:rowOff>
    </xdr:from>
    <xdr:to>
      <xdr:col>41</xdr:col>
      <xdr:colOff>101600</xdr:colOff>
      <xdr:row>57</xdr:row>
      <xdr:rowOff>4705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21232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45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124009</xdr:rowOff>
    </xdr:from>
    <xdr:to>
      <xdr:col>36</xdr:col>
      <xdr:colOff>165100</xdr:colOff>
      <xdr:row>57</xdr:row>
      <xdr:rowOff>54159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70686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50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168796</xdr:rowOff>
    </xdr:from>
    <xdr:to>
      <xdr:col>55</xdr:col>
      <xdr:colOff>0</xdr:colOff>
      <xdr:row>78</xdr:row>
      <xdr:rowOff>70498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198996"/>
          <a:ext cx="838200" cy="2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94721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2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143103</xdr:rowOff>
    </xdr:from>
    <xdr:to>
      <xdr:col>50</xdr:col>
      <xdr:colOff>114300</xdr:colOff>
      <xdr:row>76</xdr:row>
      <xdr:rowOff>168796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173303"/>
          <a:ext cx="889000" cy="2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116388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31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143103</xdr:rowOff>
    </xdr:from>
    <xdr:to>
      <xdr:col>45</xdr:col>
      <xdr:colOff>177800</xdr:colOff>
      <xdr:row>78</xdr:row>
      <xdr:rowOff>20955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173303"/>
          <a:ext cx="889000" cy="2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149065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20955</xdr:rowOff>
    </xdr:from>
    <xdr:to>
      <xdr:col>41</xdr:col>
      <xdr:colOff>50800</xdr:colOff>
      <xdr:row>78</xdr:row>
      <xdr:rowOff>83147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94055"/>
          <a:ext cx="889000" cy="6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135153</xdr:rowOff>
    </xdr:from>
    <xdr:to>
      <xdr:col>41</xdr:col>
      <xdr:colOff>101600</xdr:colOff>
      <xdr:row>77</xdr:row>
      <xdr:rowOff>65303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6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81831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9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90399</xdr:rowOff>
    </xdr:from>
    <xdr:to>
      <xdr:col>36</xdr:col>
      <xdr:colOff>165100</xdr:colOff>
      <xdr:row>78</xdr:row>
      <xdr:rowOff>20549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37076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19698</xdr:rowOff>
    </xdr:from>
    <xdr:to>
      <xdr:col>55</xdr:col>
      <xdr:colOff>50800</xdr:colOff>
      <xdr:row>78</xdr:row>
      <xdr:rowOff>121298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106075</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0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117996</xdr:rowOff>
    </xdr:from>
    <xdr:to>
      <xdr:col>50</xdr:col>
      <xdr:colOff>165100</xdr:colOff>
      <xdr:row>77</xdr:row>
      <xdr:rowOff>48146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1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64673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92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92303</xdr:rowOff>
    </xdr:from>
    <xdr:to>
      <xdr:col>46</xdr:col>
      <xdr:colOff>38100</xdr:colOff>
      <xdr:row>77</xdr:row>
      <xdr:rowOff>22453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12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38981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89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141605</xdr:rowOff>
    </xdr:from>
    <xdr:to>
      <xdr:col>41</xdr:col>
      <xdr:colOff>101600</xdr:colOff>
      <xdr:row>78</xdr:row>
      <xdr:rowOff>71755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62882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43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32347</xdr:rowOff>
    </xdr:from>
    <xdr:to>
      <xdr:col>36</xdr:col>
      <xdr:colOff>165100</xdr:colOff>
      <xdr:row>78</xdr:row>
      <xdr:rowOff>133947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0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125074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49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116222</xdr:rowOff>
    </xdr:from>
    <xdr:to>
      <xdr:col>55</xdr:col>
      <xdr:colOff>0</xdr:colOff>
      <xdr:row>96</xdr:row>
      <xdr:rowOff>130625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575422"/>
          <a:ext cx="838200" cy="1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142046</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01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116222</xdr:rowOff>
    </xdr:from>
    <xdr:to>
      <xdr:col>50</xdr:col>
      <xdr:colOff>114300</xdr:colOff>
      <xdr:row>97</xdr:row>
      <xdr:rowOff>61158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575422"/>
          <a:ext cx="889000" cy="11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61158</xdr:rowOff>
    </xdr:from>
    <xdr:to>
      <xdr:col>45</xdr:col>
      <xdr:colOff>177800</xdr:colOff>
      <xdr:row>97</xdr:row>
      <xdr:rowOff>93934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691808"/>
          <a:ext cx="889000" cy="3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108013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73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93934</xdr:rowOff>
    </xdr:from>
    <xdr:to>
      <xdr:col>41</xdr:col>
      <xdr:colOff>50800</xdr:colOff>
      <xdr:row>97</xdr:row>
      <xdr:rowOff>101730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24584"/>
          <a:ext cx="889000" cy="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147540</xdr:rowOff>
    </xdr:from>
    <xdr:to>
      <xdr:col>41</xdr:col>
      <xdr:colOff>101600</xdr:colOff>
      <xdr:row>97</xdr:row>
      <xdr:rowOff>77690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94217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8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3088</xdr:rowOff>
    </xdr:from>
    <xdr:to>
      <xdr:col>36</xdr:col>
      <xdr:colOff>165100</xdr:colOff>
      <xdr:row>97</xdr:row>
      <xdr:rowOff>104688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121215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40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79825</xdr:rowOff>
    </xdr:from>
    <xdr:to>
      <xdr:col>55</xdr:col>
      <xdr:colOff>50800</xdr:colOff>
      <xdr:row>97</xdr:row>
      <xdr:rowOff>9975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3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102702</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39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65422</xdr:rowOff>
    </xdr:from>
    <xdr:to>
      <xdr:col>50</xdr:col>
      <xdr:colOff>165100</xdr:colOff>
      <xdr:row>96</xdr:row>
      <xdr:rowOff>167022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2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12099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2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10358</xdr:rowOff>
    </xdr:from>
    <xdr:to>
      <xdr:col>46</xdr:col>
      <xdr:colOff>38100</xdr:colOff>
      <xdr:row>97</xdr:row>
      <xdr:rowOff>111958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128485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41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43134</xdr:rowOff>
    </xdr:from>
    <xdr:to>
      <xdr:col>41</xdr:col>
      <xdr:colOff>101600</xdr:colOff>
      <xdr:row>97</xdr:row>
      <xdr:rowOff>144734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7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135861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6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50930</xdr:rowOff>
    </xdr:from>
    <xdr:to>
      <xdr:col>36</xdr:col>
      <xdr:colOff>165100</xdr:colOff>
      <xdr:row>97</xdr:row>
      <xdr:rowOff>152530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143657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7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140976</xdr:rowOff>
    </xdr:from>
    <xdr:to>
      <xdr:col>85</xdr:col>
      <xdr:colOff>127000</xdr:colOff>
      <xdr:row>36</xdr:row>
      <xdr:rowOff>34087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141726"/>
          <a:ext cx="838200" cy="6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17206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89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13284</xdr:rowOff>
    </xdr:from>
    <xdr:to>
      <xdr:col>81</xdr:col>
      <xdr:colOff>50800</xdr:colOff>
      <xdr:row>36</xdr:row>
      <xdr:rowOff>34087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185484"/>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155186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3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44412</xdr:rowOff>
    </xdr:from>
    <xdr:to>
      <xdr:col>76</xdr:col>
      <xdr:colOff>114300</xdr:colOff>
      <xdr:row>36</xdr:row>
      <xdr:rowOff>13284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5873712"/>
          <a:ext cx="889000" cy="31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161663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44412</xdr:rowOff>
    </xdr:from>
    <xdr:to>
      <xdr:col>71</xdr:col>
      <xdr:colOff>177800</xdr:colOff>
      <xdr:row>35</xdr:row>
      <xdr:rowOff>7550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5873712"/>
          <a:ext cx="889000" cy="13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32779</xdr:rowOff>
    </xdr:from>
    <xdr:to>
      <xdr:col>72</xdr:col>
      <xdr:colOff>38100</xdr:colOff>
      <xdr:row>36</xdr:row>
      <xdr:rowOff>134379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125506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9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70688</xdr:rowOff>
    </xdr:from>
    <xdr:to>
      <xdr:col>67</xdr:col>
      <xdr:colOff>101600</xdr:colOff>
      <xdr:row>37</xdr:row>
      <xdr:rowOff>838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163415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33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90176</xdr:rowOff>
    </xdr:from>
    <xdr:to>
      <xdr:col>85</xdr:col>
      <xdr:colOff>177800</xdr:colOff>
      <xdr:row>36</xdr:row>
      <xdr:rowOff>20326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0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113053</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94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154737</xdr:rowOff>
    </xdr:from>
    <xdr:to>
      <xdr:col>81</xdr:col>
      <xdr:colOff>101600</xdr:colOff>
      <xdr:row>36</xdr:row>
      <xdr:rowOff>84887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1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101414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93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133934</xdr:rowOff>
    </xdr:from>
    <xdr:to>
      <xdr:col>76</xdr:col>
      <xdr:colOff>165100</xdr:colOff>
      <xdr:row>36</xdr:row>
      <xdr:rowOff>64084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1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80611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90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165062</xdr:rowOff>
    </xdr:from>
    <xdr:to>
      <xdr:col>72</xdr:col>
      <xdr:colOff>38100</xdr:colOff>
      <xdr:row>34</xdr:row>
      <xdr:rowOff>95212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82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111739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59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128200</xdr:rowOff>
    </xdr:from>
    <xdr:to>
      <xdr:col>67</xdr:col>
      <xdr:colOff>101600</xdr:colOff>
      <xdr:row>35</xdr:row>
      <xdr:rowOff>58350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59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74877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73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10983</xdr:rowOff>
    </xdr:from>
    <xdr:to>
      <xdr:col>85</xdr:col>
      <xdr:colOff>127000</xdr:colOff>
      <xdr:row>57</xdr:row>
      <xdr:rowOff>31481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783633"/>
          <a:ext cx="8382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59412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8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10983</xdr:rowOff>
    </xdr:from>
    <xdr:to>
      <xdr:col>81</xdr:col>
      <xdr:colOff>50800</xdr:colOff>
      <xdr:row>57</xdr:row>
      <xdr:rowOff>44466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783633"/>
          <a:ext cx="889000" cy="3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121638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3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146024</xdr:rowOff>
    </xdr:from>
    <xdr:to>
      <xdr:col>76</xdr:col>
      <xdr:colOff>114300</xdr:colOff>
      <xdr:row>57</xdr:row>
      <xdr:rowOff>44466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747224"/>
          <a:ext cx="889000" cy="6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149412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0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146024</xdr:rowOff>
    </xdr:from>
    <xdr:to>
      <xdr:col>71</xdr:col>
      <xdr:colOff>177800</xdr:colOff>
      <xdr:row>56</xdr:row>
      <xdr:rowOff>166522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747224"/>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26416</xdr:rowOff>
    </xdr:from>
    <xdr:to>
      <xdr:col>72</xdr:col>
      <xdr:colOff>38100</xdr:colOff>
      <xdr:row>56</xdr:row>
      <xdr:rowOff>128016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144543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0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71221</xdr:rowOff>
    </xdr:from>
    <xdr:to>
      <xdr:col>67</xdr:col>
      <xdr:colOff>101600</xdr:colOff>
      <xdr:row>57</xdr:row>
      <xdr:rowOff>1371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17898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152131</xdr:rowOff>
    </xdr:from>
    <xdr:to>
      <xdr:col>85</xdr:col>
      <xdr:colOff>177800</xdr:colOff>
      <xdr:row>57</xdr:row>
      <xdr:rowOff>82281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5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67058</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6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131633</xdr:rowOff>
    </xdr:from>
    <xdr:to>
      <xdr:col>81</xdr:col>
      <xdr:colOff>101600</xdr:colOff>
      <xdr:row>57</xdr:row>
      <xdr:rowOff>61783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3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52910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2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165116</xdr:rowOff>
    </xdr:from>
    <xdr:to>
      <xdr:col>76</xdr:col>
      <xdr:colOff>165100</xdr:colOff>
      <xdr:row>57</xdr:row>
      <xdr:rowOff>95266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6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86393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5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95224</xdr:rowOff>
    </xdr:from>
    <xdr:to>
      <xdr:col>72</xdr:col>
      <xdr:colOff>38100</xdr:colOff>
      <xdr:row>57</xdr:row>
      <xdr:rowOff>25374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16501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8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115722</xdr:rowOff>
    </xdr:from>
    <xdr:to>
      <xdr:col>67</xdr:col>
      <xdr:colOff>101600</xdr:colOff>
      <xdr:row>57</xdr:row>
      <xdr:rowOff>45872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1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36999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0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55652</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57152"/>
          <a:ext cx="1269" cy="1531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2329</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55652</xdr:rowOff>
    </xdr:from>
    <xdr:to>
      <xdr:col>86</xdr:col>
      <xdr:colOff>25400</xdr:colOff>
      <xdr:row>70</xdr:row>
      <xdr:rowOff>55652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5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35534</xdr:rowOff>
    </xdr:from>
    <xdr:to>
      <xdr:col>85</xdr:col>
      <xdr:colOff>127000</xdr:colOff>
      <xdr:row>76</xdr:row>
      <xdr:rowOff>123317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2894284"/>
          <a:ext cx="838200" cy="25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162349</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63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12472</xdr:rowOff>
    </xdr:from>
    <xdr:to>
      <xdr:col>85</xdr:col>
      <xdr:colOff>177800</xdr:colOff>
      <xdr:row>78</xdr:row>
      <xdr:rowOff>114072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35534</xdr:rowOff>
    </xdr:from>
    <xdr:to>
      <xdr:col>81</xdr:col>
      <xdr:colOff>50800</xdr:colOff>
      <xdr:row>75</xdr:row>
      <xdr:rowOff>100305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2894284"/>
          <a:ext cx="88900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113170</xdr:rowOff>
    </xdr:from>
    <xdr:to>
      <xdr:col>81</xdr:col>
      <xdr:colOff>101600</xdr:colOff>
      <xdr:row>78</xdr:row>
      <xdr:rowOff>43320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34447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4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100305</xdr:rowOff>
    </xdr:from>
    <xdr:to>
      <xdr:col>76</xdr:col>
      <xdr:colOff>114300</xdr:colOff>
      <xdr:row>77</xdr:row>
      <xdr:rowOff>116306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2959055"/>
          <a:ext cx="889000" cy="35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40132</xdr:rowOff>
    </xdr:from>
    <xdr:to>
      <xdr:col>76</xdr:col>
      <xdr:colOff>165100</xdr:colOff>
      <xdr:row>77</xdr:row>
      <xdr:rowOff>141732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4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132859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33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74244</xdr:rowOff>
    </xdr:from>
    <xdr:to>
      <xdr:col>71</xdr:col>
      <xdr:colOff>177800</xdr:colOff>
      <xdr:row>77</xdr:row>
      <xdr:rowOff>116306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275894"/>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151040</xdr:rowOff>
    </xdr:from>
    <xdr:to>
      <xdr:col>72</xdr:col>
      <xdr:colOff>38100</xdr:colOff>
      <xdr:row>76</xdr:row>
      <xdr:rowOff>81190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00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97718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27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33046</xdr:rowOff>
    </xdr:from>
    <xdr:to>
      <xdr:col>67</xdr:col>
      <xdr:colOff>101600</xdr:colOff>
      <xdr:row>77</xdr:row>
      <xdr:rowOff>134646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3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125773</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32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72517</xdr:rowOff>
    </xdr:from>
    <xdr:to>
      <xdr:col>85</xdr:col>
      <xdr:colOff>177800</xdr:colOff>
      <xdr:row>77</xdr:row>
      <xdr:rowOff>2667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10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95394</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29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156184</xdr:rowOff>
    </xdr:from>
    <xdr:to>
      <xdr:col>81</xdr:col>
      <xdr:colOff>101600</xdr:colOff>
      <xdr:row>75</xdr:row>
      <xdr:rowOff>86334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284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102861</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261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49505</xdr:rowOff>
    </xdr:from>
    <xdr:to>
      <xdr:col>76</xdr:col>
      <xdr:colOff>165100</xdr:colOff>
      <xdr:row>75</xdr:row>
      <xdr:rowOff>151104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29082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167632</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268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65506</xdr:rowOff>
    </xdr:from>
    <xdr:to>
      <xdr:col>72</xdr:col>
      <xdr:colOff>38100</xdr:colOff>
      <xdr:row>77</xdr:row>
      <xdr:rowOff>167106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2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158233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35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23444</xdr:rowOff>
    </xdr:from>
    <xdr:to>
      <xdr:col>67</xdr:col>
      <xdr:colOff>101600</xdr:colOff>
      <xdr:row>77</xdr:row>
      <xdr:rowOff>125044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2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141571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00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118847</xdr:rowOff>
    </xdr:from>
    <xdr:to>
      <xdr:col>85</xdr:col>
      <xdr:colOff>127000</xdr:colOff>
      <xdr:row>94</xdr:row>
      <xdr:rowOff>36094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5720797"/>
          <a:ext cx="838200" cy="43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79736</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538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162624</xdr:rowOff>
    </xdr:from>
    <xdr:to>
      <xdr:col>81</xdr:col>
      <xdr:colOff>50800</xdr:colOff>
      <xdr:row>94</xdr:row>
      <xdr:rowOff>36094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5593124"/>
          <a:ext cx="889000" cy="55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59287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68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162624</xdr:rowOff>
    </xdr:from>
    <xdr:to>
      <xdr:col>76</xdr:col>
      <xdr:colOff>114300</xdr:colOff>
      <xdr:row>94</xdr:row>
      <xdr:rowOff>89064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5593124"/>
          <a:ext cx="889000" cy="61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71214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7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96889</xdr:rowOff>
    </xdr:from>
    <xdr:to>
      <xdr:col>71</xdr:col>
      <xdr:colOff>177800</xdr:colOff>
      <xdr:row>94</xdr:row>
      <xdr:rowOff>89064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5698839"/>
          <a:ext cx="889000" cy="50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121958</xdr:rowOff>
    </xdr:from>
    <xdr:to>
      <xdr:col>72</xdr:col>
      <xdr:colOff>38100</xdr:colOff>
      <xdr:row>97</xdr:row>
      <xdr:rowOff>52108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43235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6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114275</xdr:rowOff>
    </xdr:from>
    <xdr:to>
      <xdr:col>67</xdr:col>
      <xdr:colOff>101600</xdr:colOff>
      <xdr:row>97</xdr:row>
      <xdr:rowOff>44425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35552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6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68047</xdr:rowOff>
    </xdr:from>
    <xdr:to>
      <xdr:col>85</xdr:col>
      <xdr:colOff>177800</xdr:colOff>
      <xdr:row>91</xdr:row>
      <xdr:rowOff>169647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566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90924</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552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156744</xdr:rowOff>
    </xdr:from>
    <xdr:to>
      <xdr:col>81</xdr:col>
      <xdr:colOff>101600</xdr:colOff>
      <xdr:row>94</xdr:row>
      <xdr:rowOff>86894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10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103421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587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111824</xdr:rowOff>
    </xdr:from>
    <xdr:to>
      <xdr:col>76</xdr:col>
      <xdr:colOff>165100</xdr:colOff>
      <xdr:row>91</xdr:row>
      <xdr:rowOff>41974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554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58501</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531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38264</xdr:rowOff>
    </xdr:from>
    <xdr:to>
      <xdr:col>72</xdr:col>
      <xdr:colOff>38100</xdr:colOff>
      <xdr:row>94</xdr:row>
      <xdr:rowOff>139864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15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156391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592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46089</xdr:rowOff>
    </xdr:from>
    <xdr:to>
      <xdr:col>67</xdr:col>
      <xdr:colOff>101600</xdr:colOff>
      <xdr:row>91</xdr:row>
      <xdr:rowOff>147689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5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164216</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542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66040</xdr:rowOff>
    </xdr:from>
    <xdr:to>
      <xdr:col>102</xdr:col>
      <xdr:colOff>165100</xdr:colOff>
      <xdr:row>38</xdr:row>
      <xdr:rowOff>167640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12717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3563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57353</xdr:rowOff>
    </xdr:from>
    <xdr:to>
      <xdr:col>98</xdr:col>
      <xdr:colOff>38100</xdr:colOff>
      <xdr:row>38</xdr:row>
      <xdr:rowOff>158953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4030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99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おいては、商工費及び教育費を除き</a:t>
          </a:r>
          <a:r>
            <a:rPr kumimoji="1" lang="ja-JP" altLang="ja-JP" sz="1100">
              <a:solidFill>
                <a:schemeClr val="dk1"/>
              </a:solidFill>
              <a:effectLst/>
              <a:latin typeface="+mn-lt"/>
              <a:ea typeface="+mn-ea"/>
              <a:cs typeface="+mn-cs"/>
            </a:rPr>
            <a:t>類似団体平均を上回っている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中でも、</a:t>
          </a:r>
          <a:r>
            <a:rPr kumimoji="1" lang="ja-JP" altLang="ja-JP" sz="1100">
              <a:solidFill>
                <a:schemeClr val="dk1"/>
              </a:solidFill>
              <a:effectLst/>
              <a:latin typeface="+mn-lt"/>
              <a:ea typeface="+mn-ea"/>
              <a:cs typeface="+mn-cs"/>
            </a:rPr>
            <a:t>民生費は物価高騰対策として実施した重点支援交付金を活用した</a:t>
          </a:r>
          <a:r>
            <a:rPr kumimoji="1" lang="ja-JP" altLang="en-US" sz="1100">
              <a:solidFill>
                <a:schemeClr val="dk1"/>
              </a:solidFill>
              <a:effectLst/>
              <a:latin typeface="+mn-lt"/>
              <a:ea typeface="+mn-ea"/>
              <a:cs typeface="+mn-cs"/>
            </a:rPr>
            <a:t>子育て世帯、低所得世帯への</a:t>
          </a:r>
          <a:r>
            <a:rPr kumimoji="1" lang="ja-JP" altLang="ja-JP" sz="1100">
              <a:solidFill>
                <a:schemeClr val="dk1"/>
              </a:solidFill>
              <a:effectLst/>
              <a:latin typeface="+mn-lt"/>
              <a:ea typeface="+mn-ea"/>
              <a:cs typeface="+mn-cs"/>
            </a:rPr>
            <a:t>給付金による増</a:t>
          </a:r>
          <a:r>
            <a:rPr kumimoji="1" lang="ja-JP" altLang="en-US" sz="1100">
              <a:solidFill>
                <a:schemeClr val="dk1"/>
              </a:solidFill>
              <a:effectLst/>
              <a:latin typeface="+mn-lt"/>
              <a:ea typeface="+mn-ea"/>
              <a:cs typeface="+mn-cs"/>
            </a:rPr>
            <a:t>、衛生費は、公的病院に対する医療機器整備支援に係る経費の増にょるものである。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労働費については、国の受託事業により雇用の場創出に向けた取り組みを令和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年度から実施しており、大きく増加している。</a:t>
          </a:r>
          <a:endParaRPr lang="ja-JP" altLang="ja-JP" sz="1400">
            <a:effectLst/>
          </a:endParaRPr>
        </a:p>
        <a:p>
          <a:r>
            <a:rPr kumimoji="1" lang="ja-JP" altLang="en-US" sz="1100">
              <a:solidFill>
                <a:schemeClr val="dk1"/>
              </a:solidFill>
              <a:effectLst/>
              <a:latin typeface="+mn-lt"/>
              <a:ea typeface="+mn-ea"/>
              <a:cs typeface="+mn-cs"/>
            </a:rPr>
            <a:t>その他、土木費については、公営住宅整備や道路維持補修事業に加え、防災集団移転促進事業に係る経費が大きく加算されたことにより増となっている。</a:t>
          </a:r>
          <a:endParaRPr kumimoji="1" lang="en-US"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年度以降、適切な財源確保と歳出の精査により財政調整基金の取り崩しをせず、実質収支も黒字の財政運営を継続している。令和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年度は、実質収支が前年度比</a:t>
          </a:r>
          <a:r>
            <a:rPr kumimoji="1" lang="en-US" altLang="ja-JP" sz="1000">
              <a:solidFill>
                <a:schemeClr val="dk1"/>
              </a:solidFill>
              <a:effectLst/>
              <a:latin typeface="+mn-lt"/>
              <a:ea typeface="+mn-ea"/>
              <a:cs typeface="+mn-cs"/>
            </a:rPr>
            <a:t>269</a:t>
          </a:r>
          <a:r>
            <a:rPr kumimoji="1" lang="ja-JP" altLang="ja-JP" sz="1000">
              <a:solidFill>
                <a:schemeClr val="dk1"/>
              </a:solidFill>
              <a:effectLst/>
              <a:latin typeface="+mn-lt"/>
              <a:ea typeface="+mn-ea"/>
              <a:cs typeface="+mn-cs"/>
            </a:rPr>
            <a:t>百万円</a:t>
          </a:r>
          <a:r>
            <a:rPr kumimoji="1" lang="ja-JP" altLang="en-US" sz="1000">
              <a:solidFill>
                <a:schemeClr val="dk1"/>
              </a:solidFill>
              <a:effectLst/>
              <a:latin typeface="+mn-lt"/>
              <a:ea typeface="+mn-ea"/>
              <a:cs typeface="+mn-cs"/>
            </a:rPr>
            <a:t>の減</a:t>
          </a:r>
          <a:r>
            <a:rPr kumimoji="1" lang="ja-JP" altLang="ja-JP" sz="1000">
              <a:solidFill>
                <a:schemeClr val="dk1"/>
              </a:solidFill>
              <a:effectLst/>
              <a:latin typeface="+mn-lt"/>
              <a:ea typeface="+mn-ea"/>
              <a:cs typeface="+mn-cs"/>
            </a:rPr>
            <a:t>となっ</a:t>
          </a:r>
          <a:r>
            <a:rPr kumimoji="1" lang="ja-JP" altLang="en-US" sz="1000">
              <a:solidFill>
                <a:schemeClr val="dk1"/>
              </a:solidFill>
              <a:effectLst/>
              <a:latin typeface="+mn-lt"/>
              <a:ea typeface="+mn-ea"/>
              <a:cs typeface="+mn-cs"/>
            </a:rPr>
            <a:t>たが</a:t>
          </a:r>
          <a:r>
            <a:rPr kumimoji="1" lang="ja-JP" altLang="ja-JP" sz="1000">
              <a:solidFill>
                <a:schemeClr val="dk1"/>
              </a:solidFill>
              <a:effectLst/>
              <a:latin typeface="+mn-lt"/>
              <a:ea typeface="+mn-ea"/>
              <a:cs typeface="+mn-cs"/>
            </a:rPr>
            <a:t>、標準財政規模</a:t>
          </a:r>
          <a:r>
            <a:rPr kumimoji="1" lang="ja-JP" altLang="en-US" sz="1000">
              <a:solidFill>
                <a:schemeClr val="dk1"/>
              </a:solidFill>
              <a:effectLst/>
              <a:latin typeface="+mn-lt"/>
              <a:ea typeface="+mn-ea"/>
              <a:cs typeface="+mn-cs"/>
            </a:rPr>
            <a:t>に対する実質収支割合は</a:t>
          </a:r>
          <a:r>
            <a:rPr kumimoji="1" lang="en-US" altLang="ja-JP" sz="1000">
              <a:solidFill>
                <a:schemeClr val="dk1"/>
              </a:solidFill>
              <a:effectLst/>
              <a:latin typeface="+mn-lt"/>
              <a:ea typeface="+mn-ea"/>
              <a:cs typeface="+mn-cs"/>
            </a:rPr>
            <a:t>6.74</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と令和</a:t>
          </a:r>
          <a:r>
            <a:rPr kumimoji="1" lang="en-US" altLang="ja-JP" sz="1000">
              <a:solidFill>
                <a:schemeClr val="dk1"/>
              </a:solidFill>
              <a:effectLst/>
              <a:latin typeface="+mn-lt"/>
              <a:ea typeface="+mn-ea"/>
              <a:cs typeface="+mn-cs"/>
            </a:rPr>
            <a:t>3</a:t>
          </a:r>
          <a:r>
            <a:rPr kumimoji="1" lang="ja-JP" altLang="en-US" sz="1000">
              <a:solidFill>
                <a:schemeClr val="dk1"/>
              </a:solidFill>
              <a:effectLst/>
              <a:latin typeface="+mn-lt"/>
              <a:ea typeface="+mn-ea"/>
              <a:cs typeface="+mn-cs"/>
            </a:rPr>
            <a:t>年度と同水準を維持している</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また、</a:t>
          </a:r>
          <a:r>
            <a:rPr kumimoji="1" lang="ja-JP" altLang="ja-JP" sz="1000">
              <a:solidFill>
                <a:schemeClr val="dk1"/>
              </a:solidFill>
              <a:effectLst/>
              <a:latin typeface="+mn-lt"/>
              <a:ea typeface="+mn-ea"/>
              <a:cs typeface="+mn-cs"/>
            </a:rPr>
            <a:t>実質単年度収支</a:t>
          </a:r>
          <a:r>
            <a:rPr kumimoji="1" lang="ja-JP" altLang="en-US" sz="1000">
              <a:solidFill>
                <a:schemeClr val="dk1"/>
              </a:solidFill>
              <a:effectLst/>
              <a:latin typeface="+mn-lt"/>
              <a:ea typeface="+mn-ea"/>
              <a:cs typeface="+mn-cs"/>
            </a:rPr>
            <a:t>についても</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年度に</a:t>
          </a:r>
          <a:r>
            <a:rPr kumimoji="1" lang="en-US" altLang="ja-JP" sz="1000">
              <a:solidFill>
                <a:schemeClr val="dk1"/>
              </a:solidFill>
              <a:effectLst/>
              <a:latin typeface="+mn-lt"/>
              <a:ea typeface="+mn-ea"/>
              <a:cs typeface="+mn-cs"/>
            </a:rPr>
            <a:t>720</a:t>
          </a:r>
          <a:r>
            <a:rPr kumimoji="1" lang="ja-JP" altLang="ja-JP" sz="1000">
              <a:solidFill>
                <a:schemeClr val="dk1"/>
              </a:solidFill>
              <a:effectLst/>
              <a:latin typeface="+mn-lt"/>
              <a:ea typeface="+mn-ea"/>
              <a:cs typeface="+mn-cs"/>
            </a:rPr>
            <a:t>百万円の繰上償還を行った</a:t>
          </a:r>
          <a:r>
            <a:rPr kumimoji="1" lang="ja-JP" altLang="en-US" sz="1000">
              <a:solidFill>
                <a:schemeClr val="dk1"/>
              </a:solidFill>
              <a:effectLst/>
              <a:latin typeface="+mn-lt"/>
              <a:ea typeface="+mn-ea"/>
              <a:cs typeface="+mn-cs"/>
            </a:rPr>
            <a:t>うえで、前年度を</a:t>
          </a:r>
          <a:r>
            <a:rPr kumimoji="1" lang="en-US" altLang="ja-JP" sz="1000">
              <a:solidFill>
                <a:schemeClr val="dk1"/>
              </a:solidFill>
              <a:effectLst/>
              <a:latin typeface="+mn-lt"/>
              <a:ea typeface="+mn-ea"/>
              <a:cs typeface="+mn-cs"/>
            </a:rPr>
            <a:t>2.59</a:t>
          </a:r>
          <a:r>
            <a:rPr kumimoji="1" lang="ja-JP" altLang="en-US" sz="1000">
              <a:solidFill>
                <a:schemeClr val="dk1"/>
              </a:solidFill>
              <a:effectLst/>
              <a:latin typeface="+mn-lt"/>
              <a:ea typeface="+mn-ea"/>
              <a:cs typeface="+mn-cs"/>
            </a:rPr>
            <a:t>ポイント上回る</a:t>
          </a:r>
          <a:r>
            <a:rPr kumimoji="1" lang="en-US" altLang="ja-JP" sz="1000">
              <a:solidFill>
                <a:schemeClr val="dk1"/>
              </a:solidFill>
              <a:effectLst/>
              <a:latin typeface="+mn-lt"/>
              <a:ea typeface="+mn-ea"/>
              <a:cs typeface="+mn-cs"/>
            </a:rPr>
            <a:t>5.38</a:t>
          </a:r>
          <a:r>
            <a:rPr kumimoji="1" lang="ja-JP" altLang="en-US" sz="1000">
              <a:solidFill>
                <a:schemeClr val="dk1"/>
              </a:solidFill>
              <a:effectLst/>
              <a:latin typeface="+mn-lt"/>
              <a:ea typeface="+mn-ea"/>
              <a:cs typeface="+mn-cs"/>
            </a:rPr>
            <a:t>％となっている。</a:t>
          </a:r>
          <a:endParaRPr lang="ja-JP" altLang="ja-JP" sz="1000">
            <a:effectLst/>
          </a:endParaRPr>
        </a:p>
        <a:p>
          <a:r>
            <a:rPr kumimoji="1" lang="ja-JP" altLang="ja-JP" sz="1000">
              <a:solidFill>
                <a:schemeClr val="dk1"/>
              </a:solidFill>
              <a:effectLst/>
              <a:latin typeface="+mn-lt"/>
              <a:ea typeface="+mn-ea"/>
              <a:cs typeface="+mn-cs"/>
            </a:rPr>
            <a:t>　人口減少による市税等収入や普通交付税の減額により財政運営が厳しくなる状況を踏まえ、</a:t>
          </a:r>
          <a:r>
            <a:rPr kumimoji="1" lang="ja-JP" altLang="en-US" sz="1000">
              <a:solidFill>
                <a:schemeClr val="dk1"/>
              </a:solidFill>
              <a:effectLst/>
              <a:latin typeface="+mn-lt"/>
              <a:ea typeface="+mn-ea"/>
              <a:cs typeface="+mn-cs"/>
            </a:rPr>
            <a:t>税源涵養に資する事業の精査によって</a:t>
          </a:r>
          <a:r>
            <a:rPr kumimoji="1" lang="ja-JP" altLang="ja-JP" sz="1000">
              <a:solidFill>
                <a:schemeClr val="dk1"/>
              </a:solidFill>
              <a:effectLst/>
              <a:latin typeface="+mn-lt"/>
              <a:ea typeface="+mn-ea"/>
              <a:cs typeface="+mn-cs"/>
            </a:rPr>
            <a:t>歳入確保に努め、実質収支の黒字の維持、単年度収支の黒字決算となるよう財政体質を構築していく。</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itchFamily="49" charset="-128"/>
              <a:ea typeface="ＭＳ ゴシック" pitchFamily="49" charset="-128"/>
              <a:cs typeface="+mn-cs"/>
            </a:rPr>
            <a:t>　</a:t>
          </a:r>
          <a:r>
            <a:rPr kumimoji="1" lang="ja-JP" altLang="ja-JP"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年度決算において、特別会計では一般会計や基金からの繰り入れをしているため、赤字額は発生していない。</a:t>
          </a:r>
          <a:endParaRPr lang="ja-JP" altLang="ja-JP" sz="1200">
            <a:effectLst/>
          </a:endParaRPr>
        </a:p>
        <a:p>
          <a:r>
            <a:rPr kumimoji="1" lang="ja-JP" altLang="ja-JP" sz="1200">
              <a:solidFill>
                <a:schemeClr val="dk1"/>
              </a:solidFill>
              <a:effectLst/>
              <a:latin typeface="+mn-lt"/>
              <a:ea typeface="+mn-ea"/>
              <a:cs typeface="+mn-cs"/>
            </a:rPr>
            <a:t>　一般会計においては、実質収支</a:t>
          </a:r>
          <a:r>
            <a:rPr kumimoji="1" lang="ja-JP" altLang="en-US" sz="1200">
              <a:solidFill>
                <a:schemeClr val="dk1"/>
              </a:solidFill>
              <a:effectLst/>
              <a:latin typeface="+mn-lt"/>
              <a:ea typeface="+mn-ea"/>
              <a:cs typeface="+mn-cs"/>
            </a:rPr>
            <a:t>は前年度比で減少したものの、黒字決算である</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公共下水道事業特別会計及び農業集落排水事業特別会計は、令和</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年度から</a:t>
          </a:r>
          <a:r>
            <a:rPr kumimoji="1" lang="ja-JP" altLang="en-US" sz="1200">
              <a:solidFill>
                <a:schemeClr val="dk1"/>
              </a:solidFill>
              <a:effectLst/>
              <a:latin typeface="+mn-lt"/>
              <a:ea typeface="+mn-ea"/>
              <a:cs typeface="+mn-cs"/>
            </a:rPr>
            <a:t>法適用</a:t>
          </a:r>
          <a:r>
            <a:rPr kumimoji="1" lang="ja-JP" altLang="ja-JP" sz="1200">
              <a:solidFill>
                <a:schemeClr val="dk1"/>
              </a:solidFill>
              <a:effectLst/>
              <a:latin typeface="+mn-lt"/>
              <a:ea typeface="+mn-ea"/>
              <a:cs typeface="+mn-cs"/>
            </a:rPr>
            <a:t>に移行したため</a:t>
          </a:r>
          <a:r>
            <a:rPr kumimoji="1" lang="ja-JP" altLang="en-US" sz="1200">
              <a:solidFill>
                <a:schemeClr val="dk1"/>
              </a:solidFill>
              <a:effectLst/>
              <a:latin typeface="+mn-lt"/>
              <a:ea typeface="+mn-ea"/>
              <a:cs typeface="+mn-cs"/>
            </a:rPr>
            <a:t>、下水道事業会計での新規計上となっている。</a:t>
          </a:r>
          <a:endParaRPr lang="ja-JP" altLang="ja-JP" sz="1200">
            <a:effectLst/>
          </a:endParaRPr>
        </a:p>
        <a:p>
          <a:r>
            <a:rPr kumimoji="1" lang="ja-JP" altLang="ja-JP" sz="1200">
              <a:solidFill>
                <a:schemeClr val="dk1"/>
              </a:solidFill>
              <a:effectLst/>
              <a:latin typeface="+mn-lt"/>
              <a:ea typeface="+mn-ea"/>
              <a:cs typeface="+mn-cs"/>
            </a:rPr>
            <a:t>　各特別会計</a:t>
          </a:r>
          <a:r>
            <a:rPr kumimoji="1" lang="ja-JP" altLang="en-US" sz="1200">
              <a:solidFill>
                <a:schemeClr val="dk1"/>
              </a:solidFill>
              <a:effectLst/>
              <a:latin typeface="+mn-lt"/>
              <a:ea typeface="+mn-ea"/>
              <a:cs typeface="+mn-cs"/>
            </a:rPr>
            <a:t>、公営企業会計</a:t>
          </a:r>
          <a:r>
            <a:rPr kumimoji="1" lang="ja-JP" altLang="ja-JP" sz="1200">
              <a:solidFill>
                <a:schemeClr val="dk1"/>
              </a:solidFill>
              <a:effectLst/>
              <a:latin typeface="+mn-lt"/>
              <a:ea typeface="+mn-ea"/>
              <a:cs typeface="+mn-cs"/>
            </a:rPr>
            <a:t>とも黒字決算を維持しているが、一般会計</a:t>
          </a:r>
          <a:r>
            <a:rPr kumimoji="1" lang="ja-JP" altLang="en-US" sz="1200">
              <a:solidFill>
                <a:schemeClr val="dk1"/>
              </a:solidFill>
              <a:effectLst/>
              <a:latin typeface="+mn-lt"/>
              <a:ea typeface="+mn-ea"/>
              <a:cs typeface="+mn-cs"/>
            </a:rPr>
            <a:t>からの</a:t>
          </a:r>
          <a:r>
            <a:rPr kumimoji="1" lang="ja-JP" altLang="ja-JP" sz="1200">
              <a:solidFill>
                <a:schemeClr val="dk1"/>
              </a:solidFill>
              <a:effectLst/>
              <a:latin typeface="+mn-lt"/>
              <a:ea typeface="+mn-ea"/>
              <a:cs typeface="+mn-cs"/>
            </a:rPr>
            <a:t>繰出</a:t>
          </a:r>
          <a:r>
            <a:rPr kumimoji="1" lang="ja-JP" altLang="en-US" sz="1200">
              <a:solidFill>
                <a:schemeClr val="dk1"/>
              </a:solidFill>
              <a:effectLst/>
              <a:latin typeface="+mn-lt"/>
              <a:ea typeface="+mn-ea"/>
              <a:cs typeface="+mn-cs"/>
            </a:rPr>
            <a:t>金（補助金）</a:t>
          </a:r>
          <a:r>
            <a:rPr kumimoji="1" lang="ja-JP" altLang="ja-JP" sz="1200">
              <a:solidFill>
                <a:schemeClr val="dk1"/>
              </a:solidFill>
              <a:effectLst/>
              <a:latin typeface="+mn-lt"/>
              <a:ea typeface="+mn-ea"/>
              <a:cs typeface="+mn-cs"/>
            </a:rPr>
            <a:t>による負担が恒常的に大き</a:t>
          </a:r>
          <a:r>
            <a:rPr kumimoji="1" lang="ja-JP" altLang="en-US" sz="1200">
              <a:solidFill>
                <a:schemeClr val="dk1"/>
              </a:solidFill>
              <a:effectLst/>
              <a:latin typeface="+mn-lt"/>
              <a:ea typeface="+mn-ea"/>
              <a:cs typeface="+mn-cs"/>
            </a:rPr>
            <a:t>い。</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特に下水道事業については、財政運営健全化の観点から、事業規模、今後の事業計画の適正化を図る必要があ</a:t>
          </a:r>
          <a:r>
            <a:rPr kumimoji="1" lang="ja-JP" altLang="en-US" sz="1200">
              <a:solidFill>
                <a:schemeClr val="dk1"/>
              </a:solidFill>
              <a:effectLst/>
              <a:latin typeface="+mn-lt"/>
              <a:ea typeface="+mn-ea"/>
              <a:cs typeface="+mn-cs"/>
            </a:rPr>
            <a:t>り、水道事業においても給水人口の減少により、給水収益の増加が見込めない中、光熱費や物価の高騰により費用の増加が懸念され、経営環境は厳しい状況である。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また、国民健康保険事業会計や後期高齢者医療事業会計についても、保険料収入、医療費給付等の状況を注視していく必要がある</a:t>
          </a:r>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実質公債費比率は、平成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年度以降は改善傾向にあり、令和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年度は単年でも、</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ヵ年平均でも比率は改善した。</a:t>
          </a:r>
        </a:p>
        <a:p>
          <a:r>
            <a:rPr kumimoji="1" lang="ja-JP" altLang="en-US" sz="1200">
              <a:latin typeface="ＭＳ ゴシック" pitchFamily="49" charset="-128"/>
              <a:ea typeface="ＭＳ ゴシック" pitchFamily="49" charset="-128"/>
            </a:rPr>
            <a:t>　元利償還金は前年比で</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百万円増加したものの、公営企業債に対する繰入金並びに一部事務組合等が起こした地方債の元利償還金に対する負担金等がいずれも減少したこと等により元利償還金等は昨年度と同水準となった。また、算入公債費等は</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百万円減少した。その結果、分子全体としては</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百万円増と前年度と同水準となった。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引き続き起債対象事業の精査・調整を行うほか、地方債の繰上償還も検討し、実質公債費比率の更なる抑制を図っていく。</a:t>
          </a: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年度は、新発債の発行抑制に加え、令和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年度に続き</a:t>
          </a:r>
          <a:r>
            <a:rPr kumimoji="1" lang="en-US" altLang="ja-JP" sz="1200">
              <a:latin typeface="ＭＳ ゴシック" pitchFamily="49" charset="-128"/>
              <a:ea typeface="ＭＳ ゴシック" pitchFamily="49" charset="-128"/>
            </a:rPr>
            <a:t>720</a:t>
          </a:r>
          <a:r>
            <a:rPr kumimoji="1" lang="ja-JP" altLang="en-US" sz="1200">
              <a:latin typeface="ＭＳ ゴシック" pitchFamily="49" charset="-128"/>
              <a:ea typeface="ＭＳ ゴシック" pitchFamily="49" charset="-128"/>
            </a:rPr>
            <a:t>百万円の繰上償還を実施したことから一般会計等に係る地方債の現在高が</a:t>
          </a:r>
          <a:r>
            <a:rPr kumimoji="1" lang="en-US" altLang="ja-JP" sz="1200">
              <a:latin typeface="ＭＳ ゴシック" pitchFamily="49" charset="-128"/>
              <a:ea typeface="ＭＳ ゴシック" pitchFamily="49" charset="-128"/>
            </a:rPr>
            <a:t>1,753</a:t>
          </a:r>
          <a:r>
            <a:rPr kumimoji="1" lang="ja-JP" altLang="en-US" sz="1200">
              <a:latin typeface="ＭＳ ゴシック" pitchFamily="49" charset="-128"/>
              <a:ea typeface="ＭＳ ゴシック" pitchFamily="49" charset="-128"/>
            </a:rPr>
            <a:t>百万円の大幅に減少となった。また、将来負担額も前年度と比較し</a:t>
          </a:r>
          <a:r>
            <a:rPr kumimoji="1" lang="en-US" altLang="ja-JP" sz="1200">
              <a:latin typeface="ＭＳ ゴシック" pitchFamily="49" charset="-128"/>
              <a:ea typeface="ＭＳ ゴシック" pitchFamily="49" charset="-128"/>
            </a:rPr>
            <a:t>2,107</a:t>
          </a:r>
          <a:r>
            <a:rPr kumimoji="1" lang="ja-JP" altLang="en-US" sz="1200">
              <a:latin typeface="ＭＳ ゴシック" pitchFamily="49" charset="-128"/>
              <a:ea typeface="ＭＳ ゴシック" pitchFamily="49" charset="-128"/>
            </a:rPr>
            <a:t>百万円減少した。</a:t>
          </a:r>
        </a:p>
        <a:p>
          <a:r>
            <a:rPr kumimoji="1" lang="ja-JP" altLang="en-US" sz="1200">
              <a:latin typeface="ＭＳ ゴシック" pitchFamily="49" charset="-128"/>
              <a:ea typeface="ＭＳ ゴシック" pitchFamily="49" charset="-128"/>
            </a:rPr>
            <a:t>　全体として、将来負担比率の分子は</a:t>
          </a:r>
          <a:r>
            <a:rPr kumimoji="1" lang="en-US" altLang="ja-JP" sz="1200">
              <a:latin typeface="ＭＳ ゴシック" pitchFamily="49" charset="-128"/>
              <a:ea typeface="ＭＳ ゴシック" pitchFamily="49" charset="-128"/>
            </a:rPr>
            <a:t>1,000</a:t>
          </a:r>
          <a:r>
            <a:rPr kumimoji="1" lang="ja-JP" altLang="en-US" sz="1200">
              <a:latin typeface="ＭＳ ゴシック" pitchFamily="49" charset="-128"/>
              <a:ea typeface="ＭＳ ゴシック" pitchFamily="49" charset="-128"/>
            </a:rPr>
            <a:t>百万円減少した。</a:t>
          </a:r>
        </a:p>
        <a:p>
          <a:r>
            <a:rPr kumimoji="1" lang="ja-JP" altLang="en-US" sz="1200">
              <a:latin typeface="ＭＳ ゴシック" pitchFamily="49" charset="-128"/>
              <a:ea typeface="ＭＳ ゴシック" pitchFamily="49" charset="-128"/>
            </a:rPr>
            <a:t>　今後は、防災集団移転促進事業、統合学校建設事業をはじめとする大規模事業に伴う地方債発行増により、将来負担比率が一時的に上昇することが見込まれるため、既存事業の見直しや新規事業の計画的な実施を図り、財政の健全化に努め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島根県江津市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令和５年度においては、主に公営住宅整備事業に対し公共施設等整備管理基金を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百万円の取り崩しをはじめ、地域振興基金、元気・勇気・感動ごうつふるさと基金、まち・ひと・しごと創生基金など合計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一方、元気！勇気！感動！ごうつふるさと基金への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百万円をはじめ、まち・ひと・しごと創生基金（企業版ふるさと寄付）に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百万円等の積み立てを行ったこと等により、基金全体としては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今後の大規模事業による地方債発行の増に備えて減債基金積立を行っている。また、引き続き繰上償還を検討していく。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・地域振興基金：地域の活性化に資するための基金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・元気！勇気！感動！ごうつふるさと基金：地域の伝統芸能文化伝承に関する事業、地域の自然・景観を活かした事業等、まちづくりへの共感を持つ　人々が地域づくりへ参加できるよう寄付金を財源として設置した基金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・公共施設等整備管理基金：公共施設等の整備、維持管理及び運営のための基金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・公共施設等整備管理基金：公営住宅整備事業に対し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・ごうつふるさと基金：基金の目的に沿った事業へ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百万円充当した一方、寄付金を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・元気！勇気！感動！ごうつふるさと基金について、寄付額の増による積立が増加している。今後は、寄付の目的に即し、地域の活性化に資する取組に要する経費に対し、計画的に活用していく。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令和５年度においては、増減なし。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災害等への備え等のため、過去の実績等を踏まえ、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令和５年度においては、増減なし。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百万円の繰上償還を行ったが、収支状況から取り崩しには至らなかった。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今後の大規模事業による地方債発行の増に備え、計画的な積立、繰上償還を行っていく。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17874181</v>
      </c>
      <c r="BO4" s="449"/>
      <c r="BP4" s="449"/>
      <c r="BQ4" s="449"/>
      <c r="BR4" s="449"/>
      <c r="BS4" s="449"/>
      <c r="BT4" s="449"/>
      <c r="BU4" s="450"/>
      <c r="BV4" s="448">
        <v>17991132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6.7</v>
      </c>
      <c r="CU4" s="589"/>
      <c r="CV4" s="589"/>
      <c r="CW4" s="589"/>
      <c r="CX4" s="589"/>
      <c r="CY4" s="589"/>
      <c r="CZ4" s="589"/>
      <c r="DA4" s="590"/>
      <c r="DB4" s="588">
        <v>9.4</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17171433</v>
      </c>
      <c r="BO5" s="420"/>
      <c r="BP5" s="420"/>
      <c r="BQ5" s="420"/>
      <c r="BR5" s="420"/>
      <c r="BS5" s="420"/>
      <c r="BT5" s="420"/>
      <c r="BU5" s="421"/>
      <c r="BV5" s="419">
        <v>17013889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96.2</v>
      </c>
      <c r="CU5" s="417"/>
      <c r="CV5" s="417"/>
      <c r="CW5" s="417"/>
      <c r="CX5" s="417"/>
      <c r="CY5" s="417"/>
      <c r="CZ5" s="417"/>
      <c r="DA5" s="418"/>
      <c r="DB5" s="416">
        <v>92.7</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702748</v>
      </c>
      <c r="BO6" s="420"/>
      <c r="BP6" s="420"/>
      <c r="BQ6" s="420"/>
      <c r="BR6" s="420"/>
      <c r="BS6" s="420"/>
      <c r="BT6" s="420"/>
      <c r="BU6" s="421"/>
      <c r="BV6" s="419">
        <v>977243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96.7</v>
      </c>
      <c r="CU6" s="563"/>
      <c r="CV6" s="563"/>
      <c r="CW6" s="563"/>
      <c r="CX6" s="563"/>
      <c r="CY6" s="563"/>
      <c r="CZ6" s="563"/>
      <c r="DA6" s="564"/>
      <c r="DB6" s="562">
        <v>93.7</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97911</v>
      </c>
      <c r="BO7" s="420"/>
      <c r="BP7" s="420"/>
      <c r="BQ7" s="420"/>
      <c r="BR7" s="420"/>
      <c r="BS7" s="420"/>
      <c r="BT7" s="420"/>
      <c r="BU7" s="421"/>
      <c r="BV7" s="419">
        <v>134605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8970228</v>
      </c>
      <c r="CU7" s="420"/>
      <c r="CV7" s="420"/>
      <c r="CW7" s="420"/>
      <c r="CX7" s="420"/>
      <c r="CY7" s="420"/>
      <c r="CZ7" s="420"/>
      <c r="DA7" s="421"/>
      <c r="DB7" s="419">
        <v>8939529</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604837</v>
      </c>
      <c r="BO8" s="420"/>
      <c r="BP8" s="420"/>
      <c r="BQ8" s="420"/>
      <c r="BR8" s="420"/>
      <c r="BS8" s="420"/>
      <c r="BT8" s="420"/>
      <c r="BU8" s="421"/>
      <c r="BV8" s="419">
        <v>842638</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0.34</v>
      </c>
      <c r="CU8" s="523"/>
      <c r="CV8" s="523"/>
      <c r="CW8" s="523"/>
      <c r="CX8" s="523"/>
      <c r="CY8" s="523"/>
      <c r="CZ8" s="523"/>
      <c r="DA8" s="524"/>
      <c r="DB8" s="522">
        <v>0.33</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22959</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-237801</v>
      </c>
      <c r="BO9" s="420"/>
      <c r="BP9" s="420"/>
      <c r="BQ9" s="420"/>
      <c r="BR9" s="420"/>
      <c r="BS9" s="420"/>
      <c r="BT9" s="420"/>
      <c r="BU9" s="421"/>
      <c r="BV9" s="419">
        <v>216242</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22.9</v>
      </c>
      <c r="CU9" s="417"/>
      <c r="CV9" s="417"/>
      <c r="CW9" s="417"/>
      <c r="CX9" s="417"/>
      <c r="CY9" s="417"/>
      <c r="CZ9" s="417"/>
      <c r="DA9" s="418"/>
      <c r="DB9" s="416">
        <v>17.3</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24468</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8</v>
      </c>
      <c r="BO10" s="420"/>
      <c r="BP10" s="420"/>
      <c r="BQ10" s="420"/>
      <c r="BR10" s="420"/>
      <c r="BS10" s="420"/>
      <c r="BT10" s="420"/>
      <c r="BU10" s="421"/>
      <c r="BV10" s="419">
        <v>5</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720454</v>
      </c>
      <c r="BO11" s="420"/>
      <c r="BP11" s="420"/>
      <c r="BQ11" s="420"/>
      <c r="BR11" s="420"/>
      <c r="BS11" s="420"/>
      <c r="BT11" s="420"/>
      <c r="BU11" s="421"/>
      <c r="BV11" s="419">
        <v>33128</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21751</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21326</v>
      </c>
      <c r="S13" s="507"/>
      <c r="T13" s="507"/>
      <c r="U13" s="507"/>
      <c r="V13" s="508"/>
      <c r="W13" s="509" t="s">
        <v>131</v>
      </c>
      <c r="X13" s="405"/>
      <c r="Y13" s="405"/>
      <c r="Z13" s="405"/>
      <c r="AA13" s="405"/>
      <c r="AB13" s="406"/>
      <c r="AC13" s="372">
        <v>455</v>
      </c>
      <c r="AD13" s="373"/>
      <c r="AE13" s="373"/>
      <c r="AF13" s="373"/>
      <c r="AG13" s="374"/>
      <c r="AH13" s="372">
        <v>583</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482661</v>
      </c>
      <c r="BO13" s="420"/>
      <c r="BP13" s="420"/>
      <c r="BQ13" s="420"/>
      <c r="BR13" s="420"/>
      <c r="BS13" s="420"/>
      <c r="BT13" s="420"/>
      <c r="BU13" s="421"/>
      <c r="BV13" s="419">
        <v>249375</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10.8</v>
      </c>
      <c r="CU13" s="417"/>
      <c r="CV13" s="417"/>
      <c r="CW13" s="417"/>
      <c r="CX13" s="417"/>
      <c r="CY13" s="417"/>
      <c r="CZ13" s="417"/>
      <c r="DA13" s="418"/>
      <c r="DB13" s="416">
        <v>11</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22134</v>
      </c>
      <c r="S14" s="507"/>
      <c r="T14" s="507"/>
      <c r="U14" s="507"/>
      <c r="V14" s="508"/>
      <c r="W14" s="510"/>
      <c r="X14" s="408"/>
      <c r="Y14" s="408"/>
      <c r="Z14" s="408"/>
      <c r="AA14" s="408"/>
      <c r="AB14" s="409"/>
      <c r="AC14" s="499">
        <v>4.3</v>
      </c>
      <c r="AD14" s="500"/>
      <c r="AE14" s="500"/>
      <c r="AF14" s="500"/>
      <c r="AG14" s="501"/>
      <c r="AH14" s="499">
        <v>5.2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53.6</v>
      </c>
      <c r="CU14" s="517"/>
      <c r="CV14" s="517"/>
      <c r="CW14" s="517"/>
      <c r="CX14" s="517"/>
      <c r="CY14" s="517"/>
      <c r="CZ14" s="517"/>
      <c r="DA14" s="518"/>
      <c r="DB14" s="516">
        <v>68</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21789</v>
      </c>
      <c r="S15" s="507"/>
      <c r="T15" s="507"/>
      <c r="U15" s="507"/>
      <c r="V15" s="508"/>
      <c r="W15" s="509" t="s">
        <v>137</v>
      </c>
      <c r="X15" s="405"/>
      <c r="Y15" s="405"/>
      <c r="Z15" s="405"/>
      <c r="AA15" s="405"/>
      <c r="AB15" s="406"/>
      <c r="AC15" s="372">
        <v>2712</v>
      </c>
      <c r="AD15" s="373"/>
      <c r="AE15" s="373"/>
      <c r="AF15" s="373"/>
      <c r="AG15" s="374"/>
      <c r="AH15" s="372">
        <v>2855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2880060</v>
      </c>
      <c r="BO15" s="449"/>
      <c r="BP15" s="449"/>
      <c r="BQ15" s="449"/>
      <c r="BR15" s="449"/>
      <c r="BS15" s="449"/>
      <c r="BT15" s="449"/>
      <c r="BU15" s="450"/>
      <c r="BV15" s="448">
        <v>2767029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25.4</v>
      </c>
      <c r="AD16" s="500"/>
      <c r="AE16" s="500"/>
      <c r="AF16" s="500"/>
      <c r="AG16" s="501"/>
      <c r="AH16" s="499">
        <v>25.4</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8196489</v>
      </c>
      <c r="BO16" s="420"/>
      <c r="BP16" s="420"/>
      <c r="BQ16" s="420"/>
      <c r="BR16" s="420"/>
      <c r="BS16" s="420"/>
      <c r="BT16" s="420"/>
      <c r="BU16" s="421"/>
      <c r="BV16" s="419">
        <v>8135491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7520</v>
      </c>
      <c r="AD17" s="373"/>
      <c r="AE17" s="373"/>
      <c r="AF17" s="373"/>
      <c r="AG17" s="374"/>
      <c r="AH17" s="372">
        <v>7824</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3607778</v>
      </c>
      <c r="BO17" s="420"/>
      <c r="BP17" s="420"/>
      <c r="BQ17" s="420"/>
      <c r="BR17" s="420"/>
      <c r="BS17" s="420"/>
      <c r="BT17" s="420"/>
      <c r="BU17" s="421"/>
      <c r="BV17" s="419">
        <v>3468788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268.24</v>
      </c>
      <c r="M18" s="472"/>
      <c r="N18" s="472"/>
      <c r="O18" s="472"/>
      <c r="P18" s="472"/>
      <c r="Q18" s="472"/>
      <c r="R18" s="473"/>
      <c r="S18" s="473"/>
      <c r="T18" s="473"/>
      <c r="U18" s="473"/>
      <c r="V18" s="474"/>
      <c r="W18" s="490"/>
      <c r="X18" s="491"/>
      <c r="Y18" s="491"/>
      <c r="Z18" s="491"/>
      <c r="AA18" s="491"/>
      <c r="AB18" s="515"/>
      <c r="AC18" s="389">
        <v>70.400000000000006</v>
      </c>
      <c r="AD18" s="390"/>
      <c r="AE18" s="390"/>
      <c r="AF18" s="390"/>
      <c r="AG18" s="475"/>
      <c r="AH18" s="389">
        <v>69.5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8764973</v>
      </c>
      <c r="BO18" s="420"/>
      <c r="BP18" s="420"/>
      <c r="BQ18" s="420"/>
      <c r="BR18" s="420"/>
      <c r="BS18" s="420"/>
      <c r="BT18" s="420"/>
      <c r="BU18" s="421"/>
      <c r="BV18" s="419">
        <v>8516957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86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12264140</v>
      </c>
      <c r="BO19" s="420"/>
      <c r="BP19" s="420"/>
      <c r="BQ19" s="420"/>
      <c r="BR19" s="420"/>
      <c r="BS19" s="420"/>
      <c r="BT19" s="420"/>
      <c r="BU19" s="421"/>
      <c r="BV19" s="419">
        <v>11958442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9953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16838720</v>
      </c>
      <c r="BO22" s="449"/>
      <c r="BP22" s="449"/>
      <c r="BQ22" s="449"/>
      <c r="BR22" s="449"/>
      <c r="BS22" s="449"/>
      <c r="BT22" s="449"/>
      <c r="BU22" s="450"/>
      <c r="BV22" s="448">
        <v>18591592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11172199</v>
      </c>
      <c r="BO23" s="420"/>
      <c r="BP23" s="420"/>
      <c r="BQ23" s="420"/>
      <c r="BR23" s="420"/>
      <c r="BS23" s="420"/>
      <c r="BT23" s="420"/>
      <c r="BU23" s="421"/>
      <c r="BV23" s="419">
        <v>11767275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7380</v>
      </c>
      <c r="R24" s="373"/>
      <c r="S24" s="373"/>
      <c r="T24" s="373"/>
      <c r="U24" s="373"/>
      <c r="V24" s="374"/>
      <c r="W24" s="462"/>
      <c r="X24" s="399"/>
      <c r="Y24" s="400"/>
      <c r="Z24" s="375" t="s">
        <v>162</v>
      </c>
      <c r="AA24" s="376"/>
      <c r="AB24" s="376"/>
      <c r="AC24" s="376"/>
      <c r="AD24" s="376"/>
      <c r="AE24" s="376"/>
      <c r="AF24" s="376"/>
      <c r="AG24" s="377"/>
      <c r="AH24" s="372">
        <v>226</v>
      </c>
      <c r="AI24" s="373"/>
      <c r="AJ24" s="373"/>
      <c r="AK24" s="373"/>
      <c r="AL24" s="374"/>
      <c r="AM24" s="372">
        <v>715742</v>
      </c>
      <c r="AN24" s="373"/>
      <c r="AO24" s="373"/>
      <c r="AP24" s="373"/>
      <c r="AQ24" s="373"/>
      <c r="AR24" s="374"/>
      <c r="AS24" s="372">
        <v>3167</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13603651</v>
      </c>
      <c r="BO24" s="420"/>
      <c r="BP24" s="420"/>
      <c r="BQ24" s="420"/>
      <c r="BR24" s="420"/>
      <c r="BS24" s="420"/>
      <c r="BT24" s="420"/>
      <c r="BU24" s="421"/>
      <c r="BV24" s="419">
        <v>14803097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6030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31402</v>
      </c>
      <c r="BO25" s="449"/>
      <c r="BP25" s="449"/>
      <c r="BQ25" s="449"/>
      <c r="BR25" s="449"/>
      <c r="BS25" s="449"/>
      <c r="BT25" s="449"/>
      <c r="BU25" s="450"/>
      <c r="BV25" s="448">
        <v>62141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5220</v>
      </c>
      <c r="R26" s="373"/>
      <c r="S26" s="373"/>
      <c r="T26" s="373"/>
      <c r="U26" s="373"/>
      <c r="V26" s="374"/>
      <c r="W26" s="462"/>
      <c r="X26" s="399"/>
      <c r="Y26" s="400"/>
      <c r="Z26" s="375" t="s">
        <v>168</v>
      </c>
      <c r="AA26" s="430"/>
      <c r="AB26" s="430"/>
      <c r="AC26" s="430"/>
      <c r="AD26" s="430"/>
      <c r="AE26" s="430"/>
      <c r="AF26" s="430"/>
      <c r="AG26" s="431"/>
      <c r="AH26" s="372">
        <v>1</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171</v>
      </c>
      <c r="F27" s="376"/>
      <c r="G27" s="376"/>
      <c r="H27" s="376"/>
      <c r="I27" s="376"/>
      <c r="J27" s="376"/>
      <c r="K27" s="377"/>
      <c r="L27" s="372">
        <v>1</v>
      </c>
      <c r="M27" s="373"/>
      <c r="N27" s="373"/>
      <c r="O27" s="373"/>
      <c r="P27" s="374"/>
      <c r="Q27" s="372">
        <v>3530</v>
      </c>
      <c r="R27" s="373"/>
      <c r="S27" s="373"/>
      <c r="T27" s="373"/>
      <c r="U27" s="373"/>
      <c r="V27" s="374"/>
      <c r="W27" s="462"/>
      <c r="X27" s="399"/>
      <c r="Y27" s="400"/>
      <c r="Z27" s="375" t="s">
        <v>172</v>
      </c>
      <c r="AA27" s="376"/>
      <c r="AB27" s="376"/>
      <c r="AC27" s="376"/>
      <c r="AD27" s="376"/>
      <c r="AE27" s="376"/>
      <c r="AF27" s="376"/>
      <c r="AG27" s="377"/>
      <c r="AH27" s="372">
        <v>1</v>
      </c>
      <c r="AI27" s="373"/>
      <c r="AJ27" s="373"/>
      <c r="AK27" s="373"/>
      <c r="AL27" s="374"/>
      <c r="AM27" s="372" t="s">
        <v>169</v>
      </c>
      <c r="AN27" s="373"/>
      <c r="AO27" s="373"/>
      <c r="AP27" s="373"/>
      <c r="AQ27" s="373"/>
      <c r="AR27" s="374"/>
      <c r="AS27" s="372" t="s">
        <v>169</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409690</v>
      </c>
      <c r="BO27" s="454"/>
      <c r="BP27" s="454"/>
      <c r="BQ27" s="454"/>
      <c r="BR27" s="454"/>
      <c r="BS27" s="454"/>
      <c r="BT27" s="454"/>
      <c r="BU27" s="455"/>
      <c r="BV27" s="453">
        <v>408837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174</v>
      </c>
      <c r="F28" s="376"/>
      <c r="G28" s="376"/>
      <c r="H28" s="376"/>
      <c r="I28" s="376"/>
      <c r="J28" s="376"/>
      <c r="K28" s="377"/>
      <c r="L28" s="372">
        <v>1</v>
      </c>
      <c r="M28" s="373"/>
      <c r="N28" s="373"/>
      <c r="O28" s="373"/>
      <c r="P28" s="374"/>
      <c r="Q28" s="372">
        <v>3120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634779</v>
      </c>
      <c r="BO28" s="449"/>
      <c r="BP28" s="449"/>
      <c r="BQ28" s="449"/>
      <c r="BR28" s="449"/>
      <c r="BS28" s="449"/>
      <c r="BT28" s="449"/>
      <c r="BU28" s="450"/>
      <c r="BV28" s="448">
        <v>634771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177</v>
      </c>
      <c r="F29" s="376"/>
      <c r="G29" s="376"/>
      <c r="H29" s="376"/>
      <c r="I29" s="376"/>
      <c r="J29" s="376"/>
      <c r="K29" s="377"/>
      <c r="L29" s="372">
        <v>14</v>
      </c>
      <c r="M29" s="373"/>
      <c r="N29" s="373"/>
      <c r="O29" s="373"/>
      <c r="P29" s="374"/>
      <c r="Q29" s="372">
        <v>2940</v>
      </c>
      <c r="R29" s="373"/>
      <c r="S29" s="373"/>
      <c r="T29" s="373"/>
      <c r="U29" s="373"/>
      <c r="V29" s="374"/>
      <c r="W29" s="463"/>
      <c r="X29" s="464"/>
      <c r="Y29" s="465"/>
      <c r="Z29" s="375" t="s">
        <v>178</v>
      </c>
      <c r="AA29" s="376"/>
      <c r="AB29" s="376"/>
      <c r="AC29" s="376"/>
      <c r="AD29" s="376"/>
      <c r="AE29" s="376"/>
      <c r="AF29" s="376"/>
      <c r="AG29" s="377"/>
      <c r="AH29" s="372">
        <v>227</v>
      </c>
      <c r="AI29" s="373"/>
      <c r="AJ29" s="373"/>
      <c r="AK29" s="373"/>
      <c r="AL29" s="374"/>
      <c r="AM29" s="372">
        <v>719343</v>
      </c>
      <c r="AN29" s="373"/>
      <c r="AO29" s="373"/>
      <c r="AP29" s="373"/>
      <c r="AQ29" s="373"/>
      <c r="AR29" s="374"/>
      <c r="AS29" s="372">
        <v>3169</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2511163</v>
      </c>
      <c r="BO29" s="420"/>
      <c r="BP29" s="420"/>
      <c r="BQ29" s="420"/>
      <c r="BR29" s="420"/>
      <c r="BS29" s="420"/>
      <c r="BT29" s="420"/>
      <c r="BU29" s="421"/>
      <c r="BV29" s="419">
        <v>2510975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98.4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3056590</v>
      </c>
      <c r="BO30" s="454"/>
      <c r="BP30" s="454"/>
      <c r="BQ30" s="454"/>
      <c r="BR30" s="454"/>
      <c r="BS30" s="454"/>
      <c r="BT30" s="454"/>
      <c r="BU30" s="455"/>
      <c r="BV30" s="453">
        <v>3090038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江津邑智消防組合</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江津市教育文化財団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国民健康保険診療所事業特別会計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島根県市町村総合事務組合（普通会計）</v>
      </c>
      <c r="BZ35" s="368"/>
      <c r="CA35" s="368"/>
      <c r="CB35" s="368"/>
      <c r="CC35" s="368"/>
      <c r="CD35" s="368"/>
      <c r="CE35" s="368"/>
      <c r="CF35" s="368"/>
      <c r="CG35" s="368"/>
      <c r="CH35" s="368"/>
      <c r="CI35" s="368"/>
      <c r="CJ35" s="368"/>
      <c r="CK35" s="368"/>
      <c r="CL35" s="368"/>
      <c r="CM35" s="368"/>
      <c r="CN35" s="181"/>
      <c r="CO35" s="367">
        <f t="shared" ref="CO35:CO43" si="3">IF(CQ35="","",CO34+1)</f>
        <v>14</v>
      </c>
      <c r="CP35" s="367"/>
      <c r="CQ35" s="368" t="str">
        <f>IF('各会計、関係団体の財政状況及び健全化判断比率'!BS8="","",'各会計、関係団体の財政状況及び健全化判断比率'!BS8)</f>
        <v>ふるさと支援センターめぐみ</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浜田地区広域行政組合（普通会計）</v>
      </c>
      <c r="BZ36" s="368"/>
      <c r="CA36" s="368"/>
      <c r="CB36" s="368"/>
      <c r="CC36" s="368"/>
      <c r="CD36" s="368"/>
      <c r="CE36" s="368"/>
      <c r="CF36" s="368"/>
      <c r="CG36" s="368"/>
      <c r="CH36" s="368"/>
      <c r="CI36" s="368"/>
      <c r="CJ36" s="368"/>
      <c r="CK36" s="368"/>
      <c r="CL36" s="368"/>
      <c r="CM36" s="368"/>
      <c r="CN36" s="181"/>
      <c r="CO36" s="367">
        <f t="shared" si="3"/>
        <v>15</v>
      </c>
      <c r="CP36" s="367"/>
      <c r="CQ36" s="368" t="str">
        <f>IF('各会計、関係団体の財政状況及び健全化判断比率'!BS9="","",'各会計、関係団体の財政状況及び健全化判断比率'!BS9)</f>
        <v>江津市土地開発公社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　　〃　　（介護保険特別会計）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島根県後期高齢者医療広域連合（普通会計）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　　〃　　（後期高齢者医療特別会計）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CEZPt2t4ATO8H+3uBrFXsu3fERYNBUTuGISUqo6N3nIvcYnAIjtbwBrC9oPH8u4Mx/cCzOJ51xIAJtbgGmb/DA==" saltValue="JT2+3XKhAWgbwcL2Ae27W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1"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216</v>
      </c>
      <c r="C5" s="680"/>
      <c r="D5" s="680"/>
      <c r="E5" s="680"/>
      <c r="F5" s="680"/>
      <c r="G5" s="680"/>
      <c r="H5" s="680"/>
      <c r="I5" s="680"/>
      <c r="J5" s="680"/>
      <c r="K5" s="680"/>
      <c r="L5" s="680"/>
      <c r="M5" s="680"/>
      <c r="N5" s="680"/>
      <c r="O5" s="680"/>
      <c r="P5" s="680"/>
      <c r="Q5" s="681"/>
      <c r="R5" s="676">
        <v>2891946</v>
      </c>
      <c r="S5" s="677"/>
      <c r="T5" s="677"/>
      <c r="U5" s="677"/>
      <c r="V5" s="677"/>
      <c r="W5" s="677"/>
      <c r="X5" s="677"/>
      <c r="Y5" s="702"/>
      <c r="Z5" s="715">
        <v>16.2</v>
      </c>
      <c r="AA5" s="715"/>
      <c r="AB5" s="715"/>
      <c r="AC5" s="715"/>
      <c r="AD5" s="716">
        <v>2891946</v>
      </c>
      <c r="AE5" s="716"/>
      <c r="AF5" s="716"/>
      <c r="AG5" s="716"/>
      <c r="AH5" s="716"/>
      <c r="AI5" s="716"/>
      <c r="AJ5" s="716"/>
      <c r="AK5" s="716"/>
      <c r="AL5" s="703">
        <v>31.9</v>
      </c>
      <c r="AM5" s="685"/>
      <c r="AN5" s="685"/>
      <c r="AO5" s="704"/>
      <c r="AP5" s="679" t="s">
        <v>217</v>
      </c>
      <c r="AQ5" s="680"/>
      <c r="AR5" s="680"/>
      <c r="AS5" s="680"/>
      <c r="AT5" s="680"/>
      <c r="AU5" s="680"/>
      <c r="AV5" s="680"/>
      <c r="AW5" s="680"/>
      <c r="AX5" s="680"/>
      <c r="AY5" s="680"/>
      <c r="AZ5" s="680"/>
      <c r="BA5" s="680"/>
      <c r="BB5" s="680"/>
      <c r="BC5" s="680"/>
      <c r="BD5" s="680"/>
      <c r="BE5" s="680"/>
      <c r="BF5" s="681"/>
      <c r="BG5" s="621">
        <v>2888425</v>
      </c>
      <c r="BH5" s="622"/>
      <c r="BI5" s="622"/>
      <c r="BJ5" s="622"/>
      <c r="BK5" s="622"/>
      <c r="BL5" s="622"/>
      <c r="BM5" s="622"/>
      <c r="BN5" s="623"/>
      <c r="BO5" s="659">
        <v>99.9</v>
      </c>
      <c r="BP5" s="659"/>
      <c r="BQ5" s="659"/>
      <c r="BR5" s="659"/>
      <c r="BS5" s="660">
        <v>184564</v>
      </c>
      <c r="BT5" s="660"/>
      <c r="BU5" s="660"/>
      <c r="BV5" s="660"/>
      <c r="BW5" s="660"/>
      <c r="BX5" s="660"/>
      <c r="BY5" s="660"/>
      <c r="BZ5" s="660"/>
      <c r="CA5" s="660"/>
      <c r="CB5" s="698"/>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2">
      <c r="B6" s="618" t="s">
        <v>221</v>
      </c>
      <c r="C6" s="619"/>
      <c r="D6" s="619"/>
      <c r="E6" s="619"/>
      <c r="F6" s="619"/>
      <c r="G6" s="619"/>
      <c r="H6" s="619"/>
      <c r="I6" s="619"/>
      <c r="J6" s="619"/>
      <c r="K6" s="619"/>
      <c r="L6" s="619"/>
      <c r="M6" s="619"/>
      <c r="N6" s="619"/>
      <c r="O6" s="619"/>
      <c r="P6" s="619"/>
      <c r="Q6" s="620"/>
      <c r="R6" s="621">
        <v>168680</v>
      </c>
      <c r="S6" s="622"/>
      <c r="T6" s="622"/>
      <c r="U6" s="622"/>
      <c r="V6" s="622"/>
      <c r="W6" s="622"/>
      <c r="X6" s="622"/>
      <c r="Y6" s="623"/>
      <c r="Z6" s="659">
        <v>0.9</v>
      </c>
      <c r="AA6" s="659"/>
      <c r="AB6" s="659"/>
      <c r="AC6" s="659"/>
      <c r="AD6" s="660">
        <v>168680</v>
      </c>
      <c r="AE6" s="660"/>
      <c r="AF6" s="660"/>
      <c r="AG6" s="660"/>
      <c r="AH6" s="660"/>
      <c r="AI6" s="660"/>
      <c r="AJ6" s="660"/>
      <c r="AK6" s="660"/>
      <c r="AL6" s="624">
        <v>1.9</v>
      </c>
      <c r="AM6" s="625"/>
      <c r="AN6" s="625"/>
      <c r="AO6" s="661"/>
      <c r="AP6" s="618" t="s">
        <v>222</v>
      </c>
      <c r="AQ6" s="619"/>
      <c r="AR6" s="619"/>
      <c r="AS6" s="619"/>
      <c r="AT6" s="619"/>
      <c r="AU6" s="619"/>
      <c r="AV6" s="619"/>
      <c r="AW6" s="619"/>
      <c r="AX6" s="619"/>
      <c r="AY6" s="619"/>
      <c r="AZ6" s="619"/>
      <c r="BA6" s="619"/>
      <c r="BB6" s="619"/>
      <c r="BC6" s="619"/>
      <c r="BD6" s="619"/>
      <c r="BE6" s="619"/>
      <c r="BF6" s="620"/>
      <c r="BG6" s="621">
        <v>2888425</v>
      </c>
      <c r="BH6" s="622"/>
      <c r="BI6" s="622"/>
      <c r="BJ6" s="622"/>
      <c r="BK6" s="622"/>
      <c r="BL6" s="622"/>
      <c r="BM6" s="622"/>
      <c r="BN6" s="623"/>
      <c r="BO6" s="659">
        <v>99.9</v>
      </c>
      <c r="BP6" s="659"/>
      <c r="BQ6" s="659"/>
      <c r="BR6" s="659"/>
      <c r="BS6" s="660">
        <v>184564</v>
      </c>
      <c r="BT6" s="660"/>
      <c r="BU6" s="660"/>
      <c r="BV6" s="660"/>
      <c r="BW6" s="660"/>
      <c r="BX6" s="660"/>
      <c r="BY6" s="660"/>
      <c r="BZ6" s="660"/>
      <c r="CA6" s="660"/>
      <c r="CB6" s="698"/>
      <c r="CD6" s="679" t="s">
        <v>223</v>
      </c>
      <c r="CE6" s="680"/>
      <c r="CF6" s="680"/>
      <c r="CG6" s="680"/>
      <c r="CH6" s="680"/>
      <c r="CI6" s="680"/>
      <c r="CJ6" s="680"/>
      <c r="CK6" s="680"/>
      <c r="CL6" s="680"/>
      <c r="CM6" s="680"/>
      <c r="CN6" s="680"/>
      <c r="CO6" s="680"/>
      <c r="CP6" s="680"/>
      <c r="CQ6" s="681"/>
      <c r="CR6" s="621">
        <v>141685</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141685</v>
      </c>
      <c r="DR6" s="622"/>
      <c r="DS6" s="622"/>
      <c r="DT6" s="622"/>
      <c r="DU6" s="622"/>
      <c r="DV6" s="622"/>
      <c r="DW6" s="622"/>
      <c r="DX6" s="622"/>
      <c r="DY6" s="622"/>
      <c r="DZ6" s="622"/>
      <c r="EA6" s="622"/>
      <c r="EB6" s="622"/>
      <c r="EC6" s="658"/>
    </row>
    <row r="7" spans="2:143" ht="11.25" customHeight="1" x14ac:dyDescent="0.2">
      <c r="B7" s="618" t="s">
        <v>224</v>
      </c>
      <c r="C7" s="619"/>
      <c r="D7" s="619"/>
      <c r="E7" s="619"/>
      <c r="F7" s="619"/>
      <c r="G7" s="619"/>
      <c r="H7" s="619"/>
      <c r="I7" s="619"/>
      <c r="J7" s="619"/>
      <c r="K7" s="619"/>
      <c r="L7" s="619"/>
      <c r="M7" s="619"/>
      <c r="N7" s="619"/>
      <c r="O7" s="619"/>
      <c r="P7" s="619"/>
      <c r="Q7" s="620"/>
      <c r="R7" s="621">
        <v>2028</v>
      </c>
      <c r="S7" s="622"/>
      <c r="T7" s="622"/>
      <c r="U7" s="622"/>
      <c r="V7" s="622"/>
      <c r="W7" s="622"/>
      <c r="X7" s="622"/>
      <c r="Y7" s="623"/>
      <c r="Z7" s="659">
        <v>0</v>
      </c>
      <c r="AA7" s="659"/>
      <c r="AB7" s="659"/>
      <c r="AC7" s="659"/>
      <c r="AD7" s="660">
        <v>2028</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1090934</v>
      </c>
      <c r="BH7" s="622"/>
      <c r="BI7" s="622"/>
      <c r="BJ7" s="622"/>
      <c r="BK7" s="622"/>
      <c r="BL7" s="622"/>
      <c r="BM7" s="622"/>
      <c r="BN7" s="623"/>
      <c r="BO7" s="659">
        <v>37.700000000000003</v>
      </c>
      <c r="BP7" s="659"/>
      <c r="BQ7" s="659"/>
      <c r="BR7" s="659"/>
      <c r="BS7" s="660">
        <v>43414</v>
      </c>
      <c r="BT7" s="660"/>
      <c r="BU7" s="660"/>
      <c r="BV7" s="660"/>
      <c r="BW7" s="660"/>
      <c r="BX7" s="660"/>
      <c r="BY7" s="660"/>
      <c r="BZ7" s="660"/>
      <c r="CA7" s="660"/>
      <c r="CB7" s="698"/>
      <c r="CD7" s="618" t="s">
        <v>226</v>
      </c>
      <c r="CE7" s="619"/>
      <c r="CF7" s="619"/>
      <c r="CG7" s="619"/>
      <c r="CH7" s="619"/>
      <c r="CI7" s="619"/>
      <c r="CJ7" s="619"/>
      <c r="CK7" s="619"/>
      <c r="CL7" s="619"/>
      <c r="CM7" s="619"/>
      <c r="CN7" s="619"/>
      <c r="CO7" s="619"/>
      <c r="CP7" s="619"/>
      <c r="CQ7" s="620"/>
      <c r="CR7" s="621">
        <v>2316480</v>
      </c>
      <c r="CS7" s="622"/>
      <c r="CT7" s="622"/>
      <c r="CU7" s="622"/>
      <c r="CV7" s="622"/>
      <c r="CW7" s="622"/>
      <c r="CX7" s="622"/>
      <c r="CY7" s="623"/>
      <c r="CZ7" s="659">
        <v>13.5</v>
      </c>
      <c r="DA7" s="659"/>
      <c r="DB7" s="659"/>
      <c r="DC7" s="659"/>
      <c r="DD7" s="627">
        <v>38447</v>
      </c>
      <c r="DE7" s="622"/>
      <c r="DF7" s="622"/>
      <c r="DG7" s="622"/>
      <c r="DH7" s="622"/>
      <c r="DI7" s="622"/>
      <c r="DJ7" s="622"/>
      <c r="DK7" s="622"/>
      <c r="DL7" s="622"/>
      <c r="DM7" s="622"/>
      <c r="DN7" s="622"/>
      <c r="DO7" s="622"/>
      <c r="DP7" s="623"/>
      <c r="DQ7" s="627">
        <v>1539733</v>
      </c>
      <c r="DR7" s="622"/>
      <c r="DS7" s="622"/>
      <c r="DT7" s="622"/>
      <c r="DU7" s="622"/>
      <c r="DV7" s="622"/>
      <c r="DW7" s="622"/>
      <c r="DX7" s="622"/>
      <c r="DY7" s="622"/>
      <c r="DZ7" s="622"/>
      <c r="EA7" s="622"/>
      <c r="EB7" s="622"/>
      <c r="EC7" s="658"/>
    </row>
    <row r="8" spans="2:143" ht="11.25" customHeight="1" x14ac:dyDescent="0.2">
      <c r="B8" s="618" t="s">
        <v>227</v>
      </c>
      <c r="C8" s="619"/>
      <c r="D8" s="619"/>
      <c r="E8" s="619"/>
      <c r="F8" s="619"/>
      <c r="G8" s="619"/>
      <c r="H8" s="619"/>
      <c r="I8" s="619"/>
      <c r="J8" s="619"/>
      <c r="K8" s="619"/>
      <c r="L8" s="619"/>
      <c r="M8" s="619"/>
      <c r="N8" s="619"/>
      <c r="O8" s="619"/>
      <c r="P8" s="619"/>
      <c r="Q8" s="620"/>
      <c r="R8" s="621">
        <v>10926</v>
      </c>
      <c r="S8" s="622"/>
      <c r="T8" s="622"/>
      <c r="U8" s="622"/>
      <c r="V8" s="622"/>
      <c r="W8" s="622"/>
      <c r="X8" s="622"/>
      <c r="Y8" s="623"/>
      <c r="Z8" s="659">
        <v>0.1</v>
      </c>
      <c r="AA8" s="659"/>
      <c r="AB8" s="659"/>
      <c r="AC8" s="659"/>
      <c r="AD8" s="660">
        <v>10926</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38681</v>
      </c>
      <c r="BH8" s="622"/>
      <c r="BI8" s="622"/>
      <c r="BJ8" s="622"/>
      <c r="BK8" s="622"/>
      <c r="BL8" s="622"/>
      <c r="BM8" s="622"/>
      <c r="BN8" s="623"/>
      <c r="BO8" s="659">
        <v>1.3</v>
      </c>
      <c r="BP8" s="659"/>
      <c r="BQ8" s="659"/>
      <c r="BR8" s="659"/>
      <c r="BS8" s="660" t="s">
        <v>122</v>
      </c>
      <c r="BT8" s="660"/>
      <c r="BU8" s="660"/>
      <c r="BV8" s="660"/>
      <c r="BW8" s="660"/>
      <c r="BX8" s="660"/>
      <c r="BY8" s="660"/>
      <c r="BZ8" s="660"/>
      <c r="CA8" s="660"/>
      <c r="CB8" s="698"/>
      <c r="CD8" s="618" t="s">
        <v>229</v>
      </c>
      <c r="CE8" s="619"/>
      <c r="CF8" s="619"/>
      <c r="CG8" s="619"/>
      <c r="CH8" s="619"/>
      <c r="CI8" s="619"/>
      <c r="CJ8" s="619"/>
      <c r="CK8" s="619"/>
      <c r="CL8" s="619"/>
      <c r="CM8" s="619"/>
      <c r="CN8" s="619"/>
      <c r="CO8" s="619"/>
      <c r="CP8" s="619"/>
      <c r="CQ8" s="620"/>
      <c r="CR8" s="621">
        <v>5775616</v>
      </c>
      <c r="CS8" s="622"/>
      <c r="CT8" s="622"/>
      <c r="CU8" s="622"/>
      <c r="CV8" s="622"/>
      <c r="CW8" s="622"/>
      <c r="CX8" s="622"/>
      <c r="CY8" s="623"/>
      <c r="CZ8" s="659">
        <v>33.6</v>
      </c>
      <c r="DA8" s="659"/>
      <c r="DB8" s="659"/>
      <c r="DC8" s="659"/>
      <c r="DD8" s="627">
        <v>32691</v>
      </c>
      <c r="DE8" s="622"/>
      <c r="DF8" s="622"/>
      <c r="DG8" s="622"/>
      <c r="DH8" s="622"/>
      <c r="DI8" s="622"/>
      <c r="DJ8" s="622"/>
      <c r="DK8" s="622"/>
      <c r="DL8" s="622"/>
      <c r="DM8" s="622"/>
      <c r="DN8" s="622"/>
      <c r="DO8" s="622"/>
      <c r="DP8" s="623"/>
      <c r="DQ8" s="627">
        <v>3275720</v>
      </c>
      <c r="DR8" s="622"/>
      <c r="DS8" s="622"/>
      <c r="DT8" s="622"/>
      <c r="DU8" s="622"/>
      <c r="DV8" s="622"/>
      <c r="DW8" s="622"/>
      <c r="DX8" s="622"/>
      <c r="DY8" s="622"/>
      <c r="DZ8" s="622"/>
      <c r="EA8" s="622"/>
      <c r="EB8" s="622"/>
      <c r="EC8" s="658"/>
    </row>
    <row r="9" spans="2:143" ht="11.25" customHeight="1" x14ac:dyDescent="0.2">
      <c r="B9" s="618" t="s">
        <v>230</v>
      </c>
      <c r="C9" s="619"/>
      <c r="D9" s="619"/>
      <c r="E9" s="619"/>
      <c r="F9" s="619"/>
      <c r="G9" s="619"/>
      <c r="H9" s="619"/>
      <c r="I9" s="619"/>
      <c r="J9" s="619"/>
      <c r="K9" s="619"/>
      <c r="L9" s="619"/>
      <c r="M9" s="619"/>
      <c r="N9" s="619"/>
      <c r="O9" s="619"/>
      <c r="P9" s="619"/>
      <c r="Q9" s="620"/>
      <c r="R9" s="621">
        <v>11444</v>
      </c>
      <c r="S9" s="622"/>
      <c r="T9" s="622"/>
      <c r="U9" s="622"/>
      <c r="V9" s="622"/>
      <c r="W9" s="622"/>
      <c r="X9" s="622"/>
      <c r="Y9" s="623"/>
      <c r="Z9" s="659">
        <v>0.1</v>
      </c>
      <c r="AA9" s="659"/>
      <c r="AB9" s="659"/>
      <c r="AC9" s="659"/>
      <c r="AD9" s="660">
        <v>11444</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868589</v>
      </c>
      <c r="BH9" s="622"/>
      <c r="BI9" s="622"/>
      <c r="BJ9" s="622"/>
      <c r="BK9" s="622"/>
      <c r="BL9" s="622"/>
      <c r="BM9" s="622"/>
      <c r="BN9" s="623"/>
      <c r="BO9" s="659">
        <v>30</v>
      </c>
      <c r="BP9" s="659"/>
      <c r="BQ9" s="659"/>
      <c r="BR9" s="659"/>
      <c r="BS9" s="660" t="s">
        <v>122</v>
      </c>
      <c r="BT9" s="660"/>
      <c r="BU9" s="660"/>
      <c r="BV9" s="660"/>
      <c r="BW9" s="660"/>
      <c r="BX9" s="660"/>
      <c r="BY9" s="660"/>
      <c r="BZ9" s="660"/>
      <c r="CA9" s="660"/>
      <c r="CB9" s="698"/>
      <c r="CD9" s="618" t="s">
        <v>232</v>
      </c>
      <c r="CE9" s="619"/>
      <c r="CF9" s="619"/>
      <c r="CG9" s="619"/>
      <c r="CH9" s="619"/>
      <c r="CI9" s="619"/>
      <c r="CJ9" s="619"/>
      <c r="CK9" s="619"/>
      <c r="CL9" s="619"/>
      <c r="CM9" s="619"/>
      <c r="CN9" s="619"/>
      <c r="CO9" s="619"/>
      <c r="CP9" s="619"/>
      <c r="CQ9" s="620"/>
      <c r="CR9" s="621">
        <v>1543756</v>
      </c>
      <c r="CS9" s="622"/>
      <c r="CT9" s="622"/>
      <c r="CU9" s="622"/>
      <c r="CV9" s="622"/>
      <c r="CW9" s="622"/>
      <c r="CX9" s="622"/>
      <c r="CY9" s="623"/>
      <c r="CZ9" s="659">
        <v>9</v>
      </c>
      <c r="DA9" s="659"/>
      <c r="DB9" s="659"/>
      <c r="DC9" s="659"/>
      <c r="DD9" s="627">
        <v>302799</v>
      </c>
      <c r="DE9" s="622"/>
      <c r="DF9" s="622"/>
      <c r="DG9" s="622"/>
      <c r="DH9" s="622"/>
      <c r="DI9" s="622"/>
      <c r="DJ9" s="622"/>
      <c r="DK9" s="622"/>
      <c r="DL9" s="622"/>
      <c r="DM9" s="622"/>
      <c r="DN9" s="622"/>
      <c r="DO9" s="622"/>
      <c r="DP9" s="623"/>
      <c r="DQ9" s="627">
        <v>1032554</v>
      </c>
      <c r="DR9" s="622"/>
      <c r="DS9" s="622"/>
      <c r="DT9" s="622"/>
      <c r="DU9" s="622"/>
      <c r="DV9" s="622"/>
      <c r="DW9" s="622"/>
      <c r="DX9" s="622"/>
      <c r="DY9" s="622"/>
      <c r="DZ9" s="622"/>
      <c r="EA9" s="622"/>
      <c r="EB9" s="622"/>
      <c r="EC9" s="658"/>
    </row>
    <row r="10" spans="2:143" ht="11.25" customHeight="1" x14ac:dyDescent="0.2">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75670</v>
      </c>
      <c r="BH10" s="622"/>
      <c r="BI10" s="622"/>
      <c r="BJ10" s="622"/>
      <c r="BK10" s="622"/>
      <c r="BL10" s="622"/>
      <c r="BM10" s="622"/>
      <c r="BN10" s="623"/>
      <c r="BO10" s="659">
        <v>2.6</v>
      </c>
      <c r="BP10" s="659"/>
      <c r="BQ10" s="659"/>
      <c r="BR10" s="659"/>
      <c r="BS10" s="660">
        <v>12597</v>
      </c>
      <c r="BT10" s="660"/>
      <c r="BU10" s="660"/>
      <c r="BV10" s="660"/>
      <c r="BW10" s="660"/>
      <c r="BX10" s="660"/>
      <c r="BY10" s="660"/>
      <c r="BZ10" s="660"/>
      <c r="CA10" s="660"/>
      <c r="CB10" s="698"/>
      <c r="CD10" s="618" t="s">
        <v>235</v>
      </c>
      <c r="CE10" s="619"/>
      <c r="CF10" s="619"/>
      <c r="CG10" s="619"/>
      <c r="CH10" s="619"/>
      <c r="CI10" s="619"/>
      <c r="CJ10" s="619"/>
      <c r="CK10" s="619"/>
      <c r="CL10" s="619"/>
      <c r="CM10" s="619"/>
      <c r="CN10" s="619"/>
      <c r="CO10" s="619"/>
      <c r="CP10" s="619"/>
      <c r="CQ10" s="620"/>
      <c r="CR10" s="621">
        <v>26225</v>
      </c>
      <c r="CS10" s="622"/>
      <c r="CT10" s="622"/>
      <c r="CU10" s="622"/>
      <c r="CV10" s="622"/>
      <c r="CW10" s="622"/>
      <c r="CX10" s="622"/>
      <c r="CY10" s="623"/>
      <c r="CZ10" s="659">
        <v>0.2</v>
      </c>
      <c r="DA10" s="659"/>
      <c r="DB10" s="659"/>
      <c r="DC10" s="659"/>
      <c r="DD10" s="627" t="s">
        <v>122</v>
      </c>
      <c r="DE10" s="622"/>
      <c r="DF10" s="622"/>
      <c r="DG10" s="622"/>
      <c r="DH10" s="622"/>
      <c r="DI10" s="622"/>
      <c r="DJ10" s="622"/>
      <c r="DK10" s="622"/>
      <c r="DL10" s="622"/>
      <c r="DM10" s="622"/>
      <c r="DN10" s="622"/>
      <c r="DO10" s="622"/>
      <c r="DP10" s="623"/>
      <c r="DQ10" s="627">
        <v>12050</v>
      </c>
      <c r="DR10" s="622"/>
      <c r="DS10" s="622"/>
      <c r="DT10" s="622"/>
      <c r="DU10" s="622"/>
      <c r="DV10" s="622"/>
      <c r="DW10" s="622"/>
      <c r="DX10" s="622"/>
      <c r="DY10" s="622"/>
      <c r="DZ10" s="622"/>
      <c r="EA10" s="622"/>
      <c r="EB10" s="622"/>
      <c r="EC10" s="658"/>
    </row>
    <row r="11" spans="2:143" ht="11.25" customHeight="1" x14ac:dyDescent="0.2">
      <c r="B11" s="618" t="s">
        <v>236</v>
      </c>
      <c r="C11" s="619"/>
      <c r="D11" s="619"/>
      <c r="E11" s="619"/>
      <c r="F11" s="619"/>
      <c r="G11" s="619"/>
      <c r="H11" s="619"/>
      <c r="I11" s="619"/>
      <c r="J11" s="619"/>
      <c r="K11" s="619"/>
      <c r="L11" s="619"/>
      <c r="M11" s="619"/>
      <c r="N11" s="619"/>
      <c r="O11" s="619"/>
      <c r="P11" s="619"/>
      <c r="Q11" s="620"/>
      <c r="R11" s="621">
        <v>547378</v>
      </c>
      <c r="S11" s="622"/>
      <c r="T11" s="622"/>
      <c r="U11" s="622"/>
      <c r="V11" s="622"/>
      <c r="W11" s="622"/>
      <c r="X11" s="622"/>
      <c r="Y11" s="623"/>
      <c r="Z11" s="624">
        <v>3.1</v>
      </c>
      <c r="AA11" s="625"/>
      <c r="AB11" s="625"/>
      <c r="AC11" s="626"/>
      <c r="AD11" s="627">
        <v>547378</v>
      </c>
      <c r="AE11" s="622"/>
      <c r="AF11" s="622"/>
      <c r="AG11" s="622"/>
      <c r="AH11" s="622"/>
      <c r="AI11" s="622"/>
      <c r="AJ11" s="622"/>
      <c r="AK11" s="623"/>
      <c r="AL11" s="624">
        <v>6</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107994</v>
      </c>
      <c r="BH11" s="622"/>
      <c r="BI11" s="622"/>
      <c r="BJ11" s="622"/>
      <c r="BK11" s="622"/>
      <c r="BL11" s="622"/>
      <c r="BM11" s="622"/>
      <c r="BN11" s="623"/>
      <c r="BO11" s="659">
        <v>3.7</v>
      </c>
      <c r="BP11" s="659"/>
      <c r="BQ11" s="659"/>
      <c r="BR11" s="659"/>
      <c r="BS11" s="660">
        <v>30817</v>
      </c>
      <c r="BT11" s="660"/>
      <c r="BU11" s="660"/>
      <c r="BV11" s="660"/>
      <c r="BW11" s="660"/>
      <c r="BX11" s="660"/>
      <c r="BY11" s="660"/>
      <c r="BZ11" s="660"/>
      <c r="CA11" s="660"/>
      <c r="CB11" s="698"/>
      <c r="CD11" s="618" t="s">
        <v>238</v>
      </c>
      <c r="CE11" s="619"/>
      <c r="CF11" s="619"/>
      <c r="CG11" s="619"/>
      <c r="CH11" s="619"/>
      <c r="CI11" s="619"/>
      <c r="CJ11" s="619"/>
      <c r="CK11" s="619"/>
      <c r="CL11" s="619"/>
      <c r="CM11" s="619"/>
      <c r="CN11" s="619"/>
      <c r="CO11" s="619"/>
      <c r="CP11" s="619"/>
      <c r="CQ11" s="620"/>
      <c r="CR11" s="621">
        <v>632676</v>
      </c>
      <c r="CS11" s="622"/>
      <c r="CT11" s="622"/>
      <c r="CU11" s="622"/>
      <c r="CV11" s="622"/>
      <c r="CW11" s="622"/>
      <c r="CX11" s="622"/>
      <c r="CY11" s="623"/>
      <c r="CZ11" s="659">
        <v>3.7</v>
      </c>
      <c r="DA11" s="659"/>
      <c r="DB11" s="659"/>
      <c r="DC11" s="659"/>
      <c r="DD11" s="627">
        <v>158646</v>
      </c>
      <c r="DE11" s="622"/>
      <c r="DF11" s="622"/>
      <c r="DG11" s="622"/>
      <c r="DH11" s="622"/>
      <c r="DI11" s="622"/>
      <c r="DJ11" s="622"/>
      <c r="DK11" s="622"/>
      <c r="DL11" s="622"/>
      <c r="DM11" s="622"/>
      <c r="DN11" s="622"/>
      <c r="DO11" s="622"/>
      <c r="DP11" s="623"/>
      <c r="DQ11" s="627">
        <v>396926</v>
      </c>
      <c r="DR11" s="622"/>
      <c r="DS11" s="622"/>
      <c r="DT11" s="622"/>
      <c r="DU11" s="622"/>
      <c r="DV11" s="622"/>
      <c r="DW11" s="622"/>
      <c r="DX11" s="622"/>
      <c r="DY11" s="622"/>
      <c r="DZ11" s="622"/>
      <c r="EA11" s="622"/>
      <c r="EB11" s="622"/>
      <c r="EC11" s="658"/>
    </row>
    <row r="12" spans="2:143" ht="11.25" customHeight="1" x14ac:dyDescent="0.2">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1556316</v>
      </c>
      <c r="BH12" s="622"/>
      <c r="BI12" s="622"/>
      <c r="BJ12" s="622"/>
      <c r="BK12" s="622"/>
      <c r="BL12" s="622"/>
      <c r="BM12" s="622"/>
      <c r="BN12" s="623"/>
      <c r="BO12" s="659">
        <v>53.8</v>
      </c>
      <c r="BP12" s="659"/>
      <c r="BQ12" s="659"/>
      <c r="BR12" s="659"/>
      <c r="BS12" s="660">
        <v>141150</v>
      </c>
      <c r="BT12" s="660"/>
      <c r="BU12" s="660"/>
      <c r="BV12" s="660"/>
      <c r="BW12" s="660"/>
      <c r="BX12" s="660"/>
      <c r="BY12" s="660"/>
      <c r="BZ12" s="660"/>
      <c r="CA12" s="660"/>
      <c r="CB12" s="698"/>
      <c r="CD12" s="618" t="s">
        <v>241</v>
      </c>
      <c r="CE12" s="619"/>
      <c r="CF12" s="619"/>
      <c r="CG12" s="619"/>
      <c r="CH12" s="619"/>
      <c r="CI12" s="619"/>
      <c r="CJ12" s="619"/>
      <c r="CK12" s="619"/>
      <c r="CL12" s="619"/>
      <c r="CM12" s="619"/>
      <c r="CN12" s="619"/>
      <c r="CO12" s="619"/>
      <c r="CP12" s="619"/>
      <c r="CQ12" s="620"/>
      <c r="CR12" s="621">
        <v>249024</v>
      </c>
      <c r="CS12" s="622"/>
      <c r="CT12" s="622"/>
      <c r="CU12" s="622"/>
      <c r="CV12" s="622"/>
      <c r="CW12" s="622"/>
      <c r="CX12" s="622"/>
      <c r="CY12" s="623"/>
      <c r="CZ12" s="659">
        <v>1.5</v>
      </c>
      <c r="DA12" s="659"/>
      <c r="DB12" s="659"/>
      <c r="DC12" s="659"/>
      <c r="DD12" s="627">
        <v>4087</v>
      </c>
      <c r="DE12" s="622"/>
      <c r="DF12" s="622"/>
      <c r="DG12" s="622"/>
      <c r="DH12" s="622"/>
      <c r="DI12" s="622"/>
      <c r="DJ12" s="622"/>
      <c r="DK12" s="622"/>
      <c r="DL12" s="622"/>
      <c r="DM12" s="622"/>
      <c r="DN12" s="622"/>
      <c r="DO12" s="622"/>
      <c r="DP12" s="623"/>
      <c r="DQ12" s="627">
        <v>163012</v>
      </c>
      <c r="DR12" s="622"/>
      <c r="DS12" s="622"/>
      <c r="DT12" s="622"/>
      <c r="DU12" s="622"/>
      <c r="DV12" s="622"/>
      <c r="DW12" s="622"/>
      <c r="DX12" s="622"/>
      <c r="DY12" s="622"/>
      <c r="DZ12" s="622"/>
      <c r="EA12" s="622"/>
      <c r="EB12" s="622"/>
      <c r="EC12" s="658"/>
    </row>
    <row r="13" spans="2:143" ht="11.25" customHeight="1" x14ac:dyDescent="0.2">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1460861</v>
      </c>
      <c r="BH13" s="622"/>
      <c r="BI13" s="622"/>
      <c r="BJ13" s="622"/>
      <c r="BK13" s="622"/>
      <c r="BL13" s="622"/>
      <c r="BM13" s="622"/>
      <c r="BN13" s="623"/>
      <c r="BO13" s="659">
        <v>50.5</v>
      </c>
      <c r="BP13" s="659"/>
      <c r="BQ13" s="659"/>
      <c r="BR13" s="659"/>
      <c r="BS13" s="660">
        <v>141150</v>
      </c>
      <c r="BT13" s="660"/>
      <c r="BU13" s="660"/>
      <c r="BV13" s="660"/>
      <c r="BW13" s="660"/>
      <c r="BX13" s="660"/>
      <c r="BY13" s="660"/>
      <c r="BZ13" s="660"/>
      <c r="CA13" s="660"/>
      <c r="CB13" s="698"/>
      <c r="CD13" s="618" t="s">
        <v>244</v>
      </c>
      <c r="CE13" s="619"/>
      <c r="CF13" s="619"/>
      <c r="CG13" s="619"/>
      <c r="CH13" s="619"/>
      <c r="CI13" s="619"/>
      <c r="CJ13" s="619"/>
      <c r="CK13" s="619"/>
      <c r="CL13" s="619"/>
      <c r="CM13" s="619"/>
      <c r="CN13" s="619"/>
      <c r="CO13" s="619"/>
      <c r="CP13" s="619"/>
      <c r="CQ13" s="620"/>
      <c r="CR13" s="621">
        <v>1674507</v>
      </c>
      <c r="CS13" s="622"/>
      <c r="CT13" s="622"/>
      <c r="CU13" s="622"/>
      <c r="CV13" s="622"/>
      <c r="CW13" s="622"/>
      <c r="CX13" s="622"/>
      <c r="CY13" s="623"/>
      <c r="CZ13" s="659">
        <v>9.8000000000000007</v>
      </c>
      <c r="DA13" s="659"/>
      <c r="DB13" s="659"/>
      <c r="DC13" s="659"/>
      <c r="DD13" s="627">
        <v>901917</v>
      </c>
      <c r="DE13" s="622"/>
      <c r="DF13" s="622"/>
      <c r="DG13" s="622"/>
      <c r="DH13" s="622"/>
      <c r="DI13" s="622"/>
      <c r="DJ13" s="622"/>
      <c r="DK13" s="622"/>
      <c r="DL13" s="622"/>
      <c r="DM13" s="622"/>
      <c r="DN13" s="622"/>
      <c r="DO13" s="622"/>
      <c r="DP13" s="623"/>
      <c r="DQ13" s="627">
        <v>761459</v>
      </c>
      <c r="DR13" s="622"/>
      <c r="DS13" s="622"/>
      <c r="DT13" s="622"/>
      <c r="DU13" s="622"/>
      <c r="DV13" s="622"/>
      <c r="DW13" s="622"/>
      <c r="DX13" s="622"/>
      <c r="DY13" s="622"/>
      <c r="DZ13" s="622"/>
      <c r="EA13" s="622"/>
      <c r="EB13" s="622"/>
      <c r="EC13" s="658"/>
    </row>
    <row r="14" spans="2:143" ht="11.25" customHeight="1" x14ac:dyDescent="0.2">
      <c r="B14" s="618" t="s">
        <v>245</v>
      </c>
      <c r="C14" s="619"/>
      <c r="D14" s="619"/>
      <c r="E14" s="619"/>
      <c r="F14" s="619"/>
      <c r="G14" s="619"/>
      <c r="H14" s="619"/>
      <c r="I14" s="619"/>
      <c r="J14" s="619"/>
      <c r="K14" s="619"/>
      <c r="L14" s="619"/>
      <c r="M14" s="619"/>
      <c r="N14" s="619"/>
      <c r="O14" s="619"/>
      <c r="P14" s="619"/>
      <c r="Q14" s="620"/>
      <c r="R14" s="621">
        <v>841</v>
      </c>
      <c r="S14" s="622"/>
      <c r="T14" s="622"/>
      <c r="U14" s="622"/>
      <c r="V14" s="622"/>
      <c r="W14" s="622"/>
      <c r="X14" s="622"/>
      <c r="Y14" s="623"/>
      <c r="Z14" s="659">
        <v>0</v>
      </c>
      <c r="AA14" s="659"/>
      <c r="AB14" s="659"/>
      <c r="AC14" s="659"/>
      <c r="AD14" s="660">
        <v>841</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88882</v>
      </c>
      <c r="BH14" s="622"/>
      <c r="BI14" s="622"/>
      <c r="BJ14" s="622"/>
      <c r="BK14" s="622"/>
      <c r="BL14" s="622"/>
      <c r="BM14" s="622"/>
      <c r="BN14" s="623"/>
      <c r="BO14" s="659">
        <v>3.1</v>
      </c>
      <c r="BP14" s="659"/>
      <c r="BQ14" s="659"/>
      <c r="BR14" s="659"/>
      <c r="BS14" s="660" t="s">
        <v>122</v>
      </c>
      <c r="BT14" s="660"/>
      <c r="BU14" s="660"/>
      <c r="BV14" s="660"/>
      <c r="BW14" s="660"/>
      <c r="BX14" s="660"/>
      <c r="BY14" s="660"/>
      <c r="BZ14" s="660"/>
      <c r="CA14" s="660"/>
      <c r="CB14" s="698"/>
      <c r="CD14" s="618" t="s">
        <v>247</v>
      </c>
      <c r="CE14" s="619"/>
      <c r="CF14" s="619"/>
      <c r="CG14" s="619"/>
      <c r="CH14" s="619"/>
      <c r="CI14" s="619"/>
      <c r="CJ14" s="619"/>
      <c r="CK14" s="619"/>
      <c r="CL14" s="619"/>
      <c r="CM14" s="619"/>
      <c r="CN14" s="619"/>
      <c r="CO14" s="619"/>
      <c r="CP14" s="619"/>
      <c r="CQ14" s="620"/>
      <c r="CR14" s="621">
        <v>672833</v>
      </c>
      <c r="CS14" s="622"/>
      <c r="CT14" s="622"/>
      <c r="CU14" s="622"/>
      <c r="CV14" s="622"/>
      <c r="CW14" s="622"/>
      <c r="CX14" s="622"/>
      <c r="CY14" s="623"/>
      <c r="CZ14" s="659">
        <v>3.9</v>
      </c>
      <c r="DA14" s="659"/>
      <c r="DB14" s="659"/>
      <c r="DC14" s="659"/>
      <c r="DD14" s="627">
        <v>86430</v>
      </c>
      <c r="DE14" s="622"/>
      <c r="DF14" s="622"/>
      <c r="DG14" s="622"/>
      <c r="DH14" s="622"/>
      <c r="DI14" s="622"/>
      <c r="DJ14" s="622"/>
      <c r="DK14" s="622"/>
      <c r="DL14" s="622"/>
      <c r="DM14" s="622"/>
      <c r="DN14" s="622"/>
      <c r="DO14" s="622"/>
      <c r="DP14" s="623"/>
      <c r="DQ14" s="627">
        <v>558140</v>
      </c>
      <c r="DR14" s="622"/>
      <c r="DS14" s="622"/>
      <c r="DT14" s="622"/>
      <c r="DU14" s="622"/>
      <c r="DV14" s="622"/>
      <c r="DW14" s="622"/>
      <c r="DX14" s="622"/>
      <c r="DY14" s="622"/>
      <c r="DZ14" s="622"/>
      <c r="EA14" s="622"/>
      <c r="EB14" s="622"/>
      <c r="EC14" s="658"/>
    </row>
    <row r="15" spans="2:143" ht="11.25" customHeight="1" x14ac:dyDescent="0.2">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152293</v>
      </c>
      <c r="BH15" s="622"/>
      <c r="BI15" s="622"/>
      <c r="BJ15" s="622"/>
      <c r="BK15" s="622"/>
      <c r="BL15" s="622"/>
      <c r="BM15" s="622"/>
      <c r="BN15" s="623"/>
      <c r="BO15" s="659">
        <v>5.3</v>
      </c>
      <c r="BP15" s="659"/>
      <c r="BQ15" s="659"/>
      <c r="BR15" s="659"/>
      <c r="BS15" s="660" t="s">
        <v>122</v>
      </c>
      <c r="BT15" s="660"/>
      <c r="BU15" s="660"/>
      <c r="BV15" s="660"/>
      <c r="BW15" s="660"/>
      <c r="BX15" s="660"/>
      <c r="BY15" s="660"/>
      <c r="BZ15" s="660"/>
      <c r="CA15" s="660"/>
      <c r="CB15" s="698"/>
      <c r="CD15" s="618" t="s">
        <v>250</v>
      </c>
      <c r="CE15" s="619"/>
      <c r="CF15" s="619"/>
      <c r="CG15" s="619"/>
      <c r="CH15" s="619"/>
      <c r="CI15" s="619"/>
      <c r="CJ15" s="619"/>
      <c r="CK15" s="619"/>
      <c r="CL15" s="619"/>
      <c r="CM15" s="619"/>
      <c r="CN15" s="619"/>
      <c r="CO15" s="619"/>
      <c r="CP15" s="619"/>
      <c r="CQ15" s="620"/>
      <c r="CR15" s="621">
        <v>1015807</v>
      </c>
      <c r="CS15" s="622"/>
      <c r="CT15" s="622"/>
      <c r="CU15" s="622"/>
      <c r="CV15" s="622"/>
      <c r="CW15" s="622"/>
      <c r="CX15" s="622"/>
      <c r="CY15" s="623"/>
      <c r="CZ15" s="659">
        <v>5.9</v>
      </c>
      <c r="DA15" s="659"/>
      <c r="DB15" s="659"/>
      <c r="DC15" s="659"/>
      <c r="DD15" s="627">
        <v>80231</v>
      </c>
      <c r="DE15" s="622"/>
      <c r="DF15" s="622"/>
      <c r="DG15" s="622"/>
      <c r="DH15" s="622"/>
      <c r="DI15" s="622"/>
      <c r="DJ15" s="622"/>
      <c r="DK15" s="622"/>
      <c r="DL15" s="622"/>
      <c r="DM15" s="622"/>
      <c r="DN15" s="622"/>
      <c r="DO15" s="622"/>
      <c r="DP15" s="623"/>
      <c r="DQ15" s="627">
        <v>818782</v>
      </c>
      <c r="DR15" s="622"/>
      <c r="DS15" s="622"/>
      <c r="DT15" s="622"/>
      <c r="DU15" s="622"/>
      <c r="DV15" s="622"/>
      <c r="DW15" s="622"/>
      <c r="DX15" s="622"/>
      <c r="DY15" s="622"/>
      <c r="DZ15" s="622"/>
      <c r="EA15" s="622"/>
      <c r="EB15" s="622"/>
      <c r="EC15" s="658"/>
    </row>
    <row r="16" spans="2:143" ht="11.25" customHeight="1" x14ac:dyDescent="0.2">
      <c r="B16" s="618" t="s">
        <v>251</v>
      </c>
      <c r="C16" s="619"/>
      <c r="D16" s="619"/>
      <c r="E16" s="619"/>
      <c r="F16" s="619"/>
      <c r="G16" s="619"/>
      <c r="H16" s="619"/>
      <c r="I16" s="619"/>
      <c r="J16" s="619"/>
      <c r="K16" s="619"/>
      <c r="L16" s="619"/>
      <c r="M16" s="619"/>
      <c r="N16" s="619"/>
      <c r="O16" s="619"/>
      <c r="P16" s="619"/>
      <c r="Q16" s="620"/>
      <c r="R16" s="621">
        <v>9605</v>
      </c>
      <c r="S16" s="622"/>
      <c r="T16" s="622"/>
      <c r="U16" s="622"/>
      <c r="V16" s="622"/>
      <c r="W16" s="622"/>
      <c r="X16" s="622"/>
      <c r="Y16" s="623"/>
      <c r="Z16" s="659">
        <v>0.1</v>
      </c>
      <c r="AA16" s="659"/>
      <c r="AB16" s="659"/>
      <c r="AC16" s="659"/>
      <c r="AD16" s="660">
        <v>9605</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253</v>
      </c>
      <c r="CE16" s="619"/>
      <c r="CF16" s="619"/>
      <c r="CG16" s="619"/>
      <c r="CH16" s="619"/>
      <c r="CI16" s="619"/>
      <c r="CJ16" s="619"/>
      <c r="CK16" s="619"/>
      <c r="CL16" s="619"/>
      <c r="CM16" s="619"/>
      <c r="CN16" s="619"/>
      <c r="CO16" s="619"/>
      <c r="CP16" s="619"/>
      <c r="CQ16" s="620"/>
      <c r="CR16" s="621">
        <v>248608</v>
      </c>
      <c r="CS16" s="622"/>
      <c r="CT16" s="622"/>
      <c r="CU16" s="622"/>
      <c r="CV16" s="622"/>
      <c r="CW16" s="622"/>
      <c r="CX16" s="622"/>
      <c r="CY16" s="623"/>
      <c r="CZ16" s="659">
        <v>1.4</v>
      </c>
      <c r="DA16" s="659"/>
      <c r="DB16" s="659"/>
      <c r="DC16" s="659"/>
      <c r="DD16" s="627" t="s">
        <v>122</v>
      </c>
      <c r="DE16" s="622"/>
      <c r="DF16" s="622"/>
      <c r="DG16" s="622"/>
      <c r="DH16" s="622"/>
      <c r="DI16" s="622"/>
      <c r="DJ16" s="622"/>
      <c r="DK16" s="622"/>
      <c r="DL16" s="622"/>
      <c r="DM16" s="622"/>
      <c r="DN16" s="622"/>
      <c r="DO16" s="622"/>
      <c r="DP16" s="623"/>
      <c r="DQ16" s="627">
        <v>56450</v>
      </c>
      <c r="DR16" s="622"/>
      <c r="DS16" s="622"/>
      <c r="DT16" s="622"/>
      <c r="DU16" s="622"/>
      <c r="DV16" s="622"/>
      <c r="DW16" s="622"/>
      <c r="DX16" s="622"/>
      <c r="DY16" s="622"/>
      <c r="DZ16" s="622"/>
      <c r="EA16" s="622"/>
      <c r="EB16" s="622"/>
      <c r="EC16" s="658"/>
    </row>
    <row r="17" spans="2:133" ht="11.25" customHeight="1" x14ac:dyDescent="0.2">
      <c r="B17" s="618" t="s">
        <v>254</v>
      </c>
      <c r="C17" s="619"/>
      <c r="D17" s="619"/>
      <c r="E17" s="619"/>
      <c r="F17" s="619"/>
      <c r="G17" s="619"/>
      <c r="H17" s="619"/>
      <c r="I17" s="619"/>
      <c r="J17" s="619"/>
      <c r="K17" s="619"/>
      <c r="L17" s="619"/>
      <c r="M17" s="619"/>
      <c r="N17" s="619"/>
      <c r="O17" s="619"/>
      <c r="P17" s="619"/>
      <c r="Q17" s="620"/>
      <c r="R17" s="621">
        <v>48945</v>
      </c>
      <c r="S17" s="622"/>
      <c r="T17" s="622"/>
      <c r="U17" s="622"/>
      <c r="V17" s="622"/>
      <c r="W17" s="622"/>
      <c r="X17" s="622"/>
      <c r="Y17" s="623"/>
      <c r="Z17" s="659">
        <v>0.3</v>
      </c>
      <c r="AA17" s="659"/>
      <c r="AB17" s="659"/>
      <c r="AC17" s="659"/>
      <c r="AD17" s="660">
        <v>48945</v>
      </c>
      <c r="AE17" s="660"/>
      <c r="AF17" s="660"/>
      <c r="AG17" s="660"/>
      <c r="AH17" s="660"/>
      <c r="AI17" s="660"/>
      <c r="AJ17" s="660"/>
      <c r="AK17" s="660"/>
      <c r="AL17" s="624">
        <v>0.5</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256</v>
      </c>
      <c r="CE17" s="619"/>
      <c r="CF17" s="619"/>
      <c r="CG17" s="619"/>
      <c r="CH17" s="619"/>
      <c r="CI17" s="619"/>
      <c r="CJ17" s="619"/>
      <c r="CK17" s="619"/>
      <c r="CL17" s="619"/>
      <c r="CM17" s="619"/>
      <c r="CN17" s="619"/>
      <c r="CO17" s="619"/>
      <c r="CP17" s="619"/>
      <c r="CQ17" s="620"/>
      <c r="CR17" s="621">
        <v>2874216</v>
      </c>
      <c r="CS17" s="622"/>
      <c r="CT17" s="622"/>
      <c r="CU17" s="622"/>
      <c r="CV17" s="622"/>
      <c r="CW17" s="622"/>
      <c r="CX17" s="622"/>
      <c r="CY17" s="623"/>
      <c r="CZ17" s="659">
        <v>16.7</v>
      </c>
      <c r="DA17" s="659"/>
      <c r="DB17" s="659"/>
      <c r="DC17" s="659"/>
      <c r="DD17" s="627" t="s">
        <v>122</v>
      </c>
      <c r="DE17" s="622"/>
      <c r="DF17" s="622"/>
      <c r="DG17" s="622"/>
      <c r="DH17" s="622"/>
      <c r="DI17" s="622"/>
      <c r="DJ17" s="622"/>
      <c r="DK17" s="622"/>
      <c r="DL17" s="622"/>
      <c r="DM17" s="622"/>
      <c r="DN17" s="622"/>
      <c r="DO17" s="622"/>
      <c r="DP17" s="623"/>
      <c r="DQ17" s="627">
        <v>2804881</v>
      </c>
      <c r="DR17" s="622"/>
      <c r="DS17" s="622"/>
      <c r="DT17" s="622"/>
      <c r="DU17" s="622"/>
      <c r="DV17" s="622"/>
      <c r="DW17" s="622"/>
      <c r="DX17" s="622"/>
      <c r="DY17" s="622"/>
      <c r="DZ17" s="622"/>
      <c r="EA17" s="622"/>
      <c r="EB17" s="622"/>
      <c r="EC17" s="658"/>
    </row>
    <row r="18" spans="2:133" ht="11.25" customHeight="1" x14ac:dyDescent="0.2">
      <c r="B18" s="618" t="s">
        <v>257</v>
      </c>
      <c r="C18" s="619"/>
      <c r="D18" s="619"/>
      <c r="E18" s="619"/>
      <c r="F18" s="619"/>
      <c r="G18" s="619"/>
      <c r="H18" s="619"/>
      <c r="I18" s="619"/>
      <c r="J18" s="619"/>
      <c r="K18" s="619"/>
      <c r="L18" s="619"/>
      <c r="M18" s="619"/>
      <c r="N18" s="619"/>
      <c r="O18" s="619"/>
      <c r="P18" s="619"/>
      <c r="Q18" s="620"/>
      <c r="R18" s="621">
        <v>14880</v>
      </c>
      <c r="S18" s="622"/>
      <c r="T18" s="622"/>
      <c r="U18" s="622"/>
      <c r="V18" s="622"/>
      <c r="W18" s="622"/>
      <c r="X18" s="622"/>
      <c r="Y18" s="623"/>
      <c r="Z18" s="659">
        <v>0.1</v>
      </c>
      <c r="AA18" s="659"/>
      <c r="AB18" s="659"/>
      <c r="AC18" s="659"/>
      <c r="AD18" s="660">
        <v>14880</v>
      </c>
      <c r="AE18" s="660"/>
      <c r="AF18" s="660"/>
      <c r="AG18" s="660"/>
      <c r="AH18" s="660"/>
      <c r="AI18" s="660"/>
      <c r="AJ18" s="660"/>
      <c r="AK18" s="660"/>
      <c r="AL18" s="624">
        <v>0.2</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260</v>
      </c>
      <c r="C19" s="619"/>
      <c r="D19" s="619"/>
      <c r="E19" s="619"/>
      <c r="F19" s="619"/>
      <c r="G19" s="619"/>
      <c r="H19" s="619"/>
      <c r="I19" s="619"/>
      <c r="J19" s="619"/>
      <c r="K19" s="619"/>
      <c r="L19" s="619"/>
      <c r="M19" s="619"/>
      <c r="N19" s="619"/>
      <c r="O19" s="619"/>
      <c r="P19" s="619"/>
      <c r="Q19" s="620"/>
      <c r="R19" s="621">
        <v>13947</v>
      </c>
      <c r="S19" s="622"/>
      <c r="T19" s="622"/>
      <c r="U19" s="622"/>
      <c r="V19" s="622"/>
      <c r="W19" s="622"/>
      <c r="X19" s="622"/>
      <c r="Y19" s="623"/>
      <c r="Z19" s="659">
        <v>0.1</v>
      </c>
      <c r="AA19" s="659"/>
      <c r="AB19" s="659"/>
      <c r="AC19" s="659"/>
      <c r="AD19" s="660">
        <v>13947</v>
      </c>
      <c r="AE19" s="660"/>
      <c r="AF19" s="660"/>
      <c r="AG19" s="660"/>
      <c r="AH19" s="660"/>
      <c r="AI19" s="660"/>
      <c r="AJ19" s="660"/>
      <c r="AK19" s="660"/>
      <c r="AL19" s="624">
        <v>0.2</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3521</v>
      </c>
      <c r="BH19" s="622"/>
      <c r="BI19" s="622"/>
      <c r="BJ19" s="622"/>
      <c r="BK19" s="622"/>
      <c r="BL19" s="622"/>
      <c r="BM19" s="622"/>
      <c r="BN19" s="623"/>
      <c r="BO19" s="659">
        <v>0.1</v>
      </c>
      <c r="BP19" s="659"/>
      <c r="BQ19" s="659"/>
      <c r="BR19" s="659"/>
      <c r="BS19" s="660" t="s">
        <v>122</v>
      </c>
      <c r="BT19" s="660"/>
      <c r="BU19" s="660"/>
      <c r="BV19" s="660"/>
      <c r="BW19" s="660"/>
      <c r="BX19" s="660"/>
      <c r="BY19" s="660"/>
      <c r="BZ19" s="660"/>
      <c r="CA19" s="660"/>
      <c r="CB19" s="698"/>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263</v>
      </c>
      <c r="C20" s="689"/>
      <c r="D20" s="689"/>
      <c r="E20" s="689"/>
      <c r="F20" s="689"/>
      <c r="G20" s="689"/>
      <c r="H20" s="689"/>
      <c r="I20" s="689"/>
      <c r="J20" s="689"/>
      <c r="K20" s="689"/>
      <c r="L20" s="689"/>
      <c r="M20" s="689"/>
      <c r="N20" s="689"/>
      <c r="O20" s="689"/>
      <c r="P20" s="689"/>
      <c r="Q20" s="690"/>
      <c r="R20" s="621">
        <v>933</v>
      </c>
      <c r="S20" s="622"/>
      <c r="T20" s="622"/>
      <c r="U20" s="622"/>
      <c r="V20" s="622"/>
      <c r="W20" s="622"/>
      <c r="X20" s="622"/>
      <c r="Y20" s="623"/>
      <c r="Z20" s="659">
        <v>0</v>
      </c>
      <c r="AA20" s="659"/>
      <c r="AB20" s="659"/>
      <c r="AC20" s="659"/>
      <c r="AD20" s="660">
        <v>933</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3521</v>
      </c>
      <c r="BH20" s="622"/>
      <c r="BI20" s="622"/>
      <c r="BJ20" s="622"/>
      <c r="BK20" s="622"/>
      <c r="BL20" s="622"/>
      <c r="BM20" s="622"/>
      <c r="BN20" s="623"/>
      <c r="BO20" s="659">
        <v>0.1</v>
      </c>
      <c r="BP20" s="659"/>
      <c r="BQ20" s="659"/>
      <c r="BR20" s="659"/>
      <c r="BS20" s="660" t="s">
        <v>122</v>
      </c>
      <c r="BT20" s="660"/>
      <c r="BU20" s="660"/>
      <c r="BV20" s="660"/>
      <c r="BW20" s="660"/>
      <c r="BX20" s="660"/>
      <c r="BY20" s="660"/>
      <c r="BZ20" s="660"/>
      <c r="CA20" s="660"/>
      <c r="CB20" s="698"/>
      <c r="CD20" s="618" t="s">
        <v>265</v>
      </c>
      <c r="CE20" s="619"/>
      <c r="CF20" s="619"/>
      <c r="CG20" s="619"/>
      <c r="CH20" s="619"/>
      <c r="CI20" s="619"/>
      <c r="CJ20" s="619"/>
      <c r="CK20" s="619"/>
      <c r="CL20" s="619"/>
      <c r="CM20" s="619"/>
      <c r="CN20" s="619"/>
      <c r="CO20" s="619"/>
      <c r="CP20" s="619"/>
      <c r="CQ20" s="620"/>
      <c r="CR20" s="621">
        <v>17171433</v>
      </c>
      <c r="CS20" s="622"/>
      <c r="CT20" s="622"/>
      <c r="CU20" s="622"/>
      <c r="CV20" s="622"/>
      <c r="CW20" s="622"/>
      <c r="CX20" s="622"/>
      <c r="CY20" s="623"/>
      <c r="CZ20" s="659">
        <v>100</v>
      </c>
      <c r="DA20" s="659"/>
      <c r="DB20" s="659"/>
      <c r="DC20" s="659"/>
      <c r="DD20" s="627">
        <v>1605248</v>
      </c>
      <c r="DE20" s="622"/>
      <c r="DF20" s="622"/>
      <c r="DG20" s="622"/>
      <c r="DH20" s="622"/>
      <c r="DI20" s="622"/>
      <c r="DJ20" s="622"/>
      <c r="DK20" s="622"/>
      <c r="DL20" s="622"/>
      <c r="DM20" s="622"/>
      <c r="DN20" s="622"/>
      <c r="DO20" s="622"/>
      <c r="DP20" s="623"/>
      <c r="DQ20" s="627">
        <v>11561392</v>
      </c>
      <c r="DR20" s="622"/>
      <c r="DS20" s="622"/>
      <c r="DT20" s="622"/>
      <c r="DU20" s="622"/>
      <c r="DV20" s="622"/>
      <c r="DW20" s="622"/>
      <c r="DX20" s="622"/>
      <c r="DY20" s="622"/>
      <c r="DZ20" s="622"/>
      <c r="EA20" s="622"/>
      <c r="EB20" s="622"/>
      <c r="EC20" s="658"/>
    </row>
    <row r="21" spans="2:133" ht="11.25" customHeight="1" x14ac:dyDescent="0.2">
      <c r="B21" s="618" t="s">
        <v>266</v>
      </c>
      <c r="C21" s="619"/>
      <c r="D21" s="619"/>
      <c r="E21" s="619"/>
      <c r="F21" s="619"/>
      <c r="G21" s="619"/>
      <c r="H21" s="619"/>
      <c r="I21" s="619"/>
      <c r="J21" s="619"/>
      <c r="K21" s="619"/>
      <c r="L21" s="619"/>
      <c r="M21" s="619"/>
      <c r="N21" s="619"/>
      <c r="O21" s="619"/>
      <c r="P21" s="619"/>
      <c r="Q21" s="620"/>
      <c r="R21" s="621">
        <v>6705227</v>
      </c>
      <c r="S21" s="622"/>
      <c r="T21" s="622"/>
      <c r="U21" s="622"/>
      <c r="V21" s="622"/>
      <c r="W21" s="622"/>
      <c r="X21" s="622"/>
      <c r="Y21" s="623"/>
      <c r="Z21" s="659">
        <v>37.5</v>
      </c>
      <c r="AA21" s="659"/>
      <c r="AB21" s="659"/>
      <c r="AC21" s="659"/>
      <c r="AD21" s="660">
        <v>5316429</v>
      </c>
      <c r="AE21" s="660"/>
      <c r="AF21" s="660"/>
      <c r="AG21" s="660"/>
      <c r="AH21" s="660"/>
      <c r="AI21" s="660"/>
      <c r="AJ21" s="660"/>
      <c r="AK21" s="660"/>
      <c r="AL21" s="624">
        <v>58.7</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3521</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268</v>
      </c>
      <c r="C22" s="619"/>
      <c r="D22" s="619"/>
      <c r="E22" s="619"/>
      <c r="F22" s="619"/>
      <c r="G22" s="619"/>
      <c r="H22" s="619"/>
      <c r="I22" s="619"/>
      <c r="J22" s="619"/>
      <c r="K22" s="619"/>
      <c r="L22" s="619"/>
      <c r="M22" s="619"/>
      <c r="N22" s="619"/>
      <c r="O22" s="619"/>
      <c r="P22" s="619"/>
      <c r="Q22" s="620"/>
      <c r="R22" s="621">
        <v>5316429</v>
      </c>
      <c r="S22" s="622"/>
      <c r="T22" s="622"/>
      <c r="U22" s="622"/>
      <c r="V22" s="622"/>
      <c r="W22" s="622"/>
      <c r="X22" s="622"/>
      <c r="Y22" s="623"/>
      <c r="Z22" s="659">
        <v>29.7</v>
      </c>
      <c r="AA22" s="659"/>
      <c r="AB22" s="659"/>
      <c r="AC22" s="659"/>
      <c r="AD22" s="660">
        <v>5316429</v>
      </c>
      <c r="AE22" s="660"/>
      <c r="AF22" s="660"/>
      <c r="AG22" s="660"/>
      <c r="AH22" s="660"/>
      <c r="AI22" s="660"/>
      <c r="AJ22" s="660"/>
      <c r="AK22" s="660"/>
      <c r="AL22" s="624">
        <v>58.7</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271</v>
      </c>
      <c r="C23" s="619"/>
      <c r="D23" s="619"/>
      <c r="E23" s="619"/>
      <c r="F23" s="619"/>
      <c r="G23" s="619"/>
      <c r="H23" s="619"/>
      <c r="I23" s="619"/>
      <c r="J23" s="619"/>
      <c r="K23" s="619"/>
      <c r="L23" s="619"/>
      <c r="M23" s="619"/>
      <c r="N23" s="619"/>
      <c r="O23" s="619"/>
      <c r="P23" s="619"/>
      <c r="Q23" s="620"/>
      <c r="R23" s="621">
        <v>1388798</v>
      </c>
      <c r="S23" s="622"/>
      <c r="T23" s="622"/>
      <c r="U23" s="622"/>
      <c r="V23" s="622"/>
      <c r="W23" s="622"/>
      <c r="X23" s="622"/>
      <c r="Y23" s="623"/>
      <c r="Z23" s="659">
        <v>7.8</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2">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280</v>
      </c>
      <c r="CE24" s="680"/>
      <c r="CF24" s="680"/>
      <c r="CG24" s="680"/>
      <c r="CH24" s="680"/>
      <c r="CI24" s="680"/>
      <c r="CJ24" s="680"/>
      <c r="CK24" s="680"/>
      <c r="CL24" s="680"/>
      <c r="CM24" s="680"/>
      <c r="CN24" s="680"/>
      <c r="CO24" s="680"/>
      <c r="CP24" s="680"/>
      <c r="CQ24" s="681"/>
      <c r="CR24" s="676">
        <v>8642904</v>
      </c>
      <c r="CS24" s="677"/>
      <c r="CT24" s="677"/>
      <c r="CU24" s="677"/>
      <c r="CV24" s="677"/>
      <c r="CW24" s="677"/>
      <c r="CX24" s="677"/>
      <c r="CY24" s="702"/>
      <c r="CZ24" s="703">
        <v>50.3</v>
      </c>
      <c r="DA24" s="685"/>
      <c r="DB24" s="685"/>
      <c r="DC24" s="705"/>
      <c r="DD24" s="701">
        <v>6294948</v>
      </c>
      <c r="DE24" s="677"/>
      <c r="DF24" s="677"/>
      <c r="DG24" s="677"/>
      <c r="DH24" s="677"/>
      <c r="DI24" s="677"/>
      <c r="DJ24" s="677"/>
      <c r="DK24" s="702"/>
      <c r="DL24" s="701">
        <v>5042862</v>
      </c>
      <c r="DM24" s="677"/>
      <c r="DN24" s="677"/>
      <c r="DO24" s="677"/>
      <c r="DP24" s="677"/>
      <c r="DQ24" s="677"/>
      <c r="DR24" s="677"/>
      <c r="DS24" s="677"/>
      <c r="DT24" s="677"/>
      <c r="DU24" s="677"/>
      <c r="DV24" s="702"/>
      <c r="DW24" s="703">
        <v>55.4</v>
      </c>
      <c r="DX24" s="685"/>
      <c r="DY24" s="685"/>
      <c r="DZ24" s="685"/>
      <c r="EA24" s="685"/>
      <c r="EB24" s="685"/>
      <c r="EC24" s="704"/>
    </row>
    <row r="25" spans="2:133" ht="11.25" customHeight="1" x14ac:dyDescent="0.2">
      <c r="B25" s="618" t="s">
        <v>281</v>
      </c>
      <c r="C25" s="619"/>
      <c r="D25" s="619"/>
      <c r="E25" s="619"/>
      <c r="F25" s="619"/>
      <c r="G25" s="619"/>
      <c r="H25" s="619"/>
      <c r="I25" s="619"/>
      <c r="J25" s="619"/>
      <c r="K25" s="619"/>
      <c r="L25" s="619"/>
      <c r="M25" s="619"/>
      <c r="N25" s="619"/>
      <c r="O25" s="619"/>
      <c r="P25" s="619"/>
      <c r="Q25" s="620"/>
      <c r="R25" s="621">
        <v>10411900</v>
      </c>
      <c r="S25" s="622"/>
      <c r="T25" s="622"/>
      <c r="U25" s="622"/>
      <c r="V25" s="622"/>
      <c r="W25" s="622"/>
      <c r="X25" s="622"/>
      <c r="Y25" s="623"/>
      <c r="Z25" s="659">
        <v>58.3</v>
      </c>
      <c r="AA25" s="659"/>
      <c r="AB25" s="659"/>
      <c r="AC25" s="659"/>
      <c r="AD25" s="660">
        <v>9023102</v>
      </c>
      <c r="AE25" s="660"/>
      <c r="AF25" s="660"/>
      <c r="AG25" s="660"/>
      <c r="AH25" s="660"/>
      <c r="AI25" s="660"/>
      <c r="AJ25" s="660"/>
      <c r="AK25" s="660"/>
      <c r="AL25" s="624">
        <v>99.6</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283</v>
      </c>
      <c r="CE25" s="619"/>
      <c r="CF25" s="619"/>
      <c r="CG25" s="619"/>
      <c r="CH25" s="619"/>
      <c r="CI25" s="619"/>
      <c r="CJ25" s="619"/>
      <c r="CK25" s="619"/>
      <c r="CL25" s="619"/>
      <c r="CM25" s="619"/>
      <c r="CN25" s="619"/>
      <c r="CO25" s="619"/>
      <c r="CP25" s="619"/>
      <c r="CQ25" s="620"/>
      <c r="CR25" s="621">
        <v>2325502</v>
      </c>
      <c r="CS25" s="634"/>
      <c r="CT25" s="634"/>
      <c r="CU25" s="634"/>
      <c r="CV25" s="634"/>
      <c r="CW25" s="634"/>
      <c r="CX25" s="634"/>
      <c r="CY25" s="635"/>
      <c r="CZ25" s="624">
        <v>13.5</v>
      </c>
      <c r="DA25" s="636"/>
      <c r="DB25" s="636"/>
      <c r="DC25" s="637"/>
      <c r="DD25" s="627">
        <v>1992000</v>
      </c>
      <c r="DE25" s="634"/>
      <c r="DF25" s="634"/>
      <c r="DG25" s="634"/>
      <c r="DH25" s="634"/>
      <c r="DI25" s="634"/>
      <c r="DJ25" s="634"/>
      <c r="DK25" s="635"/>
      <c r="DL25" s="627">
        <v>1958783</v>
      </c>
      <c r="DM25" s="634"/>
      <c r="DN25" s="634"/>
      <c r="DO25" s="634"/>
      <c r="DP25" s="634"/>
      <c r="DQ25" s="634"/>
      <c r="DR25" s="634"/>
      <c r="DS25" s="634"/>
      <c r="DT25" s="634"/>
      <c r="DU25" s="634"/>
      <c r="DV25" s="635"/>
      <c r="DW25" s="624">
        <v>21.5</v>
      </c>
      <c r="DX25" s="636"/>
      <c r="DY25" s="636"/>
      <c r="DZ25" s="636"/>
      <c r="EA25" s="636"/>
      <c r="EB25" s="636"/>
      <c r="EC25" s="648"/>
    </row>
    <row r="26" spans="2:133" ht="11.25" customHeight="1" x14ac:dyDescent="0.2">
      <c r="B26" s="618" t="s">
        <v>284</v>
      </c>
      <c r="C26" s="619"/>
      <c r="D26" s="619"/>
      <c r="E26" s="619"/>
      <c r="F26" s="619"/>
      <c r="G26" s="619"/>
      <c r="H26" s="619"/>
      <c r="I26" s="619"/>
      <c r="J26" s="619"/>
      <c r="K26" s="619"/>
      <c r="L26" s="619"/>
      <c r="M26" s="619"/>
      <c r="N26" s="619"/>
      <c r="O26" s="619"/>
      <c r="P26" s="619"/>
      <c r="Q26" s="620"/>
      <c r="R26" s="621">
        <v>1279</v>
      </c>
      <c r="S26" s="622"/>
      <c r="T26" s="622"/>
      <c r="U26" s="622"/>
      <c r="V26" s="622"/>
      <c r="W26" s="622"/>
      <c r="X26" s="622"/>
      <c r="Y26" s="623"/>
      <c r="Z26" s="659">
        <v>0</v>
      </c>
      <c r="AA26" s="659"/>
      <c r="AB26" s="659"/>
      <c r="AC26" s="659"/>
      <c r="AD26" s="660">
        <v>1279</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286</v>
      </c>
      <c r="CE26" s="619"/>
      <c r="CF26" s="619"/>
      <c r="CG26" s="619"/>
      <c r="CH26" s="619"/>
      <c r="CI26" s="619"/>
      <c r="CJ26" s="619"/>
      <c r="CK26" s="619"/>
      <c r="CL26" s="619"/>
      <c r="CM26" s="619"/>
      <c r="CN26" s="619"/>
      <c r="CO26" s="619"/>
      <c r="CP26" s="619"/>
      <c r="CQ26" s="620"/>
      <c r="CR26" s="621">
        <v>1350382</v>
      </c>
      <c r="CS26" s="622"/>
      <c r="CT26" s="622"/>
      <c r="CU26" s="622"/>
      <c r="CV26" s="622"/>
      <c r="CW26" s="622"/>
      <c r="CX26" s="622"/>
      <c r="CY26" s="623"/>
      <c r="CZ26" s="624">
        <v>7.9</v>
      </c>
      <c r="DA26" s="636"/>
      <c r="DB26" s="636"/>
      <c r="DC26" s="637"/>
      <c r="DD26" s="627">
        <v>1162978</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287</v>
      </c>
      <c r="C27" s="619"/>
      <c r="D27" s="619"/>
      <c r="E27" s="619"/>
      <c r="F27" s="619"/>
      <c r="G27" s="619"/>
      <c r="H27" s="619"/>
      <c r="I27" s="619"/>
      <c r="J27" s="619"/>
      <c r="K27" s="619"/>
      <c r="L27" s="619"/>
      <c r="M27" s="619"/>
      <c r="N27" s="619"/>
      <c r="O27" s="619"/>
      <c r="P27" s="619"/>
      <c r="Q27" s="620"/>
      <c r="R27" s="621">
        <v>98736</v>
      </c>
      <c r="S27" s="622"/>
      <c r="T27" s="622"/>
      <c r="U27" s="622"/>
      <c r="V27" s="622"/>
      <c r="W27" s="622"/>
      <c r="X27" s="622"/>
      <c r="Y27" s="623"/>
      <c r="Z27" s="659">
        <v>0.6</v>
      </c>
      <c r="AA27" s="659"/>
      <c r="AB27" s="659"/>
      <c r="AC27" s="659"/>
      <c r="AD27" s="660">
        <v>827</v>
      </c>
      <c r="AE27" s="660"/>
      <c r="AF27" s="660"/>
      <c r="AG27" s="660"/>
      <c r="AH27" s="660"/>
      <c r="AI27" s="660"/>
      <c r="AJ27" s="660"/>
      <c r="AK27" s="660"/>
      <c r="AL27" s="624">
        <v>0</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2891946</v>
      </c>
      <c r="BH27" s="622"/>
      <c r="BI27" s="622"/>
      <c r="BJ27" s="622"/>
      <c r="BK27" s="622"/>
      <c r="BL27" s="622"/>
      <c r="BM27" s="622"/>
      <c r="BN27" s="623"/>
      <c r="BO27" s="659">
        <v>100</v>
      </c>
      <c r="BP27" s="659"/>
      <c r="BQ27" s="659"/>
      <c r="BR27" s="659"/>
      <c r="BS27" s="660">
        <v>184564</v>
      </c>
      <c r="BT27" s="660"/>
      <c r="BU27" s="660"/>
      <c r="BV27" s="660"/>
      <c r="BW27" s="660"/>
      <c r="BX27" s="660"/>
      <c r="BY27" s="660"/>
      <c r="BZ27" s="660"/>
      <c r="CA27" s="660"/>
      <c r="CB27" s="698"/>
      <c r="CD27" s="618" t="s">
        <v>289</v>
      </c>
      <c r="CE27" s="619"/>
      <c r="CF27" s="619"/>
      <c r="CG27" s="619"/>
      <c r="CH27" s="619"/>
      <c r="CI27" s="619"/>
      <c r="CJ27" s="619"/>
      <c r="CK27" s="619"/>
      <c r="CL27" s="619"/>
      <c r="CM27" s="619"/>
      <c r="CN27" s="619"/>
      <c r="CO27" s="619"/>
      <c r="CP27" s="619"/>
      <c r="CQ27" s="620"/>
      <c r="CR27" s="621">
        <v>3443186</v>
      </c>
      <c r="CS27" s="634"/>
      <c r="CT27" s="634"/>
      <c r="CU27" s="634"/>
      <c r="CV27" s="634"/>
      <c r="CW27" s="634"/>
      <c r="CX27" s="634"/>
      <c r="CY27" s="635"/>
      <c r="CZ27" s="624">
        <v>20.100000000000001</v>
      </c>
      <c r="DA27" s="636"/>
      <c r="DB27" s="636"/>
      <c r="DC27" s="637"/>
      <c r="DD27" s="627">
        <v>1498067</v>
      </c>
      <c r="DE27" s="634"/>
      <c r="DF27" s="634"/>
      <c r="DG27" s="634"/>
      <c r="DH27" s="634"/>
      <c r="DI27" s="634"/>
      <c r="DJ27" s="634"/>
      <c r="DK27" s="635"/>
      <c r="DL27" s="627">
        <v>999652</v>
      </c>
      <c r="DM27" s="634"/>
      <c r="DN27" s="634"/>
      <c r="DO27" s="634"/>
      <c r="DP27" s="634"/>
      <c r="DQ27" s="634"/>
      <c r="DR27" s="634"/>
      <c r="DS27" s="634"/>
      <c r="DT27" s="634"/>
      <c r="DU27" s="634"/>
      <c r="DV27" s="635"/>
      <c r="DW27" s="624">
        <v>11</v>
      </c>
      <c r="DX27" s="636"/>
      <c r="DY27" s="636"/>
      <c r="DZ27" s="636"/>
      <c r="EA27" s="636"/>
      <c r="EB27" s="636"/>
      <c r="EC27" s="648"/>
    </row>
    <row r="28" spans="2:133" ht="11.25" customHeight="1" x14ac:dyDescent="0.2">
      <c r="B28" s="618" t="s">
        <v>290</v>
      </c>
      <c r="C28" s="619"/>
      <c r="D28" s="619"/>
      <c r="E28" s="619"/>
      <c r="F28" s="619"/>
      <c r="G28" s="619"/>
      <c r="H28" s="619"/>
      <c r="I28" s="619"/>
      <c r="J28" s="619"/>
      <c r="K28" s="619"/>
      <c r="L28" s="619"/>
      <c r="M28" s="619"/>
      <c r="N28" s="619"/>
      <c r="O28" s="619"/>
      <c r="P28" s="619"/>
      <c r="Q28" s="620"/>
      <c r="R28" s="621">
        <v>147796</v>
      </c>
      <c r="S28" s="622"/>
      <c r="T28" s="622"/>
      <c r="U28" s="622"/>
      <c r="V28" s="622"/>
      <c r="W28" s="622"/>
      <c r="X28" s="622"/>
      <c r="Y28" s="623"/>
      <c r="Z28" s="659">
        <v>0.8</v>
      </c>
      <c r="AA28" s="659"/>
      <c r="AB28" s="659"/>
      <c r="AC28" s="659"/>
      <c r="AD28" s="660">
        <v>23741</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2874216</v>
      </c>
      <c r="CS28" s="622"/>
      <c r="CT28" s="622"/>
      <c r="CU28" s="622"/>
      <c r="CV28" s="622"/>
      <c r="CW28" s="622"/>
      <c r="CX28" s="622"/>
      <c r="CY28" s="623"/>
      <c r="CZ28" s="624">
        <v>16.7</v>
      </c>
      <c r="DA28" s="636"/>
      <c r="DB28" s="636"/>
      <c r="DC28" s="637"/>
      <c r="DD28" s="627">
        <v>2804881</v>
      </c>
      <c r="DE28" s="622"/>
      <c r="DF28" s="622"/>
      <c r="DG28" s="622"/>
      <c r="DH28" s="622"/>
      <c r="DI28" s="622"/>
      <c r="DJ28" s="622"/>
      <c r="DK28" s="623"/>
      <c r="DL28" s="627">
        <v>2084427</v>
      </c>
      <c r="DM28" s="622"/>
      <c r="DN28" s="622"/>
      <c r="DO28" s="622"/>
      <c r="DP28" s="622"/>
      <c r="DQ28" s="622"/>
      <c r="DR28" s="622"/>
      <c r="DS28" s="622"/>
      <c r="DT28" s="622"/>
      <c r="DU28" s="622"/>
      <c r="DV28" s="623"/>
      <c r="DW28" s="624">
        <v>22.9</v>
      </c>
      <c r="DX28" s="636"/>
      <c r="DY28" s="636"/>
      <c r="DZ28" s="636"/>
      <c r="EA28" s="636"/>
      <c r="EB28" s="636"/>
      <c r="EC28" s="648"/>
    </row>
    <row r="29" spans="2:133" ht="11.25" customHeight="1" x14ac:dyDescent="0.2">
      <c r="B29" s="618" t="s">
        <v>292</v>
      </c>
      <c r="C29" s="619"/>
      <c r="D29" s="619"/>
      <c r="E29" s="619"/>
      <c r="F29" s="619"/>
      <c r="G29" s="619"/>
      <c r="H29" s="619"/>
      <c r="I29" s="619"/>
      <c r="J29" s="619"/>
      <c r="K29" s="619"/>
      <c r="L29" s="619"/>
      <c r="M29" s="619"/>
      <c r="N29" s="619"/>
      <c r="O29" s="619"/>
      <c r="P29" s="619"/>
      <c r="Q29" s="620"/>
      <c r="R29" s="621">
        <v>69808</v>
      </c>
      <c r="S29" s="622"/>
      <c r="T29" s="622"/>
      <c r="U29" s="622"/>
      <c r="V29" s="622"/>
      <c r="W29" s="622"/>
      <c r="X29" s="622"/>
      <c r="Y29" s="623"/>
      <c r="Z29" s="659">
        <v>0.4</v>
      </c>
      <c r="AA29" s="659"/>
      <c r="AB29" s="659"/>
      <c r="AC29" s="659"/>
      <c r="AD29" s="660">
        <v>14</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293</v>
      </c>
      <c r="CE29" s="641"/>
      <c r="CF29" s="618" t="s">
        <v>66</v>
      </c>
      <c r="CG29" s="619"/>
      <c r="CH29" s="619"/>
      <c r="CI29" s="619"/>
      <c r="CJ29" s="619"/>
      <c r="CK29" s="619"/>
      <c r="CL29" s="619"/>
      <c r="CM29" s="619"/>
      <c r="CN29" s="619"/>
      <c r="CO29" s="619"/>
      <c r="CP29" s="619"/>
      <c r="CQ29" s="620"/>
      <c r="CR29" s="621">
        <v>2874216</v>
      </c>
      <c r="CS29" s="634"/>
      <c r="CT29" s="634"/>
      <c r="CU29" s="634"/>
      <c r="CV29" s="634"/>
      <c r="CW29" s="634"/>
      <c r="CX29" s="634"/>
      <c r="CY29" s="635"/>
      <c r="CZ29" s="624">
        <v>16.7</v>
      </c>
      <c r="DA29" s="636"/>
      <c r="DB29" s="636"/>
      <c r="DC29" s="637"/>
      <c r="DD29" s="627">
        <v>2804881</v>
      </c>
      <c r="DE29" s="634"/>
      <c r="DF29" s="634"/>
      <c r="DG29" s="634"/>
      <c r="DH29" s="634"/>
      <c r="DI29" s="634"/>
      <c r="DJ29" s="634"/>
      <c r="DK29" s="635"/>
      <c r="DL29" s="627">
        <v>2084427</v>
      </c>
      <c r="DM29" s="634"/>
      <c r="DN29" s="634"/>
      <c r="DO29" s="634"/>
      <c r="DP29" s="634"/>
      <c r="DQ29" s="634"/>
      <c r="DR29" s="634"/>
      <c r="DS29" s="634"/>
      <c r="DT29" s="634"/>
      <c r="DU29" s="634"/>
      <c r="DV29" s="635"/>
      <c r="DW29" s="624">
        <v>22.9</v>
      </c>
      <c r="DX29" s="636"/>
      <c r="DY29" s="636"/>
      <c r="DZ29" s="636"/>
      <c r="EA29" s="636"/>
      <c r="EB29" s="636"/>
      <c r="EC29" s="648"/>
    </row>
    <row r="30" spans="2:133" ht="11.25" customHeight="1" x14ac:dyDescent="0.2">
      <c r="B30" s="618" t="s">
        <v>294</v>
      </c>
      <c r="C30" s="619"/>
      <c r="D30" s="619"/>
      <c r="E30" s="619"/>
      <c r="F30" s="619"/>
      <c r="G30" s="619"/>
      <c r="H30" s="619"/>
      <c r="I30" s="619"/>
      <c r="J30" s="619"/>
      <c r="K30" s="619"/>
      <c r="L30" s="619"/>
      <c r="M30" s="619"/>
      <c r="N30" s="619"/>
      <c r="O30" s="619"/>
      <c r="P30" s="619"/>
      <c r="Q30" s="620"/>
      <c r="R30" s="621">
        <v>2583301</v>
      </c>
      <c r="S30" s="622"/>
      <c r="T30" s="622"/>
      <c r="U30" s="622"/>
      <c r="V30" s="622"/>
      <c r="W30" s="622"/>
      <c r="X30" s="622"/>
      <c r="Y30" s="623"/>
      <c r="Z30" s="659">
        <v>14.5</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2810793</v>
      </c>
      <c r="CS30" s="622"/>
      <c r="CT30" s="622"/>
      <c r="CU30" s="622"/>
      <c r="CV30" s="622"/>
      <c r="CW30" s="622"/>
      <c r="CX30" s="622"/>
      <c r="CY30" s="623"/>
      <c r="CZ30" s="624">
        <v>16.399999999999999</v>
      </c>
      <c r="DA30" s="636"/>
      <c r="DB30" s="636"/>
      <c r="DC30" s="637"/>
      <c r="DD30" s="627">
        <v>2741458</v>
      </c>
      <c r="DE30" s="622"/>
      <c r="DF30" s="622"/>
      <c r="DG30" s="622"/>
      <c r="DH30" s="622"/>
      <c r="DI30" s="622"/>
      <c r="DJ30" s="622"/>
      <c r="DK30" s="623"/>
      <c r="DL30" s="627">
        <v>2021004</v>
      </c>
      <c r="DM30" s="622"/>
      <c r="DN30" s="622"/>
      <c r="DO30" s="622"/>
      <c r="DP30" s="622"/>
      <c r="DQ30" s="622"/>
      <c r="DR30" s="622"/>
      <c r="DS30" s="622"/>
      <c r="DT30" s="622"/>
      <c r="DU30" s="622"/>
      <c r="DV30" s="623"/>
      <c r="DW30" s="624">
        <v>22.2</v>
      </c>
      <c r="DX30" s="636"/>
      <c r="DY30" s="636"/>
      <c r="DZ30" s="636"/>
      <c r="EA30" s="636"/>
      <c r="EB30" s="636"/>
      <c r="EC30" s="648"/>
    </row>
    <row r="31" spans="2:133" ht="11.25" customHeight="1" x14ac:dyDescent="0.2">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99.4</v>
      </c>
      <c r="BH31" s="684"/>
      <c r="BI31" s="684"/>
      <c r="BJ31" s="684"/>
      <c r="BK31" s="684"/>
      <c r="BL31" s="684"/>
      <c r="BM31" s="685">
        <v>98.1</v>
      </c>
      <c r="BN31" s="684"/>
      <c r="BO31" s="684"/>
      <c r="BP31" s="684"/>
      <c r="BQ31" s="686"/>
      <c r="BR31" s="683">
        <v>99.4</v>
      </c>
      <c r="BS31" s="684"/>
      <c r="BT31" s="684"/>
      <c r="BU31" s="684"/>
      <c r="BV31" s="684"/>
      <c r="BW31" s="684"/>
      <c r="BX31" s="685">
        <v>98.3</v>
      </c>
      <c r="BY31" s="684"/>
      <c r="BZ31" s="684"/>
      <c r="CA31" s="684"/>
      <c r="CB31" s="686"/>
      <c r="CD31" s="642"/>
      <c r="CE31" s="643"/>
      <c r="CF31" s="618" t="s">
        <v>301</v>
      </c>
      <c r="CG31" s="619"/>
      <c r="CH31" s="619"/>
      <c r="CI31" s="619"/>
      <c r="CJ31" s="619"/>
      <c r="CK31" s="619"/>
      <c r="CL31" s="619"/>
      <c r="CM31" s="619"/>
      <c r="CN31" s="619"/>
      <c r="CO31" s="619"/>
      <c r="CP31" s="619"/>
      <c r="CQ31" s="620"/>
      <c r="CR31" s="621">
        <v>63423</v>
      </c>
      <c r="CS31" s="634"/>
      <c r="CT31" s="634"/>
      <c r="CU31" s="634"/>
      <c r="CV31" s="634"/>
      <c r="CW31" s="634"/>
      <c r="CX31" s="634"/>
      <c r="CY31" s="635"/>
      <c r="CZ31" s="624">
        <v>0.4</v>
      </c>
      <c r="DA31" s="636"/>
      <c r="DB31" s="636"/>
      <c r="DC31" s="637"/>
      <c r="DD31" s="627">
        <v>63423</v>
      </c>
      <c r="DE31" s="634"/>
      <c r="DF31" s="634"/>
      <c r="DG31" s="634"/>
      <c r="DH31" s="634"/>
      <c r="DI31" s="634"/>
      <c r="DJ31" s="634"/>
      <c r="DK31" s="635"/>
      <c r="DL31" s="627">
        <v>63423</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2">
      <c r="B32" s="618" t="s">
        <v>302</v>
      </c>
      <c r="C32" s="619"/>
      <c r="D32" s="619"/>
      <c r="E32" s="619"/>
      <c r="F32" s="619"/>
      <c r="G32" s="619"/>
      <c r="H32" s="619"/>
      <c r="I32" s="619"/>
      <c r="J32" s="619"/>
      <c r="K32" s="619"/>
      <c r="L32" s="619"/>
      <c r="M32" s="619"/>
      <c r="N32" s="619"/>
      <c r="O32" s="619"/>
      <c r="P32" s="619"/>
      <c r="Q32" s="620"/>
      <c r="R32" s="621">
        <v>1282433</v>
      </c>
      <c r="S32" s="622"/>
      <c r="T32" s="622"/>
      <c r="U32" s="622"/>
      <c r="V32" s="622"/>
      <c r="W32" s="622"/>
      <c r="X32" s="622"/>
      <c r="Y32" s="623"/>
      <c r="Z32" s="659">
        <v>7.2</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99.4</v>
      </c>
      <c r="BH32" s="634"/>
      <c r="BI32" s="634"/>
      <c r="BJ32" s="634"/>
      <c r="BK32" s="634"/>
      <c r="BL32" s="634"/>
      <c r="BM32" s="625">
        <v>98.6</v>
      </c>
      <c r="BN32" s="634"/>
      <c r="BO32" s="634"/>
      <c r="BP32" s="634"/>
      <c r="BQ32" s="657"/>
      <c r="BR32" s="687">
        <v>99.6</v>
      </c>
      <c r="BS32" s="634"/>
      <c r="BT32" s="634"/>
      <c r="BU32" s="634"/>
      <c r="BV32" s="634"/>
      <c r="BW32" s="634"/>
      <c r="BX32" s="625">
        <v>98.8</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306</v>
      </c>
      <c r="C33" s="619"/>
      <c r="D33" s="619"/>
      <c r="E33" s="619"/>
      <c r="F33" s="619"/>
      <c r="G33" s="619"/>
      <c r="H33" s="619"/>
      <c r="I33" s="619"/>
      <c r="J33" s="619"/>
      <c r="K33" s="619"/>
      <c r="L33" s="619"/>
      <c r="M33" s="619"/>
      <c r="N33" s="619"/>
      <c r="O33" s="619"/>
      <c r="P33" s="619"/>
      <c r="Q33" s="620"/>
      <c r="R33" s="621">
        <v>44338</v>
      </c>
      <c r="S33" s="622"/>
      <c r="T33" s="622"/>
      <c r="U33" s="622"/>
      <c r="V33" s="622"/>
      <c r="W33" s="622"/>
      <c r="X33" s="622"/>
      <c r="Y33" s="623"/>
      <c r="Z33" s="659">
        <v>0.2</v>
      </c>
      <c r="AA33" s="659"/>
      <c r="AB33" s="659"/>
      <c r="AC33" s="659"/>
      <c r="AD33" s="660">
        <v>12213</v>
      </c>
      <c r="AE33" s="660"/>
      <c r="AF33" s="660"/>
      <c r="AG33" s="660"/>
      <c r="AH33" s="660"/>
      <c r="AI33" s="660"/>
      <c r="AJ33" s="660"/>
      <c r="AK33" s="660"/>
      <c r="AL33" s="624">
        <v>0.1</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99.2</v>
      </c>
      <c r="BH33" s="606"/>
      <c r="BI33" s="606"/>
      <c r="BJ33" s="606"/>
      <c r="BK33" s="606"/>
      <c r="BL33" s="606"/>
      <c r="BM33" s="652">
        <v>97.4</v>
      </c>
      <c r="BN33" s="606"/>
      <c r="BO33" s="606"/>
      <c r="BP33" s="606"/>
      <c r="BQ33" s="669"/>
      <c r="BR33" s="682">
        <v>99.3</v>
      </c>
      <c r="BS33" s="606"/>
      <c r="BT33" s="606"/>
      <c r="BU33" s="606"/>
      <c r="BV33" s="606"/>
      <c r="BW33" s="606"/>
      <c r="BX33" s="652">
        <v>97.6</v>
      </c>
      <c r="BY33" s="606"/>
      <c r="BZ33" s="606"/>
      <c r="CA33" s="606"/>
      <c r="CB33" s="669"/>
      <c r="CD33" s="618" t="s">
        <v>308</v>
      </c>
      <c r="CE33" s="619"/>
      <c r="CF33" s="619"/>
      <c r="CG33" s="619"/>
      <c r="CH33" s="619"/>
      <c r="CI33" s="619"/>
      <c r="CJ33" s="619"/>
      <c r="CK33" s="619"/>
      <c r="CL33" s="619"/>
      <c r="CM33" s="619"/>
      <c r="CN33" s="619"/>
      <c r="CO33" s="619"/>
      <c r="CP33" s="619"/>
      <c r="CQ33" s="620"/>
      <c r="CR33" s="621">
        <v>6674673</v>
      </c>
      <c r="CS33" s="634"/>
      <c r="CT33" s="634"/>
      <c r="CU33" s="634"/>
      <c r="CV33" s="634"/>
      <c r="CW33" s="634"/>
      <c r="CX33" s="634"/>
      <c r="CY33" s="635"/>
      <c r="CZ33" s="624">
        <v>38.9</v>
      </c>
      <c r="DA33" s="636"/>
      <c r="DB33" s="636"/>
      <c r="DC33" s="637"/>
      <c r="DD33" s="627">
        <v>5003769</v>
      </c>
      <c r="DE33" s="634"/>
      <c r="DF33" s="634"/>
      <c r="DG33" s="634"/>
      <c r="DH33" s="634"/>
      <c r="DI33" s="634"/>
      <c r="DJ33" s="634"/>
      <c r="DK33" s="635"/>
      <c r="DL33" s="627">
        <v>3722111</v>
      </c>
      <c r="DM33" s="634"/>
      <c r="DN33" s="634"/>
      <c r="DO33" s="634"/>
      <c r="DP33" s="634"/>
      <c r="DQ33" s="634"/>
      <c r="DR33" s="634"/>
      <c r="DS33" s="634"/>
      <c r="DT33" s="634"/>
      <c r="DU33" s="634"/>
      <c r="DV33" s="635"/>
      <c r="DW33" s="624">
        <v>40.9</v>
      </c>
      <c r="DX33" s="636"/>
      <c r="DY33" s="636"/>
      <c r="DZ33" s="636"/>
      <c r="EA33" s="636"/>
      <c r="EB33" s="636"/>
      <c r="EC33" s="648"/>
    </row>
    <row r="34" spans="2:133" ht="11.25" customHeight="1" x14ac:dyDescent="0.2">
      <c r="B34" s="618" t="s">
        <v>309</v>
      </c>
      <c r="C34" s="619"/>
      <c r="D34" s="619"/>
      <c r="E34" s="619"/>
      <c r="F34" s="619"/>
      <c r="G34" s="619"/>
      <c r="H34" s="619"/>
      <c r="I34" s="619"/>
      <c r="J34" s="619"/>
      <c r="K34" s="619"/>
      <c r="L34" s="619"/>
      <c r="M34" s="619"/>
      <c r="N34" s="619"/>
      <c r="O34" s="619"/>
      <c r="P34" s="619"/>
      <c r="Q34" s="620"/>
      <c r="R34" s="621">
        <v>484723</v>
      </c>
      <c r="S34" s="622"/>
      <c r="T34" s="622"/>
      <c r="U34" s="622"/>
      <c r="V34" s="622"/>
      <c r="W34" s="622"/>
      <c r="X34" s="622"/>
      <c r="Y34" s="623"/>
      <c r="Z34" s="659">
        <v>2.7</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2286048</v>
      </c>
      <c r="CS34" s="622"/>
      <c r="CT34" s="622"/>
      <c r="CU34" s="622"/>
      <c r="CV34" s="622"/>
      <c r="CW34" s="622"/>
      <c r="CX34" s="622"/>
      <c r="CY34" s="623"/>
      <c r="CZ34" s="624">
        <v>13.3</v>
      </c>
      <c r="DA34" s="636"/>
      <c r="DB34" s="636"/>
      <c r="DC34" s="637"/>
      <c r="DD34" s="627">
        <v>1432096</v>
      </c>
      <c r="DE34" s="622"/>
      <c r="DF34" s="622"/>
      <c r="DG34" s="622"/>
      <c r="DH34" s="622"/>
      <c r="DI34" s="622"/>
      <c r="DJ34" s="622"/>
      <c r="DK34" s="623"/>
      <c r="DL34" s="627">
        <v>1162573</v>
      </c>
      <c r="DM34" s="622"/>
      <c r="DN34" s="622"/>
      <c r="DO34" s="622"/>
      <c r="DP34" s="622"/>
      <c r="DQ34" s="622"/>
      <c r="DR34" s="622"/>
      <c r="DS34" s="622"/>
      <c r="DT34" s="622"/>
      <c r="DU34" s="622"/>
      <c r="DV34" s="623"/>
      <c r="DW34" s="624">
        <v>12.8</v>
      </c>
      <c r="DX34" s="636"/>
      <c r="DY34" s="636"/>
      <c r="DZ34" s="636"/>
      <c r="EA34" s="636"/>
      <c r="EB34" s="636"/>
      <c r="EC34" s="648"/>
    </row>
    <row r="35" spans="2:133" ht="11.25" customHeight="1" x14ac:dyDescent="0.2">
      <c r="B35" s="618" t="s">
        <v>311</v>
      </c>
      <c r="C35" s="619"/>
      <c r="D35" s="619"/>
      <c r="E35" s="619"/>
      <c r="F35" s="619"/>
      <c r="G35" s="619"/>
      <c r="H35" s="619"/>
      <c r="I35" s="619"/>
      <c r="J35" s="619"/>
      <c r="K35" s="619"/>
      <c r="L35" s="619"/>
      <c r="M35" s="619"/>
      <c r="N35" s="619"/>
      <c r="O35" s="619"/>
      <c r="P35" s="619"/>
      <c r="Q35" s="620"/>
      <c r="R35" s="621">
        <v>266548</v>
      </c>
      <c r="S35" s="622"/>
      <c r="T35" s="622"/>
      <c r="U35" s="622"/>
      <c r="V35" s="622"/>
      <c r="W35" s="622"/>
      <c r="X35" s="622"/>
      <c r="Y35" s="623"/>
      <c r="Z35" s="659">
        <v>1.5</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292345</v>
      </c>
      <c r="CS35" s="634"/>
      <c r="CT35" s="634"/>
      <c r="CU35" s="634"/>
      <c r="CV35" s="634"/>
      <c r="CW35" s="634"/>
      <c r="CX35" s="634"/>
      <c r="CY35" s="635"/>
      <c r="CZ35" s="624">
        <v>1.7</v>
      </c>
      <c r="DA35" s="636"/>
      <c r="DB35" s="636"/>
      <c r="DC35" s="637"/>
      <c r="DD35" s="627">
        <v>209890</v>
      </c>
      <c r="DE35" s="634"/>
      <c r="DF35" s="634"/>
      <c r="DG35" s="634"/>
      <c r="DH35" s="634"/>
      <c r="DI35" s="634"/>
      <c r="DJ35" s="634"/>
      <c r="DK35" s="635"/>
      <c r="DL35" s="627">
        <v>207668</v>
      </c>
      <c r="DM35" s="634"/>
      <c r="DN35" s="634"/>
      <c r="DO35" s="634"/>
      <c r="DP35" s="634"/>
      <c r="DQ35" s="634"/>
      <c r="DR35" s="634"/>
      <c r="DS35" s="634"/>
      <c r="DT35" s="634"/>
      <c r="DU35" s="634"/>
      <c r="DV35" s="635"/>
      <c r="DW35" s="624">
        <v>2.2999999999999998</v>
      </c>
      <c r="DX35" s="636"/>
      <c r="DY35" s="636"/>
      <c r="DZ35" s="636"/>
      <c r="EA35" s="636"/>
      <c r="EB35" s="636"/>
      <c r="EC35" s="648"/>
    </row>
    <row r="36" spans="2:133" ht="11.25" customHeight="1" x14ac:dyDescent="0.2">
      <c r="B36" s="618" t="s">
        <v>315</v>
      </c>
      <c r="C36" s="619"/>
      <c r="D36" s="619"/>
      <c r="E36" s="619"/>
      <c r="F36" s="619"/>
      <c r="G36" s="619"/>
      <c r="H36" s="619"/>
      <c r="I36" s="619"/>
      <c r="J36" s="619"/>
      <c r="K36" s="619"/>
      <c r="L36" s="619"/>
      <c r="M36" s="619"/>
      <c r="N36" s="619"/>
      <c r="O36" s="619"/>
      <c r="P36" s="619"/>
      <c r="Q36" s="620"/>
      <c r="R36" s="621">
        <v>977243</v>
      </c>
      <c r="S36" s="622"/>
      <c r="T36" s="622"/>
      <c r="U36" s="622"/>
      <c r="V36" s="622"/>
      <c r="W36" s="622"/>
      <c r="X36" s="622"/>
      <c r="Y36" s="623"/>
      <c r="Z36" s="659">
        <v>5.5</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1891012</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24828</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2493907</v>
      </c>
      <c r="CS36" s="622"/>
      <c r="CT36" s="622"/>
      <c r="CU36" s="622"/>
      <c r="CV36" s="622"/>
      <c r="CW36" s="622"/>
      <c r="CX36" s="622"/>
      <c r="CY36" s="623"/>
      <c r="CZ36" s="624">
        <v>14.5</v>
      </c>
      <c r="DA36" s="636"/>
      <c r="DB36" s="636"/>
      <c r="DC36" s="637"/>
      <c r="DD36" s="627">
        <v>2218320</v>
      </c>
      <c r="DE36" s="622"/>
      <c r="DF36" s="622"/>
      <c r="DG36" s="622"/>
      <c r="DH36" s="622"/>
      <c r="DI36" s="622"/>
      <c r="DJ36" s="622"/>
      <c r="DK36" s="623"/>
      <c r="DL36" s="627">
        <v>1345016</v>
      </c>
      <c r="DM36" s="622"/>
      <c r="DN36" s="622"/>
      <c r="DO36" s="622"/>
      <c r="DP36" s="622"/>
      <c r="DQ36" s="622"/>
      <c r="DR36" s="622"/>
      <c r="DS36" s="622"/>
      <c r="DT36" s="622"/>
      <c r="DU36" s="622"/>
      <c r="DV36" s="623"/>
      <c r="DW36" s="624">
        <v>14.8</v>
      </c>
      <c r="DX36" s="636"/>
      <c r="DY36" s="636"/>
      <c r="DZ36" s="636"/>
      <c r="EA36" s="636"/>
      <c r="EB36" s="636"/>
      <c r="EC36" s="648"/>
    </row>
    <row r="37" spans="2:133" ht="11.25" customHeight="1" x14ac:dyDescent="0.2">
      <c r="B37" s="618" t="s">
        <v>319</v>
      </c>
      <c r="C37" s="619"/>
      <c r="D37" s="619"/>
      <c r="E37" s="619"/>
      <c r="F37" s="619"/>
      <c r="G37" s="619"/>
      <c r="H37" s="619"/>
      <c r="I37" s="619"/>
      <c r="J37" s="619"/>
      <c r="K37" s="619"/>
      <c r="L37" s="619"/>
      <c r="M37" s="619"/>
      <c r="N37" s="619"/>
      <c r="O37" s="619"/>
      <c r="P37" s="619"/>
      <c r="Q37" s="620"/>
      <c r="R37" s="621">
        <v>448155</v>
      </c>
      <c r="S37" s="622"/>
      <c r="T37" s="622"/>
      <c r="U37" s="622"/>
      <c r="V37" s="622"/>
      <c r="W37" s="622"/>
      <c r="X37" s="622"/>
      <c r="Y37" s="623"/>
      <c r="Z37" s="659">
        <v>2.5</v>
      </c>
      <c r="AA37" s="659"/>
      <c r="AB37" s="659"/>
      <c r="AC37" s="659"/>
      <c r="AD37" s="660">
        <v>5</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396852</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-16633</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774336</v>
      </c>
      <c r="CS37" s="634"/>
      <c r="CT37" s="634"/>
      <c r="CU37" s="634"/>
      <c r="CV37" s="634"/>
      <c r="CW37" s="634"/>
      <c r="CX37" s="634"/>
      <c r="CY37" s="635"/>
      <c r="CZ37" s="624">
        <v>4.5</v>
      </c>
      <c r="DA37" s="636"/>
      <c r="DB37" s="636"/>
      <c r="DC37" s="637"/>
      <c r="DD37" s="627">
        <v>744121</v>
      </c>
      <c r="DE37" s="634"/>
      <c r="DF37" s="634"/>
      <c r="DG37" s="634"/>
      <c r="DH37" s="634"/>
      <c r="DI37" s="634"/>
      <c r="DJ37" s="634"/>
      <c r="DK37" s="635"/>
      <c r="DL37" s="627">
        <v>738609</v>
      </c>
      <c r="DM37" s="634"/>
      <c r="DN37" s="634"/>
      <c r="DO37" s="634"/>
      <c r="DP37" s="634"/>
      <c r="DQ37" s="634"/>
      <c r="DR37" s="634"/>
      <c r="DS37" s="634"/>
      <c r="DT37" s="634"/>
      <c r="DU37" s="634"/>
      <c r="DV37" s="635"/>
      <c r="DW37" s="624">
        <v>8.1</v>
      </c>
      <c r="DX37" s="636"/>
      <c r="DY37" s="636"/>
      <c r="DZ37" s="636"/>
      <c r="EA37" s="636"/>
      <c r="EB37" s="636"/>
      <c r="EC37" s="648"/>
    </row>
    <row r="38" spans="2:133" ht="11.25" customHeight="1" x14ac:dyDescent="0.2">
      <c r="B38" s="618" t="s">
        <v>323</v>
      </c>
      <c r="C38" s="619"/>
      <c r="D38" s="619"/>
      <c r="E38" s="619"/>
      <c r="F38" s="619"/>
      <c r="G38" s="619"/>
      <c r="H38" s="619"/>
      <c r="I38" s="619"/>
      <c r="J38" s="619"/>
      <c r="K38" s="619"/>
      <c r="L38" s="619"/>
      <c r="M38" s="619"/>
      <c r="N38" s="619"/>
      <c r="O38" s="619"/>
      <c r="P38" s="619"/>
      <c r="Q38" s="620"/>
      <c r="R38" s="621">
        <v>1057921</v>
      </c>
      <c r="S38" s="622"/>
      <c r="T38" s="622"/>
      <c r="U38" s="622"/>
      <c r="V38" s="622"/>
      <c r="W38" s="622"/>
      <c r="X38" s="622"/>
      <c r="Y38" s="623"/>
      <c r="Z38" s="659">
        <v>5.9</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176884</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2900</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1317276</v>
      </c>
      <c r="CS38" s="622"/>
      <c r="CT38" s="622"/>
      <c r="CU38" s="622"/>
      <c r="CV38" s="622"/>
      <c r="CW38" s="622"/>
      <c r="CX38" s="622"/>
      <c r="CY38" s="623"/>
      <c r="CZ38" s="624">
        <v>7.7</v>
      </c>
      <c r="DA38" s="636"/>
      <c r="DB38" s="636"/>
      <c r="DC38" s="637"/>
      <c r="DD38" s="627">
        <v>1140586</v>
      </c>
      <c r="DE38" s="622"/>
      <c r="DF38" s="622"/>
      <c r="DG38" s="622"/>
      <c r="DH38" s="622"/>
      <c r="DI38" s="622"/>
      <c r="DJ38" s="622"/>
      <c r="DK38" s="623"/>
      <c r="DL38" s="627">
        <v>1006854</v>
      </c>
      <c r="DM38" s="622"/>
      <c r="DN38" s="622"/>
      <c r="DO38" s="622"/>
      <c r="DP38" s="622"/>
      <c r="DQ38" s="622"/>
      <c r="DR38" s="622"/>
      <c r="DS38" s="622"/>
      <c r="DT38" s="622"/>
      <c r="DU38" s="622"/>
      <c r="DV38" s="623"/>
      <c r="DW38" s="624">
        <v>11.1</v>
      </c>
      <c r="DX38" s="636"/>
      <c r="DY38" s="636"/>
      <c r="DZ38" s="636"/>
      <c r="EA38" s="636"/>
      <c r="EB38" s="636"/>
      <c r="EC38" s="648"/>
    </row>
    <row r="39" spans="2:133" ht="11.25" customHeight="1" x14ac:dyDescent="0.2">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3950</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233296</v>
      </c>
      <c r="CS39" s="634"/>
      <c r="CT39" s="634"/>
      <c r="CU39" s="634"/>
      <c r="CV39" s="634"/>
      <c r="CW39" s="634"/>
      <c r="CX39" s="634"/>
      <c r="CY39" s="635"/>
      <c r="CZ39" s="624">
        <v>1.4</v>
      </c>
      <c r="DA39" s="636"/>
      <c r="DB39" s="636"/>
      <c r="DC39" s="637"/>
      <c r="DD39" s="627">
        <v>752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331</v>
      </c>
      <c r="C40" s="619"/>
      <c r="D40" s="619"/>
      <c r="E40" s="619"/>
      <c r="F40" s="619"/>
      <c r="G40" s="619"/>
      <c r="H40" s="619"/>
      <c r="I40" s="619"/>
      <c r="J40" s="619"/>
      <c r="K40" s="619"/>
      <c r="L40" s="619"/>
      <c r="M40" s="619"/>
      <c r="N40" s="619"/>
      <c r="O40" s="619"/>
      <c r="P40" s="619"/>
      <c r="Q40" s="620"/>
      <c r="R40" s="621">
        <v>46021</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86</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51801</v>
      </c>
      <c r="CS40" s="622"/>
      <c r="CT40" s="622"/>
      <c r="CU40" s="622"/>
      <c r="CV40" s="622"/>
      <c r="CW40" s="622"/>
      <c r="CX40" s="622"/>
      <c r="CY40" s="623"/>
      <c r="CZ40" s="624">
        <v>0.3</v>
      </c>
      <c r="DA40" s="636"/>
      <c r="DB40" s="636"/>
      <c r="DC40" s="637"/>
      <c r="DD40" s="627">
        <v>2125</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336</v>
      </c>
      <c r="C41" s="603"/>
      <c r="D41" s="603"/>
      <c r="E41" s="603"/>
      <c r="F41" s="603"/>
      <c r="G41" s="603"/>
      <c r="H41" s="603"/>
      <c r="I41" s="603"/>
      <c r="J41" s="603"/>
      <c r="K41" s="603"/>
      <c r="L41" s="603"/>
      <c r="M41" s="603"/>
      <c r="N41" s="603"/>
      <c r="O41" s="603"/>
      <c r="P41" s="603"/>
      <c r="Q41" s="604"/>
      <c r="R41" s="605">
        <v>17874181</v>
      </c>
      <c r="S41" s="646"/>
      <c r="T41" s="646"/>
      <c r="U41" s="646"/>
      <c r="V41" s="646"/>
      <c r="W41" s="646"/>
      <c r="X41" s="646"/>
      <c r="Y41" s="649"/>
      <c r="Z41" s="650">
        <v>100</v>
      </c>
      <c r="AA41" s="650"/>
      <c r="AB41" s="650"/>
      <c r="AC41" s="650"/>
      <c r="AD41" s="651">
        <v>9061181</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245231</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340</v>
      </c>
      <c r="AR42" s="667"/>
      <c r="AS42" s="667"/>
      <c r="AT42" s="667"/>
      <c r="AU42" s="667"/>
      <c r="AV42" s="667"/>
      <c r="AW42" s="667"/>
      <c r="AX42" s="667"/>
      <c r="AY42" s="668"/>
      <c r="AZ42" s="605">
        <v>1072045</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591</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1853856</v>
      </c>
      <c r="CS42" s="634"/>
      <c r="CT42" s="634"/>
      <c r="CU42" s="634"/>
      <c r="CV42" s="634"/>
      <c r="CW42" s="634"/>
      <c r="CX42" s="634"/>
      <c r="CY42" s="635"/>
      <c r="CZ42" s="624">
        <v>10.8</v>
      </c>
      <c r="DA42" s="636"/>
      <c r="DB42" s="636"/>
      <c r="DC42" s="637"/>
      <c r="DD42" s="627">
        <v>262675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343</v>
      </c>
      <c r="CD43" s="618" t="s">
        <v>344</v>
      </c>
      <c r="CE43" s="619"/>
      <c r="CF43" s="619"/>
      <c r="CG43" s="619"/>
      <c r="CH43" s="619"/>
      <c r="CI43" s="619"/>
      <c r="CJ43" s="619"/>
      <c r="CK43" s="619"/>
      <c r="CL43" s="619"/>
      <c r="CM43" s="619"/>
      <c r="CN43" s="619"/>
      <c r="CO43" s="619"/>
      <c r="CP43" s="619"/>
      <c r="CQ43" s="620"/>
      <c r="CR43" s="621">
        <v>5576</v>
      </c>
      <c r="CS43" s="634"/>
      <c r="CT43" s="634"/>
      <c r="CU43" s="634"/>
      <c r="CV43" s="634"/>
      <c r="CW43" s="634"/>
      <c r="CX43" s="634"/>
      <c r="CY43" s="635"/>
      <c r="CZ43" s="624">
        <v>0</v>
      </c>
      <c r="DA43" s="636"/>
      <c r="DB43" s="636"/>
      <c r="DC43" s="637"/>
      <c r="DD43" s="627">
        <v>857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1605248</v>
      </c>
      <c r="CS44" s="622"/>
      <c r="CT44" s="622"/>
      <c r="CU44" s="622"/>
      <c r="CV44" s="622"/>
      <c r="CW44" s="622"/>
      <c r="CX44" s="622"/>
      <c r="CY44" s="623"/>
      <c r="CZ44" s="624">
        <v>9.3000000000000007</v>
      </c>
      <c r="DA44" s="625"/>
      <c r="DB44" s="625"/>
      <c r="DC44" s="626"/>
      <c r="DD44" s="627">
        <v>206225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868974</v>
      </c>
      <c r="CS45" s="634"/>
      <c r="CT45" s="634"/>
      <c r="CU45" s="634"/>
      <c r="CV45" s="634"/>
      <c r="CW45" s="634"/>
      <c r="CX45" s="634"/>
      <c r="CY45" s="635"/>
      <c r="CZ45" s="624">
        <v>5.0999999999999996</v>
      </c>
      <c r="DA45" s="636"/>
      <c r="DB45" s="636"/>
      <c r="DC45" s="637"/>
      <c r="DD45" s="627">
        <v>146929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349</v>
      </c>
      <c r="CG46" s="619"/>
      <c r="CH46" s="619"/>
      <c r="CI46" s="619"/>
      <c r="CJ46" s="619"/>
      <c r="CK46" s="619"/>
      <c r="CL46" s="619"/>
      <c r="CM46" s="619"/>
      <c r="CN46" s="619"/>
      <c r="CO46" s="619"/>
      <c r="CP46" s="619"/>
      <c r="CQ46" s="620"/>
      <c r="CR46" s="621">
        <v>708282</v>
      </c>
      <c r="CS46" s="622"/>
      <c r="CT46" s="622"/>
      <c r="CU46" s="622"/>
      <c r="CV46" s="622"/>
      <c r="CW46" s="622"/>
      <c r="CX46" s="622"/>
      <c r="CY46" s="623"/>
      <c r="CZ46" s="624">
        <v>4.0999999999999996</v>
      </c>
      <c r="DA46" s="625"/>
      <c r="DB46" s="625"/>
      <c r="DC46" s="626"/>
      <c r="DD46" s="627">
        <v>58104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350</v>
      </c>
      <c r="CG47" s="619"/>
      <c r="CH47" s="619"/>
      <c r="CI47" s="619"/>
      <c r="CJ47" s="619"/>
      <c r="CK47" s="619"/>
      <c r="CL47" s="619"/>
      <c r="CM47" s="619"/>
      <c r="CN47" s="619"/>
      <c r="CO47" s="619"/>
      <c r="CP47" s="619"/>
      <c r="CQ47" s="620"/>
      <c r="CR47" s="621">
        <v>248608</v>
      </c>
      <c r="CS47" s="634"/>
      <c r="CT47" s="634"/>
      <c r="CU47" s="634"/>
      <c r="CV47" s="634"/>
      <c r="CW47" s="634"/>
      <c r="CX47" s="634"/>
      <c r="CY47" s="635"/>
      <c r="CZ47" s="624">
        <v>1.4</v>
      </c>
      <c r="DA47" s="636"/>
      <c r="DB47" s="636"/>
      <c r="DC47" s="637"/>
      <c r="DD47" s="627">
        <v>56450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352</v>
      </c>
      <c r="CE49" s="603"/>
      <c r="CF49" s="603"/>
      <c r="CG49" s="603"/>
      <c r="CH49" s="603"/>
      <c r="CI49" s="603"/>
      <c r="CJ49" s="603"/>
      <c r="CK49" s="603"/>
      <c r="CL49" s="603"/>
      <c r="CM49" s="603"/>
      <c r="CN49" s="603"/>
      <c r="CO49" s="603"/>
      <c r="CP49" s="603"/>
      <c r="CQ49" s="604"/>
      <c r="CR49" s="605">
        <v>17171433</v>
      </c>
      <c r="CS49" s="606"/>
      <c r="CT49" s="606"/>
      <c r="CU49" s="606"/>
      <c r="CV49" s="606"/>
      <c r="CW49" s="606"/>
      <c r="CX49" s="606"/>
      <c r="CY49" s="607"/>
      <c r="CZ49" s="608">
        <v>100</v>
      </c>
      <c r="DA49" s="609"/>
      <c r="DB49" s="609"/>
      <c r="DC49" s="610"/>
      <c r="DD49" s="611">
        <v>11561392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quDN4AvesXmzICVGEdDeYBMjBN8vTylmpVrPSK4PFZTTlPSLxAToPwRCXRfaEBqZdq+E8L5oUQaDaFUQu5ITmg==" saltValue="Bz8ndGLoFaLXJHuEGtjza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Q74" sqref="Q74:U74"/>
    </sheetView>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3" t="s">
        <v>353</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4" t="s">
        <v>354</v>
      </c>
      <c r="DK2" s="1095"/>
      <c r="DL2" s="1095"/>
      <c r="DM2" s="1095"/>
      <c r="DN2" s="1095"/>
      <c r="DO2" s="1096"/>
      <c r="DP2" s="228"/>
      <c r="DQ2" s="1094" t="s">
        <v>355</v>
      </c>
      <c r="DR2" s="1095"/>
      <c r="DS2" s="1095"/>
      <c r="DT2" s="1095"/>
      <c r="DU2" s="1095"/>
      <c r="DV2" s="1095"/>
      <c r="DW2" s="1095"/>
      <c r="DX2" s="1095"/>
      <c r="DY2" s="1095"/>
      <c r="DZ2" s="1096"/>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62" t="s">
        <v>356</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7"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7" t="s">
        <v>372</v>
      </c>
      <c r="DH5" s="1088"/>
      <c r="DI5" s="1088"/>
      <c r="DJ5" s="1088"/>
      <c r="DK5" s="1089"/>
      <c r="DL5" s="1087" t="s">
        <v>373</v>
      </c>
      <c r="DM5" s="1088"/>
      <c r="DN5" s="1088"/>
      <c r="DO5" s="1088"/>
      <c r="DP5" s="1089"/>
      <c r="DQ5" s="1001" t="s">
        <v>374</v>
      </c>
      <c r="DR5" s="1002"/>
      <c r="DS5" s="1002"/>
      <c r="DT5" s="1002"/>
      <c r="DU5" s="1003"/>
      <c r="DV5" s="1001" t="s">
        <v>365</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8"/>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90"/>
      <c r="DH6" s="1091"/>
      <c r="DI6" s="1091"/>
      <c r="DJ6" s="1091"/>
      <c r="DK6" s="1092"/>
      <c r="DL6" s="1090"/>
      <c r="DM6" s="1091"/>
      <c r="DN6" s="1091"/>
      <c r="DO6" s="1091"/>
      <c r="DP6" s="1092"/>
      <c r="DQ6" s="1004"/>
      <c r="DR6" s="1005"/>
      <c r="DS6" s="1005"/>
      <c r="DT6" s="1005"/>
      <c r="DU6" s="1006"/>
      <c r="DV6" s="1004"/>
      <c r="DW6" s="1005"/>
      <c r="DX6" s="1005"/>
      <c r="DY6" s="1005"/>
      <c r="DZ6" s="1016"/>
      <c r="EA6" s="234"/>
    </row>
    <row r="7" spans="1:131" s="235" customFormat="1" ht="26.25" customHeight="1" thickTop="1" x14ac:dyDescent="0.2">
      <c r="A7" s="236">
        <v>1</v>
      </c>
      <c r="B7" s="1050" t="s">
        <v>375</v>
      </c>
      <c r="C7" s="1051"/>
      <c r="D7" s="1051"/>
      <c r="E7" s="1051"/>
      <c r="F7" s="1051"/>
      <c r="G7" s="1051"/>
      <c r="H7" s="1051"/>
      <c r="I7" s="1051"/>
      <c r="J7" s="1051"/>
      <c r="K7" s="1051"/>
      <c r="L7" s="1051"/>
      <c r="M7" s="1051"/>
      <c r="N7" s="1051"/>
      <c r="O7" s="1051"/>
      <c r="P7" s="1052"/>
      <c r="Q7" s="1105">
        <v>17874</v>
      </c>
      <c r="R7" s="1106"/>
      <c r="S7" s="1106"/>
      <c r="T7" s="1106"/>
      <c r="U7" s="1106"/>
      <c r="V7" s="1106">
        <v>17171</v>
      </c>
      <c r="W7" s="1106"/>
      <c r="X7" s="1106"/>
      <c r="Y7" s="1106"/>
      <c r="Z7" s="1106"/>
      <c r="AA7" s="1106">
        <v>703</v>
      </c>
      <c r="AB7" s="1106"/>
      <c r="AC7" s="1106"/>
      <c r="AD7" s="1106"/>
      <c r="AE7" s="1107"/>
      <c r="AF7" s="1108">
        <v>605</v>
      </c>
      <c r="AG7" s="1109"/>
      <c r="AH7" s="1109"/>
      <c r="AI7" s="1109"/>
      <c r="AJ7" s="1110"/>
      <c r="AK7" s="1111">
        <v>267</v>
      </c>
      <c r="AL7" s="1112"/>
      <c r="AM7" s="1112"/>
      <c r="AN7" s="1112"/>
      <c r="AO7" s="1112"/>
      <c r="AP7" s="1112">
        <v>16839</v>
      </c>
      <c r="AQ7" s="1112"/>
      <c r="AR7" s="1112"/>
      <c r="AS7" s="1112"/>
      <c r="AT7" s="1112"/>
      <c r="AU7" s="1113"/>
      <c r="AV7" s="1113"/>
      <c r="AW7" s="1113"/>
      <c r="AX7" s="1113"/>
      <c r="AY7" s="1114"/>
      <c r="AZ7" s="232"/>
      <c r="BA7" s="232"/>
      <c r="BB7" s="232"/>
      <c r="BC7" s="232"/>
      <c r="BD7" s="232"/>
      <c r="BE7" s="233"/>
      <c r="BF7" s="233"/>
      <c r="BG7" s="233"/>
      <c r="BH7" s="233"/>
      <c r="BI7" s="233"/>
      <c r="BJ7" s="233"/>
      <c r="BK7" s="233"/>
      <c r="BL7" s="233"/>
      <c r="BM7" s="233"/>
      <c r="BN7" s="233"/>
      <c r="BO7" s="233"/>
      <c r="BP7" s="233"/>
      <c r="BQ7" s="236">
        <v>1</v>
      </c>
      <c r="BR7" s="237"/>
      <c r="BS7" s="1102" t="s">
        <v>550</v>
      </c>
      <c r="BT7" s="1103"/>
      <c r="BU7" s="1103"/>
      <c r="BV7" s="1103"/>
      <c r="BW7" s="1103"/>
      <c r="BX7" s="1103"/>
      <c r="BY7" s="1103"/>
      <c r="BZ7" s="1103"/>
      <c r="CA7" s="1103"/>
      <c r="CB7" s="1103"/>
      <c r="CC7" s="1103"/>
      <c r="CD7" s="1103"/>
      <c r="CE7" s="1103"/>
      <c r="CF7" s="1103"/>
      <c r="CG7" s="1115"/>
      <c r="CH7" s="1099">
        <v>-3</v>
      </c>
      <c r="CI7" s="1100"/>
      <c r="CJ7" s="1100"/>
      <c r="CK7" s="1100"/>
      <c r="CL7" s="1101"/>
      <c r="CM7" s="1099">
        <v>10</v>
      </c>
      <c r="CN7" s="1100"/>
      <c r="CO7" s="1100"/>
      <c r="CP7" s="1100"/>
      <c r="CQ7" s="1101"/>
      <c r="CR7" s="1099">
        <v>1</v>
      </c>
      <c r="CS7" s="1100"/>
      <c r="CT7" s="1100"/>
      <c r="CU7" s="1100"/>
      <c r="CV7" s="1101"/>
      <c r="CW7" s="1099" t="s">
        <v>549</v>
      </c>
      <c r="CX7" s="1100"/>
      <c r="CY7" s="1100"/>
      <c r="CZ7" s="1100"/>
      <c r="DA7" s="1101"/>
      <c r="DB7" s="1099" t="s">
        <v>549</v>
      </c>
      <c r="DC7" s="1100"/>
      <c r="DD7" s="1100"/>
      <c r="DE7" s="1100"/>
      <c r="DF7" s="1101"/>
      <c r="DG7" s="1099" t="s">
        <v>549</v>
      </c>
      <c r="DH7" s="1100"/>
      <c r="DI7" s="1100"/>
      <c r="DJ7" s="1100"/>
      <c r="DK7" s="1101"/>
      <c r="DL7" s="1099" t="s">
        <v>549</v>
      </c>
      <c r="DM7" s="1100"/>
      <c r="DN7" s="1100"/>
      <c r="DO7" s="1100"/>
      <c r="DP7" s="1101"/>
      <c r="DQ7" s="1099" t="s">
        <v>549</v>
      </c>
      <c r="DR7" s="1100"/>
      <c r="DS7" s="1100"/>
      <c r="DT7" s="1100"/>
      <c r="DU7" s="1101"/>
      <c r="DV7" s="1102"/>
      <c r="DW7" s="1103"/>
      <c r="DX7" s="1103"/>
      <c r="DY7" s="1103"/>
      <c r="DZ7" s="1104"/>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3"/>
      <c r="AL8" s="1084"/>
      <c r="AM8" s="1084"/>
      <c r="AN8" s="1084"/>
      <c r="AO8" s="1084"/>
      <c r="AP8" s="1084"/>
      <c r="AQ8" s="1084"/>
      <c r="AR8" s="1084"/>
      <c r="AS8" s="1084"/>
      <c r="AT8" s="1084"/>
      <c r="AU8" s="1085"/>
      <c r="AV8" s="1085"/>
      <c r="AW8" s="1085"/>
      <c r="AX8" s="1085"/>
      <c r="AY8" s="1086"/>
      <c r="AZ8" s="232"/>
      <c r="BA8" s="232"/>
      <c r="BB8" s="232"/>
      <c r="BC8" s="232"/>
      <c r="BD8" s="232"/>
      <c r="BE8" s="233"/>
      <c r="BF8" s="233"/>
      <c r="BG8" s="233"/>
      <c r="BH8" s="233"/>
      <c r="BI8" s="233"/>
      <c r="BJ8" s="233"/>
      <c r="BK8" s="233"/>
      <c r="BL8" s="233"/>
      <c r="BM8" s="233"/>
      <c r="BN8" s="233"/>
      <c r="BO8" s="233"/>
      <c r="BP8" s="233"/>
      <c r="BQ8" s="238">
        <v>2</v>
      </c>
      <c r="BR8" s="239"/>
      <c r="BS8" s="992" t="s">
        <v>551</v>
      </c>
      <c r="BT8" s="993"/>
      <c r="BU8" s="993"/>
      <c r="BV8" s="993"/>
      <c r="BW8" s="993"/>
      <c r="BX8" s="993"/>
      <c r="BY8" s="993"/>
      <c r="BZ8" s="993"/>
      <c r="CA8" s="993"/>
      <c r="CB8" s="993"/>
      <c r="CC8" s="993"/>
      <c r="CD8" s="993"/>
      <c r="CE8" s="993"/>
      <c r="CF8" s="993"/>
      <c r="CG8" s="1014"/>
      <c r="CH8" s="989">
        <v>-6</v>
      </c>
      <c r="CI8" s="990"/>
      <c r="CJ8" s="990"/>
      <c r="CK8" s="990"/>
      <c r="CL8" s="991"/>
      <c r="CM8" s="989">
        <v>17</v>
      </c>
      <c r="CN8" s="990"/>
      <c r="CO8" s="990"/>
      <c r="CP8" s="990"/>
      <c r="CQ8" s="991"/>
      <c r="CR8" s="989">
        <v>2</v>
      </c>
      <c r="CS8" s="990"/>
      <c r="CT8" s="990"/>
      <c r="CU8" s="990"/>
      <c r="CV8" s="991"/>
      <c r="CW8" s="989" t="s">
        <v>549</v>
      </c>
      <c r="CX8" s="990"/>
      <c r="CY8" s="990"/>
      <c r="CZ8" s="990"/>
      <c r="DA8" s="991"/>
      <c r="DB8" s="989" t="s">
        <v>549</v>
      </c>
      <c r="DC8" s="990"/>
      <c r="DD8" s="990"/>
      <c r="DE8" s="990"/>
      <c r="DF8" s="991"/>
      <c r="DG8" s="989" t="s">
        <v>549</v>
      </c>
      <c r="DH8" s="990"/>
      <c r="DI8" s="990"/>
      <c r="DJ8" s="990"/>
      <c r="DK8" s="991"/>
      <c r="DL8" s="989" t="s">
        <v>549</v>
      </c>
      <c r="DM8" s="990"/>
      <c r="DN8" s="990"/>
      <c r="DO8" s="990"/>
      <c r="DP8" s="991"/>
      <c r="DQ8" s="989" t="s">
        <v>549</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3"/>
      <c r="AL9" s="1084"/>
      <c r="AM9" s="1084"/>
      <c r="AN9" s="1084"/>
      <c r="AO9" s="1084"/>
      <c r="AP9" s="1084"/>
      <c r="AQ9" s="1084"/>
      <c r="AR9" s="1084"/>
      <c r="AS9" s="1084"/>
      <c r="AT9" s="1084"/>
      <c r="AU9" s="1085"/>
      <c r="AV9" s="1085"/>
      <c r="AW9" s="1085"/>
      <c r="AX9" s="1085"/>
      <c r="AY9" s="1086"/>
      <c r="AZ9" s="232"/>
      <c r="BA9" s="232"/>
      <c r="BB9" s="232"/>
      <c r="BC9" s="232"/>
      <c r="BD9" s="232"/>
      <c r="BE9" s="233"/>
      <c r="BF9" s="233"/>
      <c r="BG9" s="233"/>
      <c r="BH9" s="233"/>
      <c r="BI9" s="233"/>
      <c r="BJ9" s="233"/>
      <c r="BK9" s="233"/>
      <c r="BL9" s="233"/>
      <c r="BM9" s="233"/>
      <c r="BN9" s="233"/>
      <c r="BO9" s="233"/>
      <c r="BP9" s="233"/>
      <c r="BQ9" s="238">
        <v>3</v>
      </c>
      <c r="BR9" s="239"/>
      <c r="BS9" s="992" t="s">
        <v>552</v>
      </c>
      <c r="BT9" s="993"/>
      <c r="BU9" s="993"/>
      <c r="BV9" s="993"/>
      <c r="BW9" s="993"/>
      <c r="BX9" s="993"/>
      <c r="BY9" s="993"/>
      <c r="BZ9" s="993"/>
      <c r="CA9" s="993"/>
      <c r="CB9" s="993"/>
      <c r="CC9" s="993"/>
      <c r="CD9" s="993"/>
      <c r="CE9" s="993"/>
      <c r="CF9" s="993"/>
      <c r="CG9" s="1014"/>
      <c r="CH9" s="989">
        <v>1</v>
      </c>
      <c r="CI9" s="990"/>
      <c r="CJ9" s="990"/>
      <c r="CK9" s="990"/>
      <c r="CL9" s="991"/>
      <c r="CM9" s="989">
        <v>252</v>
      </c>
      <c r="CN9" s="990"/>
      <c r="CO9" s="990"/>
      <c r="CP9" s="990"/>
      <c r="CQ9" s="991"/>
      <c r="CR9" s="989">
        <v>3</v>
      </c>
      <c r="CS9" s="990"/>
      <c r="CT9" s="990"/>
      <c r="CU9" s="990"/>
      <c r="CV9" s="991"/>
      <c r="CW9" s="989">
        <v>3</v>
      </c>
      <c r="CX9" s="990"/>
      <c r="CY9" s="990"/>
      <c r="CZ9" s="990"/>
      <c r="DA9" s="991"/>
      <c r="DB9" s="989" t="s">
        <v>549</v>
      </c>
      <c r="DC9" s="990"/>
      <c r="DD9" s="990"/>
      <c r="DE9" s="990"/>
      <c r="DF9" s="991"/>
      <c r="DG9" s="989">
        <v>138</v>
      </c>
      <c r="DH9" s="990"/>
      <c r="DI9" s="990"/>
      <c r="DJ9" s="990"/>
      <c r="DK9" s="991"/>
      <c r="DL9" s="989" t="s">
        <v>549</v>
      </c>
      <c r="DM9" s="990"/>
      <c r="DN9" s="990"/>
      <c r="DO9" s="990"/>
      <c r="DP9" s="991"/>
      <c r="DQ9" s="989" t="s">
        <v>549</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3"/>
      <c r="AL10" s="1084"/>
      <c r="AM10" s="1084"/>
      <c r="AN10" s="1084"/>
      <c r="AO10" s="1084"/>
      <c r="AP10" s="1084"/>
      <c r="AQ10" s="1084"/>
      <c r="AR10" s="1084"/>
      <c r="AS10" s="1084"/>
      <c r="AT10" s="1084"/>
      <c r="AU10" s="1085"/>
      <c r="AV10" s="1085"/>
      <c r="AW10" s="1085"/>
      <c r="AX10" s="1085"/>
      <c r="AY10" s="1086"/>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3"/>
      <c r="AL11" s="1084"/>
      <c r="AM11" s="1084"/>
      <c r="AN11" s="1084"/>
      <c r="AO11" s="1084"/>
      <c r="AP11" s="1084"/>
      <c r="AQ11" s="1084"/>
      <c r="AR11" s="1084"/>
      <c r="AS11" s="1084"/>
      <c r="AT11" s="1084"/>
      <c r="AU11" s="1085"/>
      <c r="AV11" s="1085"/>
      <c r="AW11" s="1085"/>
      <c r="AX11" s="1085"/>
      <c r="AY11" s="1086"/>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3"/>
      <c r="AL12" s="1084"/>
      <c r="AM12" s="1084"/>
      <c r="AN12" s="1084"/>
      <c r="AO12" s="1084"/>
      <c r="AP12" s="1084"/>
      <c r="AQ12" s="1084"/>
      <c r="AR12" s="1084"/>
      <c r="AS12" s="1084"/>
      <c r="AT12" s="1084"/>
      <c r="AU12" s="1085"/>
      <c r="AV12" s="1085"/>
      <c r="AW12" s="1085"/>
      <c r="AX12" s="1085"/>
      <c r="AY12" s="1086"/>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3"/>
      <c r="AL13" s="1084"/>
      <c r="AM13" s="1084"/>
      <c r="AN13" s="1084"/>
      <c r="AO13" s="1084"/>
      <c r="AP13" s="1084"/>
      <c r="AQ13" s="1084"/>
      <c r="AR13" s="1084"/>
      <c r="AS13" s="1084"/>
      <c r="AT13" s="1084"/>
      <c r="AU13" s="1085"/>
      <c r="AV13" s="1085"/>
      <c r="AW13" s="1085"/>
      <c r="AX13" s="1085"/>
      <c r="AY13" s="1086"/>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3"/>
      <c r="AL14" s="1084"/>
      <c r="AM14" s="1084"/>
      <c r="AN14" s="1084"/>
      <c r="AO14" s="1084"/>
      <c r="AP14" s="1084"/>
      <c r="AQ14" s="1084"/>
      <c r="AR14" s="1084"/>
      <c r="AS14" s="1084"/>
      <c r="AT14" s="1084"/>
      <c r="AU14" s="1085"/>
      <c r="AV14" s="1085"/>
      <c r="AW14" s="1085"/>
      <c r="AX14" s="1085"/>
      <c r="AY14" s="1086"/>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3"/>
      <c r="AL15" s="1084"/>
      <c r="AM15" s="1084"/>
      <c r="AN15" s="1084"/>
      <c r="AO15" s="1084"/>
      <c r="AP15" s="1084"/>
      <c r="AQ15" s="1084"/>
      <c r="AR15" s="1084"/>
      <c r="AS15" s="1084"/>
      <c r="AT15" s="1084"/>
      <c r="AU15" s="1085"/>
      <c r="AV15" s="1085"/>
      <c r="AW15" s="1085"/>
      <c r="AX15" s="1085"/>
      <c r="AY15" s="1086"/>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3"/>
      <c r="AL16" s="1084"/>
      <c r="AM16" s="1084"/>
      <c r="AN16" s="1084"/>
      <c r="AO16" s="1084"/>
      <c r="AP16" s="1084"/>
      <c r="AQ16" s="1084"/>
      <c r="AR16" s="1084"/>
      <c r="AS16" s="1084"/>
      <c r="AT16" s="1084"/>
      <c r="AU16" s="1085"/>
      <c r="AV16" s="1085"/>
      <c r="AW16" s="1085"/>
      <c r="AX16" s="1085"/>
      <c r="AY16" s="1086"/>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3"/>
      <c r="AL17" s="1084"/>
      <c r="AM17" s="1084"/>
      <c r="AN17" s="1084"/>
      <c r="AO17" s="1084"/>
      <c r="AP17" s="1084"/>
      <c r="AQ17" s="1084"/>
      <c r="AR17" s="1084"/>
      <c r="AS17" s="1084"/>
      <c r="AT17" s="1084"/>
      <c r="AU17" s="1085"/>
      <c r="AV17" s="1085"/>
      <c r="AW17" s="1085"/>
      <c r="AX17" s="1085"/>
      <c r="AY17" s="1086"/>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3"/>
      <c r="AL18" s="1084"/>
      <c r="AM18" s="1084"/>
      <c r="AN18" s="1084"/>
      <c r="AO18" s="1084"/>
      <c r="AP18" s="1084"/>
      <c r="AQ18" s="1084"/>
      <c r="AR18" s="1084"/>
      <c r="AS18" s="1084"/>
      <c r="AT18" s="1084"/>
      <c r="AU18" s="1085"/>
      <c r="AV18" s="1085"/>
      <c r="AW18" s="1085"/>
      <c r="AX18" s="1085"/>
      <c r="AY18" s="1086"/>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3"/>
      <c r="AL19" s="1084"/>
      <c r="AM19" s="1084"/>
      <c r="AN19" s="1084"/>
      <c r="AO19" s="1084"/>
      <c r="AP19" s="1084"/>
      <c r="AQ19" s="1084"/>
      <c r="AR19" s="1084"/>
      <c r="AS19" s="1084"/>
      <c r="AT19" s="1084"/>
      <c r="AU19" s="1085"/>
      <c r="AV19" s="1085"/>
      <c r="AW19" s="1085"/>
      <c r="AX19" s="1085"/>
      <c r="AY19" s="1086"/>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3"/>
      <c r="AL20" s="1084"/>
      <c r="AM20" s="1084"/>
      <c r="AN20" s="1084"/>
      <c r="AO20" s="1084"/>
      <c r="AP20" s="1084"/>
      <c r="AQ20" s="1084"/>
      <c r="AR20" s="1084"/>
      <c r="AS20" s="1084"/>
      <c r="AT20" s="1084"/>
      <c r="AU20" s="1085"/>
      <c r="AV20" s="1085"/>
      <c r="AW20" s="1085"/>
      <c r="AX20" s="1085"/>
      <c r="AY20" s="1086"/>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3"/>
      <c r="AL21" s="1084"/>
      <c r="AM21" s="1084"/>
      <c r="AN21" s="1084"/>
      <c r="AO21" s="1084"/>
      <c r="AP21" s="1084"/>
      <c r="AQ21" s="1084"/>
      <c r="AR21" s="1084"/>
      <c r="AS21" s="1084"/>
      <c r="AT21" s="1084"/>
      <c r="AU21" s="1085"/>
      <c r="AV21" s="1085"/>
      <c r="AW21" s="1085"/>
      <c r="AX21" s="1085"/>
      <c r="AY21" s="1086"/>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6"/>
      <c r="R22" s="1077"/>
      <c r="S22" s="1077"/>
      <c r="T22" s="1077"/>
      <c r="U22" s="1077"/>
      <c r="V22" s="1077"/>
      <c r="W22" s="1077"/>
      <c r="X22" s="1077"/>
      <c r="Y22" s="1077"/>
      <c r="Z22" s="1077"/>
      <c r="AA22" s="1077"/>
      <c r="AB22" s="1077"/>
      <c r="AC22" s="1077"/>
      <c r="AD22" s="1077"/>
      <c r="AE22" s="1078"/>
      <c r="AF22" s="1035"/>
      <c r="AG22" s="1036"/>
      <c r="AH22" s="1036"/>
      <c r="AI22" s="1036"/>
      <c r="AJ22" s="1037"/>
      <c r="AK22" s="1079"/>
      <c r="AL22" s="1080"/>
      <c r="AM22" s="1080"/>
      <c r="AN22" s="1080"/>
      <c r="AO22" s="1080"/>
      <c r="AP22" s="1080"/>
      <c r="AQ22" s="1080"/>
      <c r="AR22" s="1080"/>
      <c r="AS22" s="1080"/>
      <c r="AT22" s="1080"/>
      <c r="AU22" s="1081"/>
      <c r="AV22" s="1081"/>
      <c r="AW22" s="1081"/>
      <c r="AX22" s="1081"/>
      <c r="AY22" s="1082"/>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70"/>
      <c r="R23" s="1064"/>
      <c r="S23" s="1064"/>
      <c r="T23" s="1064"/>
      <c r="U23" s="1064"/>
      <c r="V23" s="1064"/>
      <c r="W23" s="1064"/>
      <c r="X23" s="1064"/>
      <c r="Y23" s="1064"/>
      <c r="Z23" s="1064"/>
      <c r="AA23" s="1064"/>
      <c r="AB23" s="1064"/>
      <c r="AC23" s="1064"/>
      <c r="AD23" s="1064"/>
      <c r="AE23" s="1071"/>
      <c r="AF23" s="1072">
        <v>605</v>
      </c>
      <c r="AG23" s="1064"/>
      <c r="AH23" s="1064"/>
      <c r="AI23" s="1064"/>
      <c r="AJ23" s="1073"/>
      <c r="AK23" s="1074"/>
      <c r="AL23" s="1075"/>
      <c r="AM23" s="1075"/>
      <c r="AN23" s="1075"/>
      <c r="AO23" s="1075"/>
      <c r="AP23" s="1064"/>
      <c r="AQ23" s="1064"/>
      <c r="AR23" s="1064"/>
      <c r="AS23" s="1064"/>
      <c r="AT23" s="1064"/>
      <c r="AU23" s="1065"/>
      <c r="AV23" s="1065"/>
      <c r="AW23" s="1065"/>
      <c r="AX23" s="1065"/>
      <c r="AY23" s="1066"/>
      <c r="AZ23" s="1067" t="s">
        <v>122</v>
      </c>
      <c r="BA23" s="1068"/>
      <c r="BB23" s="1068"/>
      <c r="BC23" s="1068"/>
      <c r="BD23" s="1069"/>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3" t="s">
        <v>379</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62" t="s">
        <v>380</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8" t="s">
        <v>384</v>
      </c>
      <c r="AG26" s="1008"/>
      <c r="AH26" s="1008"/>
      <c r="AI26" s="1008"/>
      <c r="AJ26" s="1059"/>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60"/>
      <c r="AG27" s="1011"/>
      <c r="AH27" s="1011"/>
      <c r="AI27" s="1011"/>
      <c r="AJ27" s="1061"/>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50" t="s">
        <v>389</v>
      </c>
      <c r="C28" s="1051"/>
      <c r="D28" s="1051"/>
      <c r="E28" s="1051"/>
      <c r="F28" s="1051"/>
      <c r="G28" s="1051"/>
      <c r="H28" s="1051"/>
      <c r="I28" s="1051"/>
      <c r="J28" s="1051"/>
      <c r="K28" s="1051"/>
      <c r="L28" s="1051"/>
      <c r="M28" s="1051"/>
      <c r="N28" s="1051"/>
      <c r="O28" s="1051"/>
      <c r="P28" s="1052"/>
      <c r="Q28" s="1053">
        <v>3069</v>
      </c>
      <c r="R28" s="1054"/>
      <c r="S28" s="1054"/>
      <c r="T28" s="1054"/>
      <c r="U28" s="1054"/>
      <c r="V28" s="1054">
        <v>3044</v>
      </c>
      <c r="W28" s="1054"/>
      <c r="X28" s="1054"/>
      <c r="Y28" s="1054"/>
      <c r="Z28" s="1054"/>
      <c r="AA28" s="1054">
        <v>25</v>
      </c>
      <c r="AB28" s="1054"/>
      <c r="AC28" s="1054"/>
      <c r="AD28" s="1054"/>
      <c r="AE28" s="1055"/>
      <c r="AF28" s="1056">
        <v>25</v>
      </c>
      <c r="AG28" s="1054"/>
      <c r="AH28" s="1054"/>
      <c r="AI28" s="1054"/>
      <c r="AJ28" s="1057"/>
      <c r="AK28" s="1045">
        <v>245</v>
      </c>
      <c r="AL28" s="1046"/>
      <c r="AM28" s="1046"/>
      <c r="AN28" s="1046"/>
      <c r="AO28" s="1046"/>
      <c r="AP28" s="1046" t="s">
        <v>549</v>
      </c>
      <c r="AQ28" s="1046"/>
      <c r="AR28" s="1046"/>
      <c r="AS28" s="1046"/>
      <c r="AT28" s="1046"/>
      <c r="AU28" s="1046" t="s">
        <v>549</v>
      </c>
      <c r="AV28" s="1046"/>
      <c r="AW28" s="1046"/>
      <c r="AX28" s="1046"/>
      <c r="AY28" s="1046"/>
      <c r="AZ28" s="1047" t="s">
        <v>549</v>
      </c>
      <c r="BA28" s="1047"/>
      <c r="BB28" s="1047"/>
      <c r="BC28" s="1047"/>
      <c r="BD28" s="1047"/>
      <c r="BE28" s="1048"/>
      <c r="BF28" s="1048"/>
      <c r="BG28" s="1048"/>
      <c r="BH28" s="1048"/>
      <c r="BI28" s="1049"/>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1</v>
      </c>
      <c r="R29" s="1039"/>
      <c r="S29" s="1039"/>
      <c r="T29" s="1039"/>
      <c r="U29" s="1039"/>
      <c r="V29" s="1039">
        <v>1</v>
      </c>
      <c r="W29" s="1039"/>
      <c r="X29" s="1039"/>
      <c r="Y29" s="1039"/>
      <c r="Z29" s="1039"/>
      <c r="AA29" s="1039">
        <v>0</v>
      </c>
      <c r="AB29" s="1039"/>
      <c r="AC29" s="1039"/>
      <c r="AD29" s="1039"/>
      <c r="AE29" s="1040"/>
      <c r="AF29" s="1035">
        <v>0</v>
      </c>
      <c r="AG29" s="1036"/>
      <c r="AH29" s="1036"/>
      <c r="AI29" s="1036"/>
      <c r="AJ29" s="1037"/>
      <c r="AK29" s="980">
        <v>1</v>
      </c>
      <c r="AL29" s="971"/>
      <c r="AM29" s="971"/>
      <c r="AN29" s="971"/>
      <c r="AO29" s="971"/>
      <c r="AP29" s="971" t="s">
        <v>549</v>
      </c>
      <c r="AQ29" s="971"/>
      <c r="AR29" s="971"/>
      <c r="AS29" s="971"/>
      <c r="AT29" s="971"/>
      <c r="AU29" s="971" t="s">
        <v>549</v>
      </c>
      <c r="AV29" s="971"/>
      <c r="AW29" s="971"/>
      <c r="AX29" s="971"/>
      <c r="AY29" s="971"/>
      <c r="AZ29" s="1041" t="s">
        <v>549</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895</v>
      </c>
      <c r="R30" s="1039"/>
      <c r="S30" s="1039"/>
      <c r="T30" s="1039"/>
      <c r="U30" s="1039"/>
      <c r="V30" s="1039">
        <v>885</v>
      </c>
      <c r="W30" s="1039"/>
      <c r="X30" s="1039"/>
      <c r="Y30" s="1039"/>
      <c r="Z30" s="1039"/>
      <c r="AA30" s="1039">
        <v>10</v>
      </c>
      <c r="AB30" s="1039"/>
      <c r="AC30" s="1039"/>
      <c r="AD30" s="1039"/>
      <c r="AE30" s="1040"/>
      <c r="AF30" s="1035">
        <v>10</v>
      </c>
      <c r="AG30" s="1036"/>
      <c r="AH30" s="1036"/>
      <c r="AI30" s="1036"/>
      <c r="AJ30" s="1037"/>
      <c r="AK30" s="980">
        <v>522</v>
      </c>
      <c r="AL30" s="971"/>
      <c r="AM30" s="971"/>
      <c r="AN30" s="971"/>
      <c r="AO30" s="971"/>
      <c r="AP30" s="971" t="s">
        <v>549</v>
      </c>
      <c r="AQ30" s="971"/>
      <c r="AR30" s="971"/>
      <c r="AS30" s="971"/>
      <c r="AT30" s="971"/>
      <c r="AU30" s="971" t="s">
        <v>549</v>
      </c>
      <c r="AV30" s="971"/>
      <c r="AW30" s="971"/>
      <c r="AX30" s="971"/>
      <c r="AY30" s="971"/>
      <c r="AZ30" s="1041" t="s">
        <v>549</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v>815</v>
      </c>
      <c r="R31" s="1039"/>
      <c r="S31" s="1039"/>
      <c r="T31" s="1039"/>
      <c r="U31" s="1039"/>
      <c r="V31" s="1039">
        <v>757</v>
      </c>
      <c r="W31" s="1039"/>
      <c r="X31" s="1039"/>
      <c r="Y31" s="1039"/>
      <c r="Z31" s="1039"/>
      <c r="AA31" s="1039">
        <v>58</v>
      </c>
      <c r="AB31" s="1039"/>
      <c r="AC31" s="1039"/>
      <c r="AD31" s="1039"/>
      <c r="AE31" s="1040"/>
      <c r="AF31" s="1035">
        <v>385</v>
      </c>
      <c r="AG31" s="1036"/>
      <c r="AH31" s="1036"/>
      <c r="AI31" s="1036"/>
      <c r="AJ31" s="1037"/>
      <c r="AK31" s="980">
        <v>177</v>
      </c>
      <c r="AL31" s="971"/>
      <c r="AM31" s="971"/>
      <c r="AN31" s="971"/>
      <c r="AO31" s="971"/>
      <c r="AP31" s="971">
        <v>2807</v>
      </c>
      <c r="AQ31" s="971"/>
      <c r="AR31" s="971"/>
      <c r="AS31" s="971"/>
      <c r="AT31" s="971"/>
      <c r="AU31" s="971">
        <v>1314</v>
      </c>
      <c r="AV31" s="971"/>
      <c r="AW31" s="971"/>
      <c r="AX31" s="971"/>
      <c r="AY31" s="971"/>
      <c r="AZ31" s="1041" t="s">
        <v>549</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394</v>
      </c>
      <c r="C32" s="1031"/>
      <c r="D32" s="1031"/>
      <c r="E32" s="1031"/>
      <c r="F32" s="1031"/>
      <c r="G32" s="1031"/>
      <c r="H32" s="1031"/>
      <c r="I32" s="1031"/>
      <c r="J32" s="1031"/>
      <c r="K32" s="1031"/>
      <c r="L32" s="1031"/>
      <c r="M32" s="1031"/>
      <c r="N32" s="1031"/>
      <c r="O32" s="1031"/>
      <c r="P32" s="1032"/>
      <c r="Q32" s="1038">
        <v>862</v>
      </c>
      <c r="R32" s="1039"/>
      <c r="S32" s="1039"/>
      <c r="T32" s="1039"/>
      <c r="U32" s="1039"/>
      <c r="V32" s="1039">
        <v>841</v>
      </c>
      <c r="W32" s="1039"/>
      <c r="X32" s="1039"/>
      <c r="Y32" s="1039"/>
      <c r="Z32" s="1039"/>
      <c r="AA32" s="1039">
        <v>32</v>
      </c>
      <c r="AB32" s="1039"/>
      <c r="AC32" s="1039"/>
      <c r="AD32" s="1039"/>
      <c r="AE32" s="1040"/>
      <c r="AF32" s="1035">
        <v>321</v>
      </c>
      <c r="AG32" s="1036"/>
      <c r="AH32" s="1036"/>
      <c r="AI32" s="1036"/>
      <c r="AJ32" s="1037"/>
      <c r="AK32" s="980">
        <v>397</v>
      </c>
      <c r="AL32" s="971"/>
      <c r="AM32" s="971"/>
      <c r="AN32" s="971"/>
      <c r="AO32" s="971"/>
      <c r="AP32" s="971">
        <v>6314</v>
      </c>
      <c r="AQ32" s="971"/>
      <c r="AR32" s="971"/>
      <c r="AS32" s="971"/>
      <c r="AT32" s="971"/>
      <c r="AU32" s="971">
        <v>5941</v>
      </c>
      <c r="AV32" s="971"/>
      <c r="AW32" s="971"/>
      <c r="AX32" s="971"/>
      <c r="AY32" s="971"/>
      <c r="AZ32" s="1041" t="s">
        <v>549</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2"/>
      <c r="BA34" s="1043"/>
      <c r="BB34" s="1043"/>
      <c r="BC34" s="1043"/>
      <c r="BD34" s="1044"/>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740</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398</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399</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543</v>
      </c>
      <c r="C68" s="986"/>
      <c r="D68" s="986"/>
      <c r="E68" s="986"/>
      <c r="F68" s="986"/>
      <c r="G68" s="986"/>
      <c r="H68" s="986"/>
      <c r="I68" s="986"/>
      <c r="J68" s="986"/>
      <c r="K68" s="986"/>
      <c r="L68" s="986"/>
      <c r="M68" s="986"/>
      <c r="N68" s="986"/>
      <c r="O68" s="986"/>
      <c r="P68" s="987"/>
      <c r="Q68" s="988">
        <v>1258</v>
      </c>
      <c r="R68" s="982"/>
      <c r="S68" s="982"/>
      <c r="T68" s="982"/>
      <c r="U68" s="982"/>
      <c r="V68" s="982">
        <v>1236</v>
      </c>
      <c r="W68" s="982"/>
      <c r="X68" s="982"/>
      <c r="Y68" s="982"/>
      <c r="Z68" s="982"/>
      <c r="AA68" s="982">
        <v>22</v>
      </c>
      <c r="AB68" s="982"/>
      <c r="AC68" s="982"/>
      <c r="AD68" s="982"/>
      <c r="AE68" s="982"/>
      <c r="AF68" s="982">
        <v>22</v>
      </c>
      <c r="AG68" s="982"/>
      <c r="AH68" s="982"/>
      <c r="AI68" s="982"/>
      <c r="AJ68" s="982"/>
      <c r="AK68" s="982" t="s">
        <v>549</v>
      </c>
      <c r="AL68" s="982"/>
      <c r="AM68" s="982"/>
      <c r="AN68" s="982"/>
      <c r="AO68" s="982"/>
      <c r="AP68" s="982">
        <v>690</v>
      </c>
      <c r="AQ68" s="982"/>
      <c r="AR68" s="982"/>
      <c r="AS68" s="982"/>
      <c r="AT68" s="982"/>
      <c r="AU68" s="982">
        <v>285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544</v>
      </c>
      <c r="C69" s="975"/>
      <c r="D69" s="975"/>
      <c r="E69" s="975"/>
      <c r="F69" s="975"/>
      <c r="G69" s="975"/>
      <c r="H69" s="975"/>
      <c r="I69" s="975"/>
      <c r="J69" s="975"/>
      <c r="K69" s="975"/>
      <c r="L69" s="975"/>
      <c r="M69" s="975"/>
      <c r="N69" s="975"/>
      <c r="O69" s="975"/>
      <c r="P69" s="976"/>
      <c r="Q69" s="977">
        <v>4487</v>
      </c>
      <c r="R69" s="971"/>
      <c r="S69" s="971"/>
      <c r="T69" s="971"/>
      <c r="U69" s="971"/>
      <c r="V69" s="971">
        <v>4240</v>
      </c>
      <c r="W69" s="971"/>
      <c r="X69" s="971"/>
      <c r="Y69" s="971"/>
      <c r="Z69" s="971"/>
      <c r="AA69" s="971">
        <v>247</v>
      </c>
      <c r="AB69" s="971"/>
      <c r="AC69" s="971"/>
      <c r="AD69" s="971"/>
      <c r="AE69" s="971"/>
      <c r="AF69" s="971">
        <v>247</v>
      </c>
      <c r="AG69" s="971"/>
      <c r="AH69" s="971"/>
      <c r="AI69" s="971"/>
      <c r="AJ69" s="971"/>
      <c r="AK69" s="971" t="s">
        <v>549</v>
      </c>
      <c r="AL69" s="971"/>
      <c r="AM69" s="971"/>
      <c r="AN69" s="971"/>
      <c r="AO69" s="971"/>
      <c r="AP69" s="971" t="s">
        <v>549</v>
      </c>
      <c r="AQ69" s="971"/>
      <c r="AR69" s="971"/>
      <c r="AS69" s="971"/>
      <c r="AT69" s="971"/>
      <c r="AU69" s="971" t="s">
        <v>549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545</v>
      </c>
      <c r="C70" s="975"/>
      <c r="D70" s="975"/>
      <c r="E70" s="975"/>
      <c r="F70" s="975"/>
      <c r="G70" s="975"/>
      <c r="H70" s="975"/>
      <c r="I70" s="975"/>
      <c r="J70" s="975"/>
      <c r="K70" s="975"/>
      <c r="L70" s="975"/>
      <c r="M70" s="975"/>
      <c r="N70" s="975"/>
      <c r="O70" s="975"/>
      <c r="P70" s="976"/>
      <c r="Q70" s="977">
        <v>1128</v>
      </c>
      <c r="R70" s="971"/>
      <c r="S70" s="971"/>
      <c r="T70" s="971"/>
      <c r="U70" s="971"/>
      <c r="V70" s="971">
        <v>1096</v>
      </c>
      <c r="W70" s="971"/>
      <c r="X70" s="971"/>
      <c r="Y70" s="971"/>
      <c r="Z70" s="971"/>
      <c r="AA70" s="971">
        <v>32</v>
      </c>
      <c r="AB70" s="971"/>
      <c r="AC70" s="971"/>
      <c r="AD70" s="971"/>
      <c r="AE70" s="971"/>
      <c r="AF70" s="971">
        <v>32</v>
      </c>
      <c r="AG70" s="971"/>
      <c r="AH70" s="971"/>
      <c r="AI70" s="971"/>
      <c r="AJ70" s="971"/>
      <c r="AK70" s="971">
        <v>5</v>
      </c>
      <c r="AL70" s="971"/>
      <c r="AM70" s="971"/>
      <c r="AN70" s="971"/>
      <c r="AO70" s="971"/>
      <c r="AP70" s="971" t="s">
        <v>549</v>
      </c>
      <c r="AQ70" s="971"/>
      <c r="AR70" s="971"/>
      <c r="AS70" s="971"/>
      <c r="AT70" s="971"/>
      <c r="AU70" s="971" t="s">
        <v>549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546</v>
      </c>
      <c r="C71" s="975"/>
      <c r="D71" s="975"/>
      <c r="E71" s="975"/>
      <c r="F71" s="975"/>
      <c r="G71" s="975"/>
      <c r="H71" s="975"/>
      <c r="I71" s="975"/>
      <c r="J71" s="975"/>
      <c r="K71" s="975"/>
      <c r="L71" s="975"/>
      <c r="M71" s="975"/>
      <c r="N71" s="975"/>
      <c r="O71" s="975"/>
      <c r="P71" s="976"/>
      <c r="Q71" s="977">
        <v>12206</v>
      </c>
      <c r="R71" s="971"/>
      <c r="S71" s="971"/>
      <c r="T71" s="971"/>
      <c r="U71" s="971"/>
      <c r="V71" s="971">
        <v>11799</v>
      </c>
      <c r="W71" s="971"/>
      <c r="X71" s="971"/>
      <c r="Y71" s="971"/>
      <c r="Z71" s="971"/>
      <c r="AA71" s="971">
        <v>407</v>
      </c>
      <c r="AB71" s="971"/>
      <c r="AC71" s="971"/>
      <c r="AD71" s="971"/>
      <c r="AE71" s="971"/>
      <c r="AF71" s="971">
        <v>407</v>
      </c>
      <c r="AG71" s="971"/>
      <c r="AH71" s="971"/>
      <c r="AI71" s="971"/>
      <c r="AJ71" s="971"/>
      <c r="AK71" s="971">
        <v>1794</v>
      </c>
      <c r="AL71" s="971"/>
      <c r="AM71" s="971"/>
      <c r="AN71" s="971"/>
      <c r="AO71" s="971"/>
      <c r="AP71" s="971" t="s">
        <v>549</v>
      </c>
      <c r="AQ71" s="971"/>
      <c r="AR71" s="971"/>
      <c r="AS71" s="971"/>
      <c r="AT71" s="971"/>
      <c r="AU71" s="971" t="s">
        <v>549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547</v>
      </c>
      <c r="C72" s="975"/>
      <c r="D72" s="975"/>
      <c r="E72" s="975"/>
      <c r="F72" s="975"/>
      <c r="G72" s="975"/>
      <c r="H72" s="975"/>
      <c r="I72" s="975"/>
      <c r="J72" s="975"/>
      <c r="K72" s="975"/>
      <c r="L72" s="975"/>
      <c r="M72" s="975"/>
      <c r="N72" s="975"/>
      <c r="O72" s="975"/>
      <c r="P72" s="976"/>
      <c r="Q72" s="977">
        <v>465</v>
      </c>
      <c r="R72" s="971"/>
      <c r="S72" s="971"/>
      <c r="T72" s="971"/>
      <c r="U72" s="971"/>
      <c r="V72" s="971">
        <v>276</v>
      </c>
      <c r="W72" s="971"/>
      <c r="X72" s="971"/>
      <c r="Y72" s="971"/>
      <c r="Z72" s="971"/>
      <c r="AA72" s="971">
        <v>189</v>
      </c>
      <c r="AB72" s="971"/>
      <c r="AC72" s="971"/>
      <c r="AD72" s="971"/>
      <c r="AE72" s="971"/>
      <c r="AF72" s="971">
        <v>39</v>
      </c>
      <c r="AG72" s="971"/>
      <c r="AH72" s="971"/>
      <c r="AI72" s="971"/>
      <c r="AJ72" s="971"/>
      <c r="AK72" s="971">
        <v>25</v>
      </c>
      <c r="AL72" s="971"/>
      <c r="AM72" s="971"/>
      <c r="AN72" s="971"/>
      <c r="AO72" s="971"/>
      <c r="AP72" s="971" t="s">
        <v>549</v>
      </c>
      <c r="AQ72" s="971"/>
      <c r="AR72" s="971"/>
      <c r="AS72" s="971"/>
      <c r="AT72" s="971"/>
      <c r="AU72" s="971" t="s">
        <v>549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548</v>
      </c>
      <c r="C73" s="975"/>
      <c r="D73" s="975"/>
      <c r="E73" s="975"/>
      <c r="F73" s="975"/>
      <c r="G73" s="975"/>
      <c r="H73" s="975"/>
      <c r="I73" s="975"/>
      <c r="J73" s="975"/>
      <c r="K73" s="975"/>
      <c r="L73" s="975"/>
      <c r="M73" s="975"/>
      <c r="N73" s="975"/>
      <c r="O73" s="975"/>
      <c r="P73" s="976"/>
      <c r="Q73" s="977">
        <v>119343</v>
      </c>
      <c r="R73" s="971"/>
      <c r="S73" s="971"/>
      <c r="T73" s="971"/>
      <c r="U73" s="971"/>
      <c r="V73" s="971">
        <v>116681</v>
      </c>
      <c r="W73" s="971"/>
      <c r="X73" s="971"/>
      <c r="Y73" s="971"/>
      <c r="Z73" s="971"/>
      <c r="AA73" s="971">
        <v>2662</v>
      </c>
      <c r="AB73" s="971"/>
      <c r="AC73" s="971"/>
      <c r="AD73" s="971"/>
      <c r="AE73" s="971"/>
      <c r="AF73" s="971">
        <v>2662</v>
      </c>
      <c r="AG73" s="971"/>
      <c r="AH73" s="971"/>
      <c r="AI73" s="971"/>
      <c r="AJ73" s="971"/>
      <c r="AK73" s="971" t="s">
        <v>549</v>
      </c>
      <c r="AL73" s="971"/>
      <c r="AM73" s="971"/>
      <c r="AN73" s="971"/>
      <c r="AO73" s="971"/>
      <c r="AP73" s="971" t="s">
        <v>549</v>
      </c>
      <c r="AQ73" s="971"/>
      <c r="AR73" s="971"/>
      <c r="AS73" s="971"/>
      <c r="AT73" s="971"/>
      <c r="AU73" s="971" t="s">
        <v>549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295</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295</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295</v>
      </c>
      <c r="DR109" s="896"/>
      <c r="DS109" s="896"/>
      <c r="DT109" s="896"/>
      <c r="DU109" s="897"/>
      <c r="DV109" s="898" t="s">
        <v>411</v>
      </c>
      <c r="DW109" s="896"/>
      <c r="DX109" s="896"/>
      <c r="DY109" s="896"/>
      <c r="DZ109" s="929"/>
    </row>
    <row r="110" spans="1:131" s="230" customFormat="1" ht="26.25" customHeight="1" x14ac:dyDescent="0.2">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2122861</v>
      </c>
      <c r="AB110" s="889"/>
      <c r="AC110" s="889"/>
      <c r="AD110" s="889"/>
      <c r="AE110" s="890"/>
      <c r="AF110" s="891">
        <v>2139505</v>
      </c>
      <c r="AG110" s="889"/>
      <c r="AH110" s="889"/>
      <c r="AI110" s="889"/>
      <c r="AJ110" s="890"/>
      <c r="AK110" s="891">
        <v>2153762</v>
      </c>
      <c r="AL110" s="889"/>
      <c r="AM110" s="889"/>
      <c r="AN110" s="889"/>
      <c r="AO110" s="890"/>
      <c r="AP110" s="892">
        <v>30</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19482533</v>
      </c>
      <c r="BR110" s="842"/>
      <c r="BS110" s="842"/>
      <c r="BT110" s="842"/>
      <c r="BU110" s="842"/>
      <c r="BV110" s="842">
        <v>18591592</v>
      </c>
      <c r="BW110" s="842"/>
      <c r="BX110" s="842"/>
      <c r="BY110" s="842"/>
      <c r="BZ110" s="842"/>
      <c r="CA110" s="842">
        <v>16838720</v>
      </c>
      <c r="CB110" s="842"/>
      <c r="CC110" s="842"/>
      <c r="CD110" s="842"/>
      <c r="CE110" s="842"/>
      <c r="CF110" s="866">
        <v>234.8</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v>52881</v>
      </c>
      <c r="BR111" s="817"/>
      <c r="BS111" s="817"/>
      <c r="BT111" s="817"/>
      <c r="BU111" s="817"/>
      <c r="BV111" s="817">
        <v>42141</v>
      </c>
      <c r="BW111" s="817"/>
      <c r="BX111" s="817"/>
      <c r="BY111" s="817"/>
      <c r="BZ111" s="817"/>
      <c r="CA111" s="817">
        <v>31402</v>
      </c>
      <c r="CB111" s="817"/>
      <c r="CC111" s="817"/>
      <c r="CD111" s="817"/>
      <c r="CE111" s="817"/>
      <c r="CF111" s="875">
        <v>0.4</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7758595</v>
      </c>
      <c r="BR112" s="817"/>
      <c r="BS112" s="817"/>
      <c r="BT112" s="817"/>
      <c r="BU112" s="817"/>
      <c r="BV112" s="817">
        <v>7631687</v>
      </c>
      <c r="BW112" s="817"/>
      <c r="BX112" s="817"/>
      <c r="BY112" s="817"/>
      <c r="BZ112" s="817"/>
      <c r="CA112" s="817">
        <v>7254808</v>
      </c>
      <c r="CB112" s="817"/>
      <c r="CC112" s="817"/>
      <c r="CD112" s="817"/>
      <c r="CE112" s="817"/>
      <c r="CF112" s="875">
        <v>101.2</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473742</v>
      </c>
      <c r="AB113" s="919"/>
      <c r="AC113" s="919"/>
      <c r="AD113" s="919"/>
      <c r="AE113" s="920"/>
      <c r="AF113" s="921">
        <v>448843</v>
      </c>
      <c r="AG113" s="919"/>
      <c r="AH113" s="919"/>
      <c r="AI113" s="919"/>
      <c r="AJ113" s="920"/>
      <c r="AK113" s="921">
        <v>426170</v>
      </c>
      <c r="AL113" s="919"/>
      <c r="AM113" s="919"/>
      <c r="AN113" s="919"/>
      <c r="AO113" s="920"/>
      <c r="AP113" s="922">
        <v>5.9</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299102</v>
      </c>
      <c r="BR113" s="817"/>
      <c r="BS113" s="817"/>
      <c r="BT113" s="817"/>
      <c r="BU113" s="817"/>
      <c r="BV113" s="817">
        <v>290017</v>
      </c>
      <c r="BW113" s="817"/>
      <c r="BX113" s="817"/>
      <c r="BY113" s="817"/>
      <c r="BZ113" s="817"/>
      <c r="CA113" s="817">
        <v>284583</v>
      </c>
      <c r="CB113" s="817"/>
      <c r="CC113" s="817"/>
      <c r="CD113" s="817"/>
      <c r="CE113" s="817"/>
      <c r="CF113" s="875">
        <v>4</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v>19434</v>
      </c>
      <c r="DH113" s="780"/>
      <c r="DI113" s="780"/>
      <c r="DJ113" s="780"/>
      <c r="DK113" s="781"/>
      <c r="DL113" s="782">
        <v>15469</v>
      </c>
      <c r="DM113" s="780"/>
      <c r="DN113" s="780"/>
      <c r="DO113" s="780"/>
      <c r="DP113" s="781"/>
      <c r="DQ113" s="782">
        <v>11504</v>
      </c>
      <c r="DR113" s="780"/>
      <c r="DS113" s="780"/>
      <c r="DT113" s="780"/>
      <c r="DU113" s="781"/>
      <c r="DV113" s="824">
        <v>0.2</v>
      </c>
      <c r="DW113" s="825"/>
      <c r="DX113" s="825"/>
      <c r="DY113" s="825"/>
      <c r="DZ113" s="826"/>
    </row>
    <row r="114" spans="1:130" s="230" customFormat="1" ht="26.25" customHeight="1" x14ac:dyDescent="0.2">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101654</v>
      </c>
      <c r="AB114" s="780"/>
      <c r="AC114" s="780"/>
      <c r="AD114" s="780"/>
      <c r="AE114" s="781"/>
      <c r="AF114" s="782">
        <v>33325</v>
      </c>
      <c r="AG114" s="780"/>
      <c r="AH114" s="780"/>
      <c r="AI114" s="780"/>
      <c r="AJ114" s="781"/>
      <c r="AK114" s="782">
        <v>26227</v>
      </c>
      <c r="AL114" s="780"/>
      <c r="AM114" s="780"/>
      <c r="AN114" s="780"/>
      <c r="AO114" s="781"/>
      <c r="AP114" s="824">
        <v>0.4</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2819832</v>
      </c>
      <c r="BR114" s="817"/>
      <c r="BS114" s="817"/>
      <c r="BT114" s="817"/>
      <c r="BU114" s="817"/>
      <c r="BV114" s="817">
        <v>2708744</v>
      </c>
      <c r="BW114" s="817"/>
      <c r="BX114" s="817"/>
      <c r="BY114" s="817"/>
      <c r="BZ114" s="817"/>
      <c r="CA114" s="817">
        <v>2693602</v>
      </c>
      <c r="CB114" s="817"/>
      <c r="CC114" s="817"/>
      <c r="CD114" s="817"/>
      <c r="CE114" s="817"/>
      <c r="CF114" s="875">
        <v>37.6</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11719</v>
      </c>
      <c r="AB115" s="919"/>
      <c r="AC115" s="919"/>
      <c r="AD115" s="919"/>
      <c r="AE115" s="920"/>
      <c r="AF115" s="921">
        <v>10739</v>
      </c>
      <c r="AG115" s="919"/>
      <c r="AH115" s="919"/>
      <c r="AI115" s="919"/>
      <c r="AJ115" s="920"/>
      <c r="AK115" s="921">
        <v>10739</v>
      </c>
      <c r="AL115" s="919"/>
      <c r="AM115" s="919"/>
      <c r="AN115" s="919"/>
      <c r="AO115" s="920"/>
      <c r="AP115" s="922">
        <v>0.1</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2709976</v>
      </c>
      <c r="AB117" s="903"/>
      <c r="AC117" s="903"/>
      <c r="AD117" s="903"/>
      <c r="AE117" s="904"/>
      <c r="AF117" s="905">
        <v>2632412</v>
      </c>
      <c r="AG117" s="903"/>
      <c r="AH117" s="903"/>
      <c r="AI117" s="903"/>
      <c r="AJ117" s="904"/>
      <c r="AK117" s="905">
        <v>2616898</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295</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441</v>
      </c>
      <c r="BP119" s="878"/>
      <c r="BQ119" s="879">
        <v>30412943</v>
      </c>
      <c r="BR119" s="845"/>
      <c r="BS119" s="845"/>
      <c r="BT119" s="845"/>
      <c r="BU119" s="845"/>
      <c r="BV119" s="845">
        <v>29264181</v>
      </c>
      <c r="BW119" s="845"/>
      <c r="BX119" s="845"/>
      <c r="BY119" s="845"/>
      <c r="BZ119" s="845"/>
      <c r="CA119" s="845">
        <v>27103115</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33447</v>
      </c>
      <c r="DH119" s="764"/>
      <c r="DI119" s="764"/>
      <c r="DJ119" s="764"/>
      <c r="DK119" s="765"/>
      <c r="DL119" s="766">
        <v>26672</v>
      </c>
      <c r="DM119" s="764"/>
      <c r="DN119" s="764"/>
      <c r="DO119" s="764"/>
      <c r="DP119" s="765"/>
      <c r="DQ119" s="766">
        <v>19898</v>
      </c>
      <c r="DR119" s="764"/>
      <c r="DS119" s="764"/>
      <c r="DT119" s="764"/>
      <c r="DU119" s="765"/>
      <c r="DV119" s="848">
        <v>0.3</v>
      </c>
      <c r="DW119" s="849"/>
      <c r="DX119" s="849"/>
      <c r="DY119" s="849"/>
      <c r="DZ119" s="850"/>
    </row>
    <row r="120" spans="1:130" s="230" customFormat="1" ht="26.25" customHeight="1" x14ac:dyDescent="0.2">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4514349</v>
      </c>
      <c r="BR120" s="842"/>
      <c r="BS120" s="842"/>
      <c r="BT120" s="842"/>
      <c r="BU120" s="842"/>
      <c r="BV120" s="842">
        <v>5375433</v>
      </c>
      <c r="BW120" s="842"/>
      <c r="BX120" s="842"/>
      <c r="BY120" s="842"/>
      <c r="BZ120" s="842"/>
      <c r="CA120" s="842">
        <v>5344809</v>
      </c>
      <c r="CB120" s="842"/>
      <c r="CC120" s="842"/>
      <c r="CD120" s="842"/>
      <c r="CE120" s="842"/>
      <c r="CF120" s="866">
        <v>74.5</v>
      </c>
      <c r="CG120" s="867"/>
      <c r="CH120" s="867"/>
      <c r="CI120" s="867"/>
      <c r="CJ120" s="867"/>
      <c r="CK120" s="868" t="s">
        <v>445</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t="s">
        <v>122</v>
      </c>
      <c r="DH120" s="842"/>
      <c r="DI120" s="842"/>
      <c r="DJ120" s="842"/>
      <c r="DK120" s="842"/>
      <c r="DL120" s="842" t="s">
        <v>122</v>
      </c>
      <c r="DM120" s="842"/>
      <c r="DN120" s="842"/>
      <c r="DO120" s="842"/>
      <c r="DP120" s="842"/>
      <c r="DQ120" s="842">
        <v>5941100</v>
      </c>
      <c r="DR120" s="842"/>
      <c r="DS120" s="842"/>
      <c r="DT120" s="842"/>
      <c r="DU120" s="842"/>
      <c r="DV120" s="843">
        <v>82.9</v>
      </c>
      <c r="DW120" s="843"/>
      <c r="DX120" s="843"/>
      <c r="DY120" s="843"/>
      <c r="DZ120" s="844"/>
    </row>
    <row r="121" spans="1:130" s="230" customFormat="1" ht="26.25" customHeight="1" x14ac:dyDescent="0.2">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3965</v>
      </c>
      <c r="AB121" s="780"/>
      <c r="AC121" s="780"/>
      <c r="AD121" s="780"/>
      <c r="AE121" s="781"/>
      <c r="AF121" s="782">
        <v>3965</v>
      </c>
      <c r="AG121" s="780"/>
      <c r="AH121" s="780"/>
      <c r="AI121" s="780"/>
      <c r="AJ121" s="781"/>
      <c r="AK121" s="782">
        <v>3965</v>
      </c>
      <c r="AL121" s="780"/>
      <c r="AM121" s="780"/>
      <c r="AN121" s="780"/>
      <c r="AO121" s="781"/>
      <c r="AP121" s="824">
        <v>0.1</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1279346</v>
      </c>
      <c r="BR121" s="817"/>
      <c r="BS121" s="817"/>
      <c r="BT121" s="817"/>
      <c r="BU121" s="817"/>
      <c r="BV121" s="817">
        <v>1006906</v>
      </c>
      <c r="BW121" s="817"/>
      <c r="BX121" s="817"/>
      <c r="BY121" s="817"/>
      <c r="BZ121" s="817"/>
      <c r="CA121" s="817">
        <v>726324</v>
      </c>
      <c r="CB121" s="817"/>
      <c r="CC121" s="817"/>
      <c r="CD121" s="817"/>
      <c r="CE121" s="817"/>
      <c r="CF121" s="875">
        <v>10.1</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1455313</v>
      </c>
      <c r="DH121" s="817"/>
      <c r="DI121" s="817"/>
      <c r="DJ121" s="817"/>
      <c r="DK121" s="817"/>
      <c r="DL121" s="817">
        <v>1392761</v>
      </c>
      <c r="DM121" s="817"/>
      <c r="DN121" s="817"/>
      <c r="DO121" s="817"/>
      <c r="DP121" s="817"/>
      <c r="DQ121" s="817">
        <v>1313708</v>
      </c>
      <c r="DR121" s="817"/>
      <c r="DS121" s="817"/>
      <c r="DT121" s="817"/>
      <c r="DU121" s="817"/>
      <c r="DV121" s="794">
        <v>18.3</v>
      </c>
      <c r="DW121" s="794"/>
      <c r="DX121" s="794"/>
      <c r="DY121" s="794"/>
      <c r="DZ121" s="795"/>
    </row>
    <row r="122" spans="1:130" s="230" customFormat="1" ht="26.25" customHeight="1" x14ac:dyDescent="0.2">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18730106</v>
      </c>
      <c r="BR122" s="845"/>
      <c r="BS122" s="845"/>
      <c r="BT122" s="845"/>
      <c r="BU122" s="845"/>
      <c r="BV122" s="845">
        <v>18033515</v>
      </c>
      <c r="BW122" s="845"/>
      <c r="BX122" s="845"/>
      <c r="BY122" s="845"/>
      <c r="BZ122" s="845"/>
      <c r="CA122" s="845">
        <v>17183777</v>
      </c>
      <c r="CB122" s="845"/>
      <c r="CC122" s="845"/>
      <c r="CD122" s="845"/>
      <c r="CE122" s="845"/>
      <c r="CF122" s="846">
        <v>239.7</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2">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449</v>
      </c>
      <c r="BP123" s="878"/>
      <c r="BQ123" s="832">
        <v>24523801</v>
      </c>
      <c r="BR123" s="833"/>
      <c r="BS123" s="833"/>
      <c r="BT123" s="833"/>
      <c r="BU123" s="833"/>
      <c r="BV123" s="833">
        <v>24415854</v>
      </c>
      <c r="BW123" s="833"/>
      <c r="BX123" s="833"/>
      <c r="BY123" s="833"/>
      <c r="BZ123" s="833"/>
      <c r="CA123" s="833">
        <v>23254910</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5">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79.3</v>
      </c>
      <c r="BR124" s="831"/>
      <c r="BS124" s="831"/>
      <c r="BT124" s="831"/>
      <c r="BU124" s="831"/>
      <c r="BV124" s="831">
        <v>68</v>
      </c>
      <c r="BW124" s="831"/>
      <c r="BX124" s="831"/>
      <c r="BY124" s="831"/>
      <c r="BZ124" s="831"/>
      <c r="CA124" s="831">
        <v>53.6</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v>6303282</v>
      </c>
      <c r="DH124" s="764"/>
      <c r="DI124" s="764"/>
      <c r="DJ124" s="764"/>
      <c r="DK124" s="765"/>
      <c r="DL124" s="766">
        <v>6238926</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7480</v>
      </c>
      <c r="AB126" s="780"/>
      <c r="AC126" s="780"/>
      <c r="AD126" s="780"/>
      <c r="AE126" s="781"/>
      <c r="AF126" s="782">
        <v>6564</v>
      </c>
      <c r="AG126" s="780"/>
      <c r="AH126" s="780"/>
      <c r="AI126" s="780"/>
      <c r="AJ126" s="781"/>
      <c r="AK126" s="782">
        <v>6599</v>
      </c>
      <c r="AL126" s="780"/>
      <c r="AM126" s="780"/>
      <c r="AN126" s="780"/>
      <c r="AO126" s="781"/>
      <c r="AP126" s="824">
        <v>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274</v>
      </c>
      <c r="AB127" s="780"/>
      <c r="AC127" s="780"/>
      <c r="AD127" s="780"/>
      <c r="AE127" s="781"/>
      <c r="AF127" s="782">
        <v>210</v>
      </c>
      <c r="AG127" s="780"/>
      <c r="AH127" s="780"/>
      <c r="AI127" s="780"/>
      <c r="AJ127" s="781"/>
      <c r="AK127" s="782">
        <v>175</v>
      </c>
      <c r="AL127" s="780"/>
      <c r="AM127" s="780"/>
      <c r="AN127" s="780"/>
      <c r="AO127" s="781"/>
      <c r="AP127" s="824">
        <v>0</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84834</v>
      </c>
      <c r="AB128" s="801"/>
      <c r="AC128" s="801"/>
      <c r="AD128" s="801"/>
      <c r="AE128" s="802"/>
      <c r="AF128" s="803">
        <v>76159</v>
      </c>
      <c r="AG128" s="801"/>
      <c r="AH128" s="801"/>
      <c r="AI128" s="801"/>
      <c r="AJ128" s="802"/>
      <c r="AK128" s="803">
        <v>69335</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13.52</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9188394</v>
      </c>
      <c r="AB129" s="780"/>
      <c r="AC129" s="780"/>
      <c r="AD129" s="780"/>
      <c r="AE129" s="781"/>
      <c r="AF129" s="782">
        <v>8939529</v>
      </c>
      <c r="AG129" s="780"/>
      <c r="AH129" s="780"/>
      <c r="AI129" s="780"/>
      <c r="AJ129" s="781"/>
      <c r="AK129" s="782">
        <v>8970228</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18.52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1767180</v>
      </c>
      <c r="AB130" s="780"/>
      <c r="AC130" s="780"/>
      <c r="AD130" s="780"/>
      <c r="AE130" s="781"/>
      <c r="AF130" s="782">
        <v>1810935</v>
      </c>
      <c r="AG130" s="780"/>
      <c r="AH130" s="780"/>
      <c r="AI130" s="780"/>
      <c r="AJ130" s="781"/>
      <c r="AK130" s="782">
        <v>1799953</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10.8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7421214</v>
      </c>
      <c r="AB131" s="764"/>
      <c r="AC131" s="764"/>
      <c r="AD131" s="764"/>
      <c r="AE131" s="765"/>
      <c r="AF131" s="766">
        <v>7128594</v>
      </c>
      <c r="AG131" s="764"/>
      <c r="AH131" s="764"/>
      <c r="AI131" s="764"/>
      <c r="AJ131" s="765"/>
      <c r="AK131" s="766">
        <v>7170275</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v>53.6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11.56093868</v>
      </c>
      <c r="AB132" s="745"/>
      <c r="AC132" s="745"/>
      <c r="AD132" s="745"/>
      <c r="AE132" s="746"/>
      <c r="AF132" s="747">
        <v>10.455329620000001</v>
      </c>
      <c r="AG132" s="745"/>
      <c r="AH132" s="745"/>
      <c r="AI132" s="745"/>
      <c r="AJ132" s="746"/>
      <c r="AK132" s="747">
        <v>10.42651781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12</v>
      </c>
      <c r="AB133" s="724"/>
      <c r="AC133" s="724"/>
      <c r="AD133" s="724"/>
      <c r="AE133" s="725"/>
      <c r="AF133" s="723">
        <v>11</v>
      </c>
      <c r="AG133" s="724"/>
      <c r="AH133" s="724"/>
      <c r="AI133" s="724"/>
      <c r="AJ133" s="725"/>
      <c r="AK133" s="723">
        <v>10.8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5FZ71uBBg6pUY5x6D7y4GFUxEQ9E9X2h4PYM+ezPJZ1Vm8rDGBT0t0e6H8lFk6q3jgix0XQcKNTuCkLMB0IRLg==" saltValue="Ol+9bkC2TkE2cc37Am2YZ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2" zoomScaleNormal="85" zoomScaleSheetLayoutView="100" workbookViewId="0">
      <selection activeCell="CS50" sqref="CS50"/>
    </sheetView>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ZHolglfhJzNY+/q8EleFoJ1XZHKVyDViWK1XuiCSerSeI38SDo1UV1YaFAaFCe2Fq/gJcHXx3K+KaAsfYlL+Yw==" saltValue="xUR/YwuKe9kqlUbiDpKgYQ=="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B10" zoomScaleNormal="100" zoomScaleSheetLayoutView="55" workbookViewId="0">
      <selection activeCell="BM4" sqref="BM4"/>
    </sheetView>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8tENHi6qI1LK9Ai81mKhnFKaF2zPy7fVs7/r5A2pSisLwONV6KmNWLmvcXW1zNFl6X9na4dqGo8LWPVwPSRVkw==" saltValue="afoHJ9xx+7tq7retDVbaeA==" spinCount="100000" sheet="1" objects="1" scenarios="1"/>
  <dataConsolidate/>
  <phoneticPr fontId="2"/>
  <printOptions horizontalCentered="1" verticalCentered="1"/>
  <pageMargins left="0" right="0" top="0" bottom="0" header="0" footer="0"/>
  <pageSetup paperSize="8" scale="6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8"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1" t="s">
        <v>478</v>
      </c>
      <c r="AP7" s="272"/>
      <c r="AQ7" s="273" t="s">
        <v>479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2"/>
      <c r="AP8" s="278" t="s">
        <v>480</v>
      </c>
      <c r="AQ8" s="279" t="s">
        <v>481</v>
      </c>
      <c r="AR8" s="280" t="s">
        <v>482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3" t="s">
        <v>483</v>
      </c>
      <c r="AL9" s="1134"/>
      <c r="AM9" s="1134"/>
      <c r="AN9" s="1135"/>
      <c r="AO9" s="281">
        <v>2325502</v>
      </c>
      <c r="AP9" s="281">
        <v>106915</v>
      </c>
      <c r="AQ9" s="282">
        <v>90724</v>
      </c>
      <c r="AR9" s="283">
        <v>17.8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3" t="s">
        <v>484</v>
      </c>
      <c r="AL10" s="1134"/>
      <c r="AM10" s="1134"/>
      <c r="AN10" s="1135"/>
      <c r="AO10" s="284">
        <v>398085</v>
      </c>
      <c r="AP10" s="284">
        <v>18302</v>
      </c>
      <c r="AQ10" s="285">
        <v>11342</v>
      </c>
      <c r="AR10" s="286">
        <v>61.4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3" t="s">
        <v>485</v>
      </c>
      <c r="AL11" s="1134"/>
      <c r="AM11" s="1134"/>
      <c r="AN11" s="1135"/>
      <c r="AO11" s="284">
        <v>27703</v>
      </c>
      <c r="AP11" s="284">
        <v>1274</v>
      </c>
      <c r="AQ11" s="285">
        <v>1033</v>
      </c>
      <c r="AR11" s="286">
        <v>23.3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3" t="s">
        <v>486</v>
      </c>
      <c r="AL12" s="1134"/>
      <c r="AM12" s="1134"/>
      <c r="AN12" s="1135"/>
      <c r="AO12" s="284" t="s">
        <v>487</v>
      </c>
      <c r="AP12" s="284" t="s">
        <v>487</v>
      </c>
      <c r="AQ12" s="285">
        <v>16</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3" t="s">
        <v>488</v>
      </c>
      <c r="AL13" s="1134"/>
      <c r="AM13" s="1134"/>
      <c r="AN13" s="1135"/>
      <c r="AO13" s="284">
        <v>70699</v>
      </c>
      <c r="AP13" s="284">
        <v>3250</v>
      </c>
      <c r="AQ13" s="285">
        <v>3647</v>
      </c>
      <c r="AR13" s="286">
        <v>-10.9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3" t="s">
        <v>489</v>
      </c>
      <c r="AL14" s="1134"/>
      <c r="AM14" s="1134"/>
      <c r="AN14" s="1135"/>
      <c r="AO14" s="284">
        <v>5576</v>
      </c>
      <c r="AP14" s="284">
        <v>256</v>
      </c>
      <c r="AQ14" s="285">
        <v>1693</v>
      </c>
      <c r="AR14" s="286">
        <v>-84.9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6" t="s">
        <v>490</v>
      </c>
      <c r="AL15" s="1137"/>
      <c r="AM15" s="1137"/>
      <c r="AN15" s="1138"/>
      <c r="AO15" s="284">
        <v>-155112</v>
      </c>
      <c r="AP15" s="284">
        <v>-7131</v>
      </c>
      <c r="AQ15" s="285">
        <v>-4922</v>
      </c>
      <c r="AR15" s="286">
        <v>44.9</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6" t="s">
        <v>178</v>
      </c>
      <c r="AL16" s="1137"/>
      <c r="AM16" s="1137"/>
      <c r="AN16" s="1138"/>
      <c r="AO16" s="284">
        <v>2672453</v>
      </c>
      <c r="AP16" s="284">
        <v>122866</v>
      </c>
      <c r="AQ16" s="285">
        <v>103533</v>
      </c>
      <c r="AR16" s="286">
        <v>18.7</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9" t="s">
        <v>495</v>
      </c>
      <c r="AL21" s="1140"/>
      <c r="AM21" s="1140"/>
      <c r="AN21" s="1141"/>
      <c r="AO21" s="297">
        <v>10.44</v>
      </c>
      <c r="AP21" s="298">
        <v>9.17</v>
      </c>
      <c r="AQ21" s="299">
        <v>1.27</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9" t="s">
        <v>496</v>
      </c>
      <c r="AL22" s="1140"/>
      <c r="AM22" s="1140"/>
      <c r="AN22" s="1141"/>
      <c r="AO22" s="302">
        <v>98.4</v>
      </c>
      <c r="AP22" s="303">
        <v>97.2</v>
      </c>
      <c r="AQ22" s="304">
        <v>1.2</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32" t="s">
        <v>497</v>
      </c>
      <c r="B26" s="1132"/>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c r="AR26" s="1132"/>
      <c r="AS26" s="1132"/>
      <c r="AT26" s="267"/>
    </row>
    <row r="27" spans="1:46" ht="13" x14ac:dyDescent="0.2">
      <c r="A27" s="309"/>
      <c r="AO27" s="262"/>
      <c r="AP27" s="262"/>
      <c r="AQ27" s="262"/>
      <c r="AR27" s="262"/>
      <c r="AS27" s="262"/>
      <c r="AT27" s="262"/>
    </row>
    <row r="28" spans="1:46" ht="16.5"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1" t="s">
        <v>478</v>
      </c>
      <c r="AP30" s="272"/>
      <c r="AQ30" s="273" t="s">
        <v>479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2"/>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3" t="s">
        <v>500</v>
      </c>
      <c r="AL32" s="1124"/>
      <c r="AM32" s="1124"/>
      <c r="AN32" s="1125"/>
      <c r="AO32" s="312">
        <v>2153762</v>
      </c>
      <c r="AP32" s="312">
        <v>99019</v>
      </c>
      <c r="AQ32" s="313">
        <v>59793</v>
      </c>
      <c r="AR32" s="314">
        <v>65.599999999999994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3" t="s">
        <v>501</v>
      </c>
      <c r="AL33" s="1124"/>
      <c r="AM33" s="1124"/>
      <c r="AN33" s="1125"/>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3" t="s">
        <v>502</v>
      </c>
      <c r="AL34" s="1124"/>
      <c r="AM34" s="1124"/>
      <c r="AN34" s="1125"/>
      <c r="AO34" s="312" t="s">
        <v>487</v>
      </c>
      <c r="AP34" s="312" t="s">
        <v>487</v>
      </c>
      <c r="AQ34" s="313" t="s">
        <v>487</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3" t="s">
        <v>503</v>
      </c>
      <c r="AL35" s="1124"/>
      <c r="AM35" s="1124"/>
      <c r="AN35" s="1125"/>
      <c r="AO35" s="312">
        <v>426170</v>
      </c>
      <c r="AP35" s="312">
        <v>19593</v>
      </c>
      <c r="AQ35" s="313">
        <v>14599</v>
      </c>
      <c r="AR35" s="314">
        <v>34.200000000000003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3" t="s">
        <v>504</v>
      </c>
      <c r="AL36" s="1124"/>
      <c r="AM36" s="1124"/>
      <c r="AN36" s="1125"/>
      <c r="AO36" s="312">
        <v>26227</v>
      </c>
      <c r="AP36" s="312">
        <v>1206</v>
      </c>
      <c r="AQ36" s="313">
        <v>2530</v>
      </c>
      <c r="AR36" s="314">
        <v>-52.3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3" t="s">
        <v>505</v>
      </c>
      <c r="AL37" s="1124"/>
      <c r="AM37" s="1124"/>
      <c r="AN37" s="1125"/>
      <c r="AO37" s="312">
        <v>10739</v>
      </c>
      <c r="AP37" s="312">
        <v>494</v>
      </c>
      <c r="AQ37" s="313">
        <v>188</v>
      </c>
      <c r="AR37" s="314">
        <v>162.80000000000001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6" t="s">
        <v>506</v>
      </c>
      <c r="AL38" s="1127"/>
      <c r="AM38" s="1127"/>
      <c r="AN38" s="1128"/>
      <c r="AO38" s="315" t="s">
        <v>487</v>
      </c>
      <c r="AP38" s="315" t="s">
        <v>487</v>
      </c>
      <c r="AQ38" s="316">
        <v>2</v>
      </c>
      <c r="AR38" s="304" t="s">
        <v>487</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6" t="s">
        <v>507</v>
      </c>
      <c r="AL39" s="1127"/>
      <c r="AM39" s="1127"/>
      <c r="AN39" s="1128"/>
      <c r="AO39" s="312">
        <v>-69335</v>
      </c>
      <c r="AP39" s="312">
        <v>-3188</v>
      </c>
      <c r="AQ39" s="313">
        <v>-4866</v>
      </c>
      <c r="AR39" s="314">
        <v>-34.5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3" t="s">
        <v>508</v>
      </c>
      <c r="AL40" s="1124"/>
      <c r="AM40" s="1124"/>
      <c r="AN40" s="1125"/>
      <c r="AO40" s="312">
        <v>-1799953</v>
      </c>
      <c r="AP40" s="312">
        <v>-82753</v>
      </c>
      <c r="AQ40" s="313">
        <v>-49341</v>
      </c>
      <c r="AR40" s="314">
        <v>67.7</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9" t="s">
        <v>288</v>
      </c>
      <c r="AL41" s="1130"/>
      <c r="AM41" s="1130"/>
      <c r="AN41" s="1131"/>
      <c r="AO41" s="312">
        <v>747610</v>
      </c>
      <c r="AP41" s="312">
        <v>34371</v>
      </c>
      <c r="AQ41" s="313">
        <v>22906</v>
      </c>
      <c r="AR41" s="314">
        <v>50.1</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6" t="s">
        <v>478</v>
      </c>
      <c r="AN49" s="1118" t="s">
        <v>511</v>
      </c>
      <c r="AO49" s="1119"/>
      <c r="AP49" s="1119"/>
      <c r="AQ49" s="1119"/>
      <c r="AR49" s="1120"/>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7"/>
      <c r="AN50" s="328" t="s">
        <v>512</v>
      </c>
      <c r="AO50" s="329" t="s">
        <v>513</v>
      </c>
      <c r="AP50" s="330" t="s">
        <v>514</v>
      </c>
      <c r="AQ50" s="331" t="s">
        <v>515</v>
      </c>
      <c r="AR50" s="332" t="s">
        <v>516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2340738</v>
      </c>
      <c r="AN51" s="334">
        <v>99852</v>
      </c>
      <c r="AO51" s="335">
        <v>117.7</v>
      </c>
      <c r="AP51" s="336">
        <v>79288</v>
      </c>
      <c r="AQ51" s="337">
        <v>21.8</v>
      </c>
      <c r="AR51" s="338">
        <v>95.9</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1516600</v>
      </c>
      <c r="AN52" s="342">
        <v>64696</v>
      </c>
      <c r="AO52" s="343">
        <v>178.8</v>
      </c>
      <c r="AP52" s="344">
        <v>41870</v>
      </c>
      <c r="AQ52" s="345">
        <v>9.6</v>
      </c>
      <c r="AR52" s="346">
        <v>169.2</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3032974</v>
      </c>
      <c r="AN53" s="334">
        <v>131840</v>
      </c>
      <c r="AO53" s="335">
        <v>32</v>
      </c>
      <c r="AP53" s="336">
        <v>84962</v>
      </c>
      <c r="AQ53" s="337">
        <v>7.2</v>
      </c>
      <c r="AR53" s="338">
        <v>24.8</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2259859</v>
      </c>
      <c r="AN54" s="342">
        <v>98233</v>
      </c>
      <c r="AO54" s="343">
        <v>51.8</v>
      </c>
      <c r="AP54" s="344">
        <v>42793</v>
      </c>
      <c r="AQ54" s="345">
        <v>2.2000000000000002</v>
      </c>
      <c r="AR54" s="346">
        <v>49.6</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1798419</v>
      </c>
      <c r="AN55" s="334">
        <v>79955</v>
      </c>
      <c r="AO55" s="335">
        <v>-39.4</v>
      </c>
      <c r="AP55" s="336">
        <v>71279</v>
      </c>
      <c r="AQ55" s="337">
        <v>-16.100000000000001</v>
      </c>
      <c r="AR55" s="338">
        <v>-23.3</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428906</v>
      </c>
      <c r="AN56" s="342">
        <v>19068</v>
      </c>
      <c r="AO56" s="343">
        <v>-80.599999999999994</v>
      </c>
      <c r="AP56" s="344">
        <v>36731</v>
      </c>
      <c r="AQ56" s="345">
        <v>-14.2</v>
      </c>
      <c r="AR56" s="346">
        <v>-66.400000000000006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1604747</v>
      </c>
      <c r="AN57" s="334">
        <v>72501</v>
      </c>
      <c r="AO57" s="335">
        <v>-9.3000000000000007</v>
      </c>
      <c r="AP57" s="336">
        <v>74994</v>
      </c>
      <c r="AQ57" s="337">
        <v>5.2</v>
      </c>
      <c r="AR57" s="338">
        <v>-14.5</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356545</v>
      </c>
      <c r="AN58" s="342">
        <v>16108</v>
      </c>
      <c r="AO58" s="343">
        <v>-15.5</v>
      </c>
      <c r="AP58" s="344">
        <v>36188</v>
      </c>
      <c r="AQ58" s="345">
        <v>-1.5</v>
      </c>
      <c r="AR58" s="346">
        <v>-14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1605248</v>
      </c>
      <c r="AN59" s="334">
        <v>73801</v>
      </c>
      <c r="AO59" s="335">
        <v>1.8</v>
      </c>
      <c r="AP59" s="336">
        <v>71849</v>
      </c>
      <c r="AQ59" s="337">
        <v>-4.2</v>
      </c>
      <c r="AR59" s="338">
        <v>6</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708282</v>
      </c>
      <c r="AN60" s="342">
        <v>32563</v>
      </c>
      <c r="AO60" s="343">
        <v>102.2</v>
      </c>
      <c r="AP60" s="344">
        <v>36144</v>
      </c>
      <c r="AQ60" s="345">
        <v>-0.1</v>
      </c>
      <c r="AR60" s="346">
        <v>102.3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2076425</v>
      </c>
      <c r="AN61" s="349">
        <v>91590</v>
      </c>
      <c r="AO61" s="350">
        <v>20.6</v>
      </c>
      <c r="AP61" s="351">
        <v>76474</v>
      </c>
      <c r="AQ61" s="352">
        <v>2.8</v>
      </c>
      <c r="AR61" s="338">
        <v>17.8</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1054038</v>
      </c>
      <c r="AN62" s="342">
        <v>46134</v>
      </c>
      <c r="AO62" s="343">
        <v>47.3</v>
      </c>
      <c r="AP62" s="344">
        <v>38745</v>
      </c>
      <c r="AQ62" s="345">
        <v>-0.8</v>
      </c>
      <c r="AR62" s="346">
        <v>48.1</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6bc1IwnJjfRIHAlHBYK+WWqVrBHFSAwE+k8aYh9B8ZBHDg0hC8xg/RmacCfDCBNEfUQ5KXDM1Z1lAOP64xcssA==" saltValue="Eb8JHP++SLao8pEaOqaOD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7" zoomScaleNormal="100" zoomScaleSheetLayoutView="55" workbookViewId="0">
      <selection activeCell="AF100" sqref="AF100"/>
    </sheetView>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3/IUks7guf4Qe6bdzkzjfyhDBATtyBeDXRaXyvQrSjNSH2UYmEzSW6QdNYMDnB1wqmfHqmR3XCufjnb5uRQHrQ==" saltValue="8gql/zxmVAYOD19+wBbdfw=="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7" zoomScaleNormal="100" zoomScaleSheetLayoutView="55" workbookViewId="0">
      <selection activeCell="AF102" sqref="AF102"/>
    </sheetView>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pqJuIQ4TX33ZaE3EWfRlrVkH/yGd8XPgqpMGfbu58JxuC/zB0n+7d516sXlvi94TfXCVlO1JLk/9wbNyfsvEkg==" saltValue="TgGc24+WwN0DQ2vLsel5pw=="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G41" zoomScaleNormal="100" zoomScaleSheetLayoutView="100" workbookViewId="0">
      <selection activeCell="K45" sqref="K45"/>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42" t="s">
        <v>3</v>
      </c>
      <c r="D47" s="1142"/>
      <c r="E47" s="1143"/>
      <c r="F47" s="11">
        <v>7.37</v>
      </c>
      <c r="G47" s="12">
        <v>7.16</v>
      </c>
      <c r="H47" s="12">
        <v>6.91</v>
      </c>
      <c r="I47" s="12">
        <v>7.1</v>
      </c>
      <c r="J47" s="13">
        <v>7.08</v>
      </c>
    </row>
    <row r="48" spans="2:10" ht="57.75" customHeight="1" x14ac:dyDescent="0.2">
      <c r="B48" s="14"/>
      <c r="C48" s="1144" t="s">
        <v>4</v>
      </c>
      <c r="D48" s="1144"/>
      <c r="E48" s="1145"/>
      <c r="F48" s="15">
        <v>3.9</v>
      </c>
      <c r="G48" s="16">
        <v>6.19</v>
      </c>
      <c r="H48" s="16">
        <v>6.82</v>
      </c>
      <c r="I48" s="16">
        <v>9.43</v>
      </c>
      <c r="J48" s="17">
        <v>6.74</v>
      </c>
    </row>
    <row r="49" spans="2:10" ht="57.75" customHeight="1" thickBot="1" x14ac:dyDescent="0.25">
      <c r="B49" s="18"/>
      <c r="C49" s="1146" t="s">
        <v>5</v>
      </c>
      <c r="D49" s="1146"/>
      <c r="E49" s="1147"/>
      <c r="F49" s="19">
        <v>8.73</v>
      </c>
      <c r="G49" s="20">
        <v>2.4</v>
      </c>
      <c r="H49" s="20">
        <v>12.48</v>
      </c>
      <c r="I49" s="20">
        <v>2.79</v>
      </c>
      <c r="J49" s="21">
        <v>5.38</v>
      </c>
    </row>
    <row r="50" spans="2:10" ht="13" x14ac:dyDescent="0.2"/>
  </sheetData>
  <sheetProtection algorithmName="SHA-512" hashValue="DTpI9JneLEDQ/GUApUFOgEgVHrw/2MA7oq+VfxIg9r2BoKNHD+kxSgAZ/YFMpN5kuqxx6WUzlpE/k+bHLDiyMQ==" saltValue="r21xsYYeWBIhAfDwKC5wi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28" zoomScale="70" zoomScaleNormal="70" zoomScaleSheetLayoutView="100" workbookViewId="0">
      <selection activeCell="L32" sqref="L32"/>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4" t="s">
        <v>530</v>
      </c>
      <c r="D34" s="1154"/>
      <c r="E34" s="1155"/>
      <c r="F34" s="32">
        <v>3.89</v>
      </c>
      <c r="G34" s="33">
        <v>6.19</v>
      </c>
      <c r="H34" s="33">
        <v>6.81</v>
      </c>
      <c r="I34" s="33">
        <v>9.42</v>
      </c>
      <c r="J34" s="34">
        <v>6.74</v>
      </c>
      <c r="K34" s="22"/>
      <c r="L34" s="22"/>
      <c r="M34" s="22"/>
      <c r="N34" s="22"/>
      <c r="O34" s="22"/>
      <c r="P34" s="22"/>
    </row>
    <row r="35" spans="1:16" ht="39" customHeight="1" x14ac:dyDescent="0.2">
      <c r="A35" s="22"/>
      <c r="B35" s="35"/>
      <c r="C35" s="1148" t="s">
        <v>531</v>
      </c>
      <c r="D35" s="1149"/>
      <c r="E35" s="1150"/>
      <c r="F35" s="36">
        <v>3.68</v>
      </c>
      <c r="G35" s="37">
        <v>3.93</v>
      </c>
      <c r="H35" s="37">
        <v>4.3</v>
      </c>
      <c r="I35" s="37">
        <v>4.71</v>
      </c>
      <c r="J35" s="38">
        <v>4.28</v>
      </c>
      <c r="K35" s="22"/>
      <c r="L35" s="22"/>
      <c r="M35" s="22"/>
      <c r="N35" s="22"/>
      <c r="O35" s="22"/>
      <c r="P35" s="22"/>
    </row>
    <row r="36" spans="1:16" ht="39" customHeight="1" x14ac:dyDescent="0.2">
      <c r="A36" s="22"/>
      <c r="B36" s="35"/>
      <c r="C36" s="1148" t="s">
        <v>532</v>
      </c>
      <c r="D36" s="1149"/>
      <c r="E36" s="1150"/>
      <c r="F36" s="36" t="s">
        <v>487</v>
      </c>
      <c r="G36" s="37" t="s">
        <v>487</v>
      </c>
      <c r="H36" s="37" t="s">
        <v>487</v>
      </c>
      <c r="I36" s="37" t="s">
        <v>487</v>
      </c>
      <c r="J36" s="38">
        <v>3.57</v>
      </c>
      <c r="K36" s="22"/>
      <c r="L36" s="22"/>
      <c r="M36" s="22"/>
      <c r="N36" s="22"/>
      <c r="O36" s="22"/>
      <c r="P36" s="22"/>
    </row>
    <row r="37" spans="1:16" ht="39" customHeight="1" x14ac:dyDescent="0.2">
      <c r="A37" s="22"/>
      <c r="B37" s="35"/>
      <c r="C37" s="1148" t="s">
        <v>533</v>
      </c>
      <c r="D37" s="1149"/>
      <c r="E37" s="1150"/>
      <c r="F37" s="36">
        <v>0.79</v>
      </c>
      <c r="G37" s="37">
        <v>0.26</v>
      </c>
      <c r="H37" s="37">
        <v>0.43</v>
      </c>
      <c r="I37" s="37">
        <v>0.45</v>
      </c>
      <c r="J37" s="38">
        <v>0.27</v>
      </c>
      <c r="K37" s="22"/>
      <c r="L37" s="22"/>
      <c r="M37" s="22"/>
      <c r="N37" s="22"/>
      <c r="O37" s="22"/>
      <c r="P37" s="22"/>
    </row>
    <row r="38" spans="1:16" ht="39" customHeight="1" x14ac:dyDescent="0.2">
      <c r="A38" s="22"/>
      <c r="B38" s="35"/>
      <c r="C38" s="1148" t="s">
        <v>534</v>
      </c>
      <c r="D38" s="1149"/>
      <c r="E38" s="1150"/>
      <c r="F38" s="36">
        <v>0</v>
      </c>
      <c r="G38" s="37">
        <v>0</v>
      </c>
      <c r="H38" s="37">
        <v>0</v>
      </c>
      <c r="I38" s="37">
        <v>0</v>
      </c>
      <c r="J38" s="38">
        <v>0.1</v>
      </c>
      <c r="K38" s="22"/>
      <c r="L38" s="22"/>
      <c r="M38" s="22"/>
      <c r="N38" s="22"/>
      <c r="O38" s="22"/>
      <c r="P38" s="22"/>
    </row>
    <row r="39" spans="1:16" ht="39" customHeight="1" x14ac:dyDescent="0.2">
      <c r="A39" s="22"/>
      <c r="B39" s="35"/>
      <c r="C39" s="1148" t="s">
        <v>535</v>
      </c>
      <c r="D39" s="1149"/>
      <c r="E39" s="1150"/>
      <c r="F39" s="36">
        <v>0</v>
      </c>
      <c r="G39" s="37">
        <v>0</v>
      </c>
      <c r="H39" s="37">
        <v>0</v>
      </c>
      <c r="I39" s="37">
        <v>0</v>
      </c>
      <c r="J39" s="38">
        <v>0</v>
      </c>
      <c r="K39" s="22"/>
      <c r="L39" s="22"/>
      <c r="M39" s="22"/>
      <c r="N39" s="22"/>
      <c r="O39" s="22"/>
      <c r="P39" s="22"/>
    </row>
    <row r="40" spans="1:16" ht="39" customHeight="1" x14ac:dyDescent="0.2">
      <c r="A40" s="22"/>
      <c r="B40" s="35"/>
      <c r="C40" s="1148"/>
      <c r="D40" s="1149"/>
      <c r="E40" s="1150"/>
      <c r="F40" s="36"/>
      <c r="G40" s="37"/>
      <c r="H40" s="37"/>
      <c r="I40" s="37"/>
      <c r="J40" s="38"/>
      <c r="K40" s="22"/>
      <c r="L40" s="22"/>
      <c r="M40" s="22"/>
      <c r="N40" s="22"/>
      <c r="O40" s="22"/>
      <c r="P40" s="22"/>
    </row>
    <row r="41" spans="1:16" ht="39" customHeight="1" x14ac:dyDescent="0.2">
      <c r="A41" s="22"/>
      <c r="B41" s="35"/>
      <c r="C41" s="1148"/>
      <c r="D41" s="1149"/>
      <c r="E41" s="1150"/>
      <c r="F41" s="36"/>
      <c r="G41" s="37"/>
      <c r="H41" s="37"/>
      <c r="I41" s="37"/>
      <c r="J41" s="38"/>
      <c r="K41" s="22"/>
      <c r="L41" s="22"/>
      <c r="M41" s="22"/>
      <c r="N41" s="22"/>
      <c r="O41" s="22"/>
      <c r="P41" s="22"/>
    </row>
    <row r="42" spans="1:16" ht="39" customHeight="1" x14ac:dyDescent="0.2">
      <c r="A42" s="22"/>
      <c r="B42" s="39"/>
      <c r="C42" s="1148" t="s">
        <v>536</v>
      </c>
      <c r="D42" s="1149"/>
      <c r="E42" s="1150"/>
      <c r="F42" s="36" t="s">
        <v>487</v>
      </c>
      <c r="G42" s="37" t="s">
        <v>487</v>
      </c>
      <c r="H42" s="37" t="s">
        <v>487</v>
      </c>
      <c r="I42" s="37" t="s">
        <v>487</v>
      </c>
      <c r="J42" s="38" t="s">
        <v>487</v>
      </c>
      <c r="K42" s="22"/>
      <c r="L42" s="22"/>
      <c r="M42" s="22"/>
      <c r="N42" s="22"/>
      <c r="O42" s="22"/>
      <c r="P42" s="22"/>
    </row>
    <row r="43" spans="1:16" ht="39" customHeight="1" thickBot="1" x14ac:dyDescent="0.25">
      <c r="A43" s="22"/>
      <c r="B43" s="40"/>
      <c r="C43" s="1151" t="s">
        <v>537</v>
      </c>
      <c r="D43" s="1152"/>
      <c r="E43" s="1153"/>
      <c r="F43" s="41">
        <v>0.22</v>
      </c>
      <c r="G43" s="42">
        <v>0</v>
      </c>
      <c r="H43" s="42">
        <v>0.22</v>
      </c>
      <c r="I43" s="42">
        <v>0.95</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TiQDACV114wS5ojl1vXbtPsQeh49kDhRxcGrrWuxh2IR5jHuJHwZ0aDicT8CBPOrDm27mevzi9lXLY28tQjzIg==" saltValue="+6KIllByCcujAW/ZVDvO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J43" zoomScaleSheetLayoutView="55" workbookViewId="0">
      <selection activeCell="N62" sqref="N62"/>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79" t="s">
        <v>9</v>
      </c>
      <c r="C45" s="1180"/>
      <c r="D45" s="58"/>
      <c r="E45" s="1185" t="s">
        <v>10</v>
      </c>
      <c r="F45" s="1185"/>
      <c r="G45" s="1185"/>
      <c r="H45" s="1185"/>
      <c r="I45" s="1185"/>
      <c r="J45" s="1186"/>
      <c r="K45" s="59">
        <v>2204</v>
      </c>
      <c r="L45" s="60">
        <v>2162</v>
      </c>
      <c r="M45" s="60">
        <v>2123</v>
      </c>
      <c r="N45" s="60">
        <v>2140</v>
      </c>
      <c r="O45" s="61">
        <v>2154</v>
      </c>
      <c r="P45" s="48"/>
      <c r="Q45" s="48"/>
      <c r="R45" s="48"/>
      <c r="S45" s="48"/>
      <c r="T45" s="48"/>
      <c r="U45" s="48"/>
    </row>
    <row r="46" spans="1:21" ht="30.75" customHeight="1" x14ac:dyDescent="0.2">
      <c r="A46" s="48"/>
      <c r="B46" s="1181"/>
      <c r="C46" s="1182"/>
      <c r="D46" s="62"/>
      <c r="E46" s="1158" t="s">
        <v>11</v>
      </c>
      <c r="F46" s="1158"/>
      <c r="G46" s="1158"/>
      <c r="H46" s="1158"/>
      <c r="I46" s="1158"/>
      <c r="J46" s="1159"/>
      <c r="K46" s="63" t="s">
        <v>487</v>
      </c>
      <c r="L46" s="64" t="s">
        <v>487</v>
      </c>
      <c r="M46" s="64" t="s">
        <v>487</v>
      </c>
      <c r="N46" s="64" t="s">
        <v>487</v>
      </c>
      <c r="O46" s="65" t="s">
        <v>487</v>
      </c>
      <c r="P46" s="48"/>
      <c r="Q46" s="48"/>
      <c r="R46" s="48"/>
      <c r="S46" s="48"/>
      <c r="T46" s="48"/>
      <c r="U46" s="48"/>
    </row>
    <row r="47" spans="1:21" ht="30.75" customHeight="1" x14ac:dyDescent="0.2">
      <c r="A47" s="48"/>
      <c r="B47" s="1181"/>
      <c r="C47" s="1182"/>
      <c r="D47" s="62"/>
      <c r="E47" s="1158" t="s">
        <v>12</v>
      </c>
      <c r="F47" s="1158"/>
      <c r="G47" s="1158"/>
      <c r="H47" s="1158"/>
      <c r="I47" s="1158"/>
      <c r="J47" s="1159"/>
      <c r="K47" s="63" t="s">
        <v>487</v>
      </c>
      <c r="L47" s="64" t="s">
        <v>487</v>
      </c>
      <c r="M47" s="64" t="s">
        <v>487</v>
      </c>
      <c r="N47" s="64" t="s">
        <v>487</v>
      </c>
      <c r="O47" s="65" t="s">
        <v>487</v>
      </c>
      <c r="P47" s="48"/>
      <c r="Q47" s="48"/>
      <c r="R47" s="48"/>
      <c r="S47" s="48"/>
      <c r="T47" s="48"/>
      <c r="U47" s="48"/>
    </row>
    <row r="48" spans="1:21" ht="30.75" customHeight="1" x14ac:dyDescent="0.2">
      <c r="A48" s="48"/>
      <c r="B48" s="1181"/>
      <c r="C48" s="1182"/>
      <c r="D48" s="62"/>
      <c r="E48" s="1158" t="s">
        <v>13</v>
      </c>
      <c r="F48" s="1158"/>
      <c r="G48" s="1158"/>
      <c r="H48" s="1158"/>
      <c r="I48" s="1158"/>
      <c r="J48" s="1159"/>
      <c r="K48" s="63">
        <v>461</v>
      </c>
      <c r="L48" s="64">
        <v>460</v>
      </c>
      <c r="M48" s="64">
        <v>474</v>
      </c>
      <c r="N48" s="64">
        <v>449</v>
      </c>
      <c r="O48" s="65">
        <v>426</v>
      </c>
      <c r="P48" s="48"/>
      <c r="Q48" s="48"/>
      <c r="R48" s="48"/>
      <c r="S48" s="48"/>
      <c r="T48" s="48"/>
      <c r="U48" s="48"/>
    </row>
    <row r="49" spans="1:21" ht="30.75" customHeight="1" x14ac:dyDescent="0.2">
      <c r="A49" s="48"/>
      <c r="B49" s="1181"/>
      <c r="C49" s="1182"/>
      <c r="D49" s="62"/>
      <c r="E49" s="1158" t="s">
        <v>14</v>
      </c>
      <c r="F49" s="1158"/>
      <c r="G49" s="1158"/>
      <c r="H49" s="1158"/>
      <c r="I49" s="1158"/>
      <c r="J49" s="1159"/>
      <c r="K49" s="63">
        <v>148</v>
      </c>
      <c r="L49" s="64">
        <v>123</v>
      </c>
      <c r="M49" s="64">
        <v>102</v>
      </c>
      <c r="N49" s="64">
        <v>33</v>
      </c>
      <c r="O49" s="65">
        <v>26</v>
      </c>
      <c r="P49" s="48"/>
      <c r="Q49" s="48"/>
      <c r="R49" s="48"/>
      <c r="S49" s="48"/>
      <c r="T49" s="48"/>
      <c r="U49" s="48"/>
    </row>
    <row r="50" spans="1:21" ht="30.75" customHeight="1" x14ac:dyDescent="0.2">
      <c r="A50" s="48"/>
      <c r="B50" s="1181"/>
      <c r="C50" s="1182"/>
      <c r="D50" s="62"/>
      <c r="E50" s="1158" t="s">
        <v>15</v>
      </c>
      <c r="F50" s="1158"/>
      <c r="G50" s="1158"/>
      <c r="H50" s="1158"/>
      <c r="I50" s="1158"/>
      <c r="J50" s="1159"/>
      <c r="K50" s="63">
        <v>27</v>
      </c>
      <c r="L50" s="64">
        <v>14</v>
      </c>
      <c r="M50" s="64">
        <v>12</v>
      </c>
      <c r="N50" s="64">
        <v>11</v>
      </c>
      <c r="O50" s="65">
        <v>11</v>
      </c>
      <c r="P50" s="48"/>
      <c r="Q50" s="48"/>
      <c r="R50" s="48"/>
      <c r="S50" s="48"/>
      <c r="T50" s="48"/>
      <c r="U50" s="48"/>
    </row>
    <row r="51" spans="1:21" ht="30.75" customHeight="1" x14ac:dyDescent="0.2">
      <c r="A51" s="48"/>
      <c r="B51" s="1183"/>
      <c r="C51" s="1184"/>
      <c r="D51" s="66"/>
      <c r="E51" s="1158" t="s">
        <v>16</v>
      </c>
      <c r="F51" s="1158"/>
      <c r="G51" s="1158"/>
      <c r="H51" s="1158"/>
      <c r="I51" s="1158"/>
      <c r="J51" s="1159"/>
      <c r="K51" s="63">
        <v>0</v>
      </c>
      <c r="L51" s="64" t="s">
        <v>487</v>
      </c>
      <c r="M51" s="64" t="s">
        <v>487</v>
      </c>
      <c r="N51" s="64" t="s">
        <v>487</v>
      </c>
      <c r="O51" s="65" t="s">
        <v>487</v>
      </c>
      <c r="P51" s="48"/>
      <c r="Q51" s="48"/>
      <c r="R51" s="48"/>
      <c r="S51" s="48"/>
      <c r="T51" s="48"/>
      <c r="U51" s="48"/>
    </row>
    <row r="52" spans="1:21" ht="30.75" customHeight="1" x14ac:dyDescent="0.2">
      <c r="A52" s="48"/>
      <c r="B52" s="1156" t="s">
        <v>17</v>
      </c>
      <c r="C52" s="1157"/>
      <c r="D52" s="66"/>
      <c r="E52" s="1158" t="s">
        <v>18</v>
      </c>
      <c r="F52" s="1158"/>
      <c r="G52" s="1158"/>
      <c r="H52" s="1158"/>
      <c r="I52" s="1158"/>
      <c r="J52" s="1159"/>
      <c r="K52" s="63">
        <v>1916</v>
      </c>
      <c r="L52" s="64">
        <v>1973</v>
      </c>
      <c r="M52" s="64">
        <v>1852</v>
      </c>
      <c r="N52" s="64">
        <v>1888</v>
      </c>
      <c r="O52" s="65">
        <v>1869</v>
      </c>
      <c r="P52" s="48"/>
      <c r="Q52" s="48"/>
      <c r="R52" s="48"/>
      <c r="S52" s="48"/>
      <c r="T52" s="48"/>
      <c r="U52" s="48"/>
    </row>
    <row r="53" spans="1:21" ht="30.75" customHeight="1" thickBot="1" x14ac:dyDescent="0.25">
      <c r="A53" s="48"/>
      <c r="B53" s="1160" t="s">
        <v>19</v>
      </c>
      <c r="C53" s="1161"/>
      <c r="D53" s="67"/>
      <c r="E53" s="1162" t="s">
        <v>20</v>
      </c>
      <c r="F53" s="1162"/>
      <c r="G53" s="1162"/>
      <c r="H53" s="1162"/>
      <c r="I53" s="1162"/>
      <c r="J53" s="1163"/>
      <c r="K53" s="68">
        <v>924</v>
      </c>
      <c r="L53" s="69">
        <v>786</v>
      </c>
      <c r="M53" s="69">
        <v>859</v>
      </c>
      <c r="N53" s="69">
        <v>745</v>
      </c>
      <c r="O53" s="70">
        <v>748</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2">
      <c r="B58" s="1164" t="s">
        <v>24</v>
      </c>
      <c r="C58" s="1165"/>
      <c r="D58" s="1170" t="s">
        <v>25</v>
      </c>
      <c r="E58" s="1171"/>
      <c r="F58" s="1171"/>
      <c r="G58" s="1171"/>
      <c r="H58" s="1171"/>
      <c r="I58" s="1171"/>
      <c r="J58" s="1172"/>
      <c r="K58" s="83"/>
      <c r="L58" s="84"/>
      <c r="M58" s="84"/>
      <c r="N58" s="84"/>
      <c r="O58" s="85"/>
    </row>
    <row r="59" spans="1:21" ht="31.5" customHeight="1" x14ac:dyDescent="0.2">
      <c r="B59" s="1166"/>
      <c r="C59" s="1167"/>
      <c r="D59" s="1173" t="s">
        <v>26</v>
      </c>
      <c r="E59" s="1174"/>
      <c r="F59" s="1174"/>
      <c r="G59" s="1174"/>
      <c r="H59" s="1174"/>
      <c r="I59" s="1174"/>
      <c r="J59" s="1175"/>
      <c r="K59" s="86"/>
      <c r="L59" s="87"/>
      <c r="M59" s="87"/>
      <c r="N59" s="87"/>
      <c r="O59" s="88"/>
    </row>
    <row r="60" spans="1:21" ht="31.5" customHeight="1" thickBot="1" x14ac:dyDescent="0.25">
      <c r="B60" s="1168"/>
      <c r="C60" s="1169"/>
      <c r="D60" s="1176" t="s">
        <v>27</v>
      </c>
      <c r="E60" s="1177"/>
      <c r="F60" s="1177"/>
      <c r="G60" s="1177"/>
      <c r="H60" s="1177"/>
      <c r="I60" s="1177"/>
      <c r="J60" s="1178"/>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sOEHQc9uFXEojRScxNYk4SwwenHPs0hd8CETg0I7Q+AQDR6vYMDPFu7RLXW/yoTIneZZmyvRCnYz5AlfBIeQ==" saltValue="wMQyziFXahVnLRjWCM5f4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7"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39" zoomScaleSheetLayoutView="100" workbookViewId="0">
      <selection activeCell="K48" sqref="K48"/>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99" t="s">
        <v>30</v>
      </c>
      <c r="C41" s="1200"/>
      <c r="D41" s="105"/>
      <c r="E41" s="1201" t="s">
        <v>31</v>
      </c>
      <c r="F41" s="1201"/>
      <c r="G41" s="1201"/>
      <c r="H41" s="1202"/>
      <c r="I41" s="355">
        <v>20531</v>
      </c>
      <c r="J41" s="356">
        <v>21109</v>
      </c>
      <c r="K41" s="356">
        <v>19483</v>
      </c>
      <c r="L41" s="356">
        <v>18592</v>
      </c>
      <c r="M41" s="357">
        <v>16839</v>
      </c>
    </row>
    <row r="42" spans="2:13" ht="27.75" customHeight="1" x14ac:dyDescent="0.2">
      <c r="B42" s="1189"/>
      <c r="C42" s="1190"/>
      <c r="D42" s="106"/>
      <c r="E42" s="1193" t="s">
        <v>32</v>
      </c>
      <c r="F42" s="1193"/>
      <c r="G42" s="1193"/>
      <c r="H42" s="1194"/>
      <c r="I42" s="358">
        <v>169</v>
      </c>
      <c r="J42" s="359">
        <v>65</v>
      </c>
      <c r="K42" s="359">
        <v>53</v>
      </c>
      <c r="L42" s="359">
        <v>42</v>
      </c>
      <c r="M42" s="360">
        <v>31</v>
      </c>
    </row>
    <row r="43" spans="2:13" ht="27.75" customHeight="1" x14ac:dyDescent="0.2">
      <c r="B43" s="1189"/>
      <c r="C43" s="1190"/>
      <c r="D43" s="106"/>
      <c r="E43" s="1193" t="s">
        <v>33</v>
      </c>
      <c r="F43" s="1193"/>
      <c r="G43" s="1193"/>
      <c r="H43" s="1194"/>
      <c r="I43" s="358">
        <v>7831</v>
      </c>
      <c r="J43" s="359">
        <v>7835</v>
      </c>
      <c r="K43" s="359">
        <v>7759</v>
      </c>
      <c r="L43" s="359">
        <v>7632</v>
      </c>
      <c r="M43" s="360">
        <v>7255</v>
      </c>
    </row>
    <row r="44" spans="2:13" ht="27.75" customHeight="1" x14ac:dyDescent="0.2">
      <c r="B44" s="1189"/>
      <c r="C44" s="1190"/>
      <c r="D44" s="106"/>
      <c r="E44" s="1193" t="s">
        <v>34</v>
      </c>
      <c r="F44" s="1193"/>
      <c r="G44" s="1193"/>
      <c r="H44" s="1194"/>
      <c r="I44" s="358">
        <v>474</v>
      </c>
      <c r="J44" s="359">
        <v>421</v>
      </c>
      <c r="K44" s="359">
        <v>299</v>
      </c>
      <c r="L44" s="359">
        <v>290</v>
      </c>
      <c r="M44" s="360">
        <v>285</v>
      </c>
    </row>
    <row r="45" spans="2:13" ht="27.75" customHeight="1" x14ac:dyDescent="0.2">
      <c r="B45" s="1189"/>
      <c r="C45" s="1190"/>
      <c r="D45" s="106"/>
      <c r="E45" s="1193" t="s">
        <v>35</v>
      </c>
      <c r="F45" s="1193"/>
      <c r="G45" s="1193"/>
      <c r="H45" s="1194"/>
      <c r="I45" s="358">
        <v>2895</v>
      </c>
      <c r="J45" s="359">
        <v>2881</v>
      </c>
      <c r="K45" s="359">
        <v>2820</v>
      </c>
      <c r="L45" s="359">
        <v>2709</v>
      </c>
      <c r="M45" s="360">
        <v>2694</v>
      </c>
    </row>
    <row r="46" spans="2:13" ht="27.75" customHeight="1" x14ac:dyDescent="0.2">
      <c r="B46" s="1189"/>
      <c r="C46" s="1190"/>
      <c r="D46" s="107"/>
      <c r="E46" s="1193" t="s">
        <v>36</v>
      </c>
      <c r="F46" s="1193"/>
      <c r="G46" s="1193"/>
      <c r="H46" s="1194"/>
      <c r="I46" s="358" t="s">
        <v>487</v>
      </c>
      <c r="J46" s="359" t="s">
        <v>487</v>
      </c>
      <c r="K46" s="359" t="s">
        <v>487</v>
      </c>
      <c r="L46" s="359" t="s">
        <v>487</v>
      </c>
      <c r="M46" s="360" t="s">
        <v>487</v>
      </c>
    </row>
    <row r="47" spans="2:13" ht="27.75" customHeight="1" x14ac:dyDescent="0.2">
      <c r="B47" s="1189"/>
      <c r="C47" s="1190"/>
      <c r="D47" s="108"/>
      <c r="E47" s="1203" t="s">
        <v>37</v>
      </c>
      <c r="F47" s="1204"/>
      <c r="G47" s="1204"/>
      <c r="H47" s="1205"/>
      <c r="I47" s="358" t="s">
        <v>487</v>
      </c>
      <c r="J47" s="359" t="s">
        <v>487</v>
      </c>
      <c r="K47" s="359" t="s">
        <v>487</v>
      </c>
      <c r="L47" s="359" t="s">
        <v>487</v>
      </c>
      <c r="M47" s="360" t="s">
        <v>487</v>
      </c>
    </row>
    <row r="48" spans="2:13" ht="27.75" customHeight="1" x14ac:dyDescent="0.2">
      <c r="B48" s="1189"/>
      <c r="C48" s="1190"/>
      <c r="D48" s="106"/>
      <c r="E48" s="1193" t="s">
        <v>38</v>
      </c>
      <c r="F48" s="1193"/>
      <c r="G48" s="1193"/>
      <c r="H48" s="1194"/>
      <c r="I48" s="358" t="s">
        <v>487</v>
      </c>
      <c r="J48" s="359" t="s">
        <v>487</v>
      </c>
      <c r="K48" s="359" t="s">
        <v>487</v>
      </c>
      <c r="L48" s="359" t="s">
        <v>487</v>
      </c>
      <c r="M48" s="360" t="s">
        <v>487</v>
      </c>
    </row>
    <row r="49" spans="2:13" ht="27.75" customHeight="1" x14ac:dyDescent="0.2">
      <c r="B49" s="1191"/>
      <c r="C49" s="1192"/>
      <c r="D49" s="106"/>
      <c r="E49" s="1193" t="s">
        <v>39</v>
      </c>
      <c r="F49" s="1193"/>
      <c r="G49" s="1193"/>
      <c r="H49" s="1194"/>
      <c r="I49" s="358" t="s">
        <v>487</v>
      </c>
      <c r="J49" s="359" t="s">
        <v>487</v>
      </c>
      <c r="K49" s="359" t="s">
        <v>487</v>
      </c>
      <c r="L49" s="359" t="s">
        <v>487</v>
      </c>
      <c r="M49" s="360" t="s">
        <v>487</v>
      </c>
    </row>
    <row r="50" spans="2:13" ht="27.75" customHeight="1" x14ac:dyDescent="0.2">
      <c r="B50" s="1187" t="s">
        <v>40</v>
      </c>
      <c r="C50" s="1188"/>
      <c r="D50" s="109"/>
      <c r="E50" s="1193" t="s">
        <v>41</v>
      </c>
      <c r="F50" s="1193"/>
      <c r="G50" s="1193"/>
      <c r="H50" s="1194"/>
      <c r="I50" s="358">
        <v>4660</v>
      </c>
      <c r="J50" s="359">
        <v>4498</v>
      </c>
      <c r="K50" s="359">
        <v>4514</v>
      </c>
      <c r="L50" s="359">
        <v>5375</v>
      </c>
      <c r="M50" s="360">
        <v>5345</v>
      </c>
    </row>
    <row r="51" spans="2:13" ht="27.75" customHeight="1" x14ac:dyDescent="0.2">
      <c r="B51" s="1189"/>
      <c r="C51" s="1190"/>
      <c r="D51" s="106"/>
      <c r="E51" s="1193" t="s">
        <v>42</v>
      </c>
      <c r="F51" s="1193"/>
      <c r="G51" s="1193"/>
      <c r="H51" s="1194"/>
      <c r="I51" s="358">
        <v>1647</v>
      </c>
      <c r="J51" s="359">
        <v>1557</v>
      </c>
      <c r="K51" s="359">
        <v>1279</v>
      </c>
      <c r="L51" s="359">
        <v>1007</v>
      </c>
      <c r="M51" s="360">
        <v>726</v>
      </c>
    </row>
    <row r="52" spans="2:13" ht="27.75" customHeight="1" x14ac:dyDescent="0.2">
      <c r="B52" s="1191"/>
      <c r="C52" s="1192"/>
      <c r="D52" s="106"/>
      <c r="E52" s="1193" t="s">
        <v>43</v>
      </c>
      <c r="F52" s="1193"/>
      <c r="G52" s="1193"/>
      <c r="H52" s="1194"/>
      <c r="I52" s="358">
        <v>18691</v>
      </c>
      <c r="J52" s="359">
        <v>19126</v>
      </c>
      <c r="K52" s="359">
        <v>18730</v>
      </c>
      <c r="L52" s="359">
        <v>18034</v>
      </c>
      <c r="M52" s="360">
        <v>17184</v>
      </c>
    </row>
    <row r="53" spans="2:13" ht="27.75" customHeight="1" thickBot="1" x14ac:dyDescent="0.25">
      <c r="B53" s="1195" t="s">
        <v>19</v>
      </c>
      <c r="C53" s="1196"/>
      <c r="D53" s="110"/>
      <c r="E53" s="1197" t="s">
        <v>44</v>
      </c>
      <c r="F53" s="1197"/>
      <c r="G53" s="1197"/>
      <c r="H53" s="1198"/>
      <c r="I53" s="361">
        <v>6902</v>
      </c>
      <c r="J53" s="362">
        <v>7131</v>
      </c>
      <c r="K53" s="362">
        <v>5889</v>
      </c>
      <c r="L53" s="362">
        <v>4848</v>
      </c>
      <c r="M53" s="363">
        <v>3848</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D10mQ0teRZQrBLSZhWImKX6eyJPpQmRtJPDW2FfizVZJ9GNl6wAhPLgHtnvHcD9gZA4DlVU4xpCUJuhQMcpZKw==" saltValue="Tune5GlYMWnVyaIRNMclQ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34" zoomScale="70" zoomScaleNormal="70" zoomScaleSheetLayoutView="100" workbookViewId="0">
      <selection activeCell="F61" sqref="F61"/>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527</v>
      </c>
      <c r="G54" s="119" t="s">
        <v>528</v>
      </c>
      <c r="H54" s="120" t="s">
        <v>529</v>
      </c>
    </row>
    <row r="55" spans="2:8" ht="52.5" customHeight="1" x14ac:dyDescent="0.2">
      <c r="B55" s="121"/>
      <c r="C55" s="1214" t="s">
        <v>46</v>
      </c>
      <c r="D55" s="1214"/>
      <c r="E55" s="1215"/>
      <c r="F55" s="122">
        <v>635</v>
      </c>
      <c r="G55" s="122">
        <v>635</v>
      </c>
      <c r="H55" s="123">
        <v>635</v>
      </c>
    </row>
    <row r="56" spans="2:8" ht="52.5" customHeight="1" x14ac:dyDescent="0.2">
      <c r="B56" s="124"/>
      <c r="C56" s="1216" t="s">
        <v>47</v>
      </c>
      <c r="D56" s="1216"/>
      <c r="E56" s="1217"/>
      <c r="F56" s="125">
        <v>2050</v>
      </c>
      <c r="G56" s="125">
        <v>2511</v>
      </c>
      <c r="H56" s="126">
        <v>2511</v>
      </c>
    </row>
    <row r="57" spans="2:8" ht="53.25" customHeight="1" x14ac:dyDescent="0.2">
      <c r="B57" s="124"/>
      <c r="C57" s="1218" t="s">
        <v>48</v>
      </c>
      <c r="D57" s="1218"/>
      <c r="E57" s="1219"/>
      <c r="F57" s="127">
        <v>2751</v>
      </c>
      <c r="G57" s="127">
        <v>3090</v>
      </c>
      <c r="H57" s="128">
        <v>3057</v>
      </c>
    </row>
    <row r="58" spans="2:8" ht="45.75" customHeight="1" x14ac:dyDescent="0.2">
      <c r="B58" s="129"/>
      <c r="C58" s="1206" t="s">
        <v>553</v>
      </c>
      <c r="D58" s="1207"/>
      <c r="E58" s="1208"/>
      <c r="F58" s="130">
        <v>1690</v>
      </c>
      <c r="G58" s="130">
        <v>1663</v>
      </c>
      <c r="H58" s="131">
        <v>1623</v>
      </c>
    </row>
    <row r="59" spans="2:8" ht="45.75" customHeight="1" x14ac:dyDescent="0.2">
      <c r="B59" s="129"/>
      <c r="C59" s="1206" t="s">
        <v>555</v>
      </c>
      <c r="D59" s="1207"/>
      <c r="E59" s="1208"/>
      <c r="F59" s="130">
        <v>484</v>
      </c>
      <c r="G59" s="130">
        <v>598</v>
      </c>
      <c r="H59" s="131">
        <v>755</v>
      </c>
    </row>
    <row r="60" spans="2:8" ht="45.75" customHeight="1" x14ac:dyDescent="0.2">
      <c r="B60" s="129"/>
      <c r="C60" s="1206" t="s">
        <v>554</v>
      </c>
      <c r="D60" s="1207"/>
      <c r="E60" s="1208"/>
      <c r="F60" s="130">
        <v>384</v>
      </c>
      <c r="G60" s="130">
        <v>602</v>
      </c>
      <c r="H60" s="131">
        <v>465</v>
      </c>
    </row>
    <row r="61" spans="2:8" ht="45.75" customHeight="1" x14ac:dyDescent="0.2">
      <c r="B61" s="129"/>
      <c r="C61" s="1206" t="s">
        <v>556</v>
      </c>
      <c r="D61" s="1207"/>
      <c r="E61" s="1208"/>
      <c r="F61" s="130">
        <v>72</v>
      </c>
      <c r="G61" s="130">
        <v>72</v>
      </c>
      <c r="H61" s="131">
        <v>72</v>
      </c>
    </row>
    <row r="62" spans="2:8" ht="45.75" customHeight="1" thickBot="1" x14ac:dyDescent="0.25">
      <c r="B62" s="132"/>
      <c r="C62" s="1209" t="s">
        <v>557</v>
      </c>
      <c r="D62" s="1210"/>
      <c r="E62" s="1211"/>
      <c r="F62" s="133">
        <v>53</v>
      </c>
      <c r="G62" s="133">
        <v>56</v>
      </c>
      <c r="H62" s="134">
        <v>45</v>
      </c>
    </row>
    <row r="63" spans="2:8" ht="52.5" customHeight="1" thickBot="1" x14ac:dyDescent="0.25">
      <c r="B63" s="135"/>
      <c r="C63" s="1212" t="s">
        <v>49</v>
      </c>
      <c r="D63" s="1212"/>
      <c r="E63" s="1213"/>
      <c r="F63" s="136">
        <v>5436</v>
      </c>
      <c r="G63" s="136">
        <v>6236</v>
      </c>
      <c r="H63" s="137">
        <v>6203</v>
      </c>
    </row>
    <row r="64" spans="2:8" ht="13" x14ac:dyDescent="0.2"/>
  </sheetData>
  <sheetProtection algorithmName="SHA-512" hashValue="wtAYDNGPOkFcL2TkdDpG1a74G8hw1hkMqpzFhGpFxcxgU/IL8lkXzNul6F9NDBfPvze9cZTzKps0gW6m+ViJHQ==" saltValue="mPaCN3kjUnoJP9cvLydN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99852</v>
      </c>
      <c r="E3" s="156"/>
      <c r="F3" s="157">
        <v>79288</v>
      </c>
      <c r="G3" s="158"/>
      <c r="H3" s="159"/>
    </row>
    <row r="4" spans="1:8" x14ac:dyDescent="0.2">
      <c r="A4" s="160"/>
      <c r="B4" s="161"/>
      <c r="C4" s="162"/>
      <c r="D4" s="163">
        <v>64696</v>
      </c>
      <c r="E4" s="164"/>
      <c r="F4" s="165">
        <v>41870</v>
      </c>
      <c r="G4" s="166"/>
      <c r="H4" s="167"/>
    </row>
    <row r="5" spans="1:8" x14ac:dyDescent="0.2">
      <c r="A5" s="148" t="s">
        <v>519</v>
      </c>
      <c r="B5" s="153"/>
      <c r="C5" s="154"/>
      <c r="D5" s="155">
        <v>131840</v>
      </c>
      <c r="E5" s="156"/>
      <c r="F5" s="157">
        <v>84962</v>
      </c>
      <c r="G5" s="158"/>
      <c r="H5" s="159"/>
    </row>
    <row r="6" spans="1:8" x14ac:dyDescent="0.2">
      <c r="A6" s="160"/>
      <c r="B6" s="161"/>
      <c r="C6" s="162"/>
      <c r="D6" s="163">
        <v>98233</v>
      </c>
      <c r="E6" s="164"/>
      <c r="F6" s="165">
        <v>42793</v>
      </c>
      <c r="G6" s="166"/>
      <c r="H6" s="167"/>
    </row>
    <row r="7" spans="1:8" x14ac:dyDescent="0.2">
      <c r="A7" s="148" t="s">
        <v>520</v>
      </c>
      <c r="B7" s="153"/>
      <c r="C7" s="154"/>
      <c r="D7" s="155">
        <v>79955</v>
      </c>
      <c r="E7" s="156"/>
      <c r="F7" s="157">
        <v>71279</v>
      </c>
      <c r="G7" s="158"/>
      <c r="H7" s="159"/>
    </row>
    <row r="8" spans="1:8" x14ac:dyDescent="0.2">
      <c r="A8" s="160"/>
      <c r="B8" s="161"/>
      <c r="C8" s="162"/>
      <c r="D8" s="163">
        <v>19068</v>
      </c>
      <c r="E8" s="164"/>
      <c r="F8" s="165">
        <v>36731</v>
      </c>
      <c r="G8" s="166"/>
      <c r="H8" s="167"/>
    </row>
    <row r="9" spans="1:8" x14ac:dyDescent="0.2">
      <c r="A9" s="148" t="s">
        <v>521</v>
      </c>
      <c r="B9" s="153"/>
      <c r="C9" s="154"/>
      <c r="D9" s="155">
        <v>72501</v>
      </c>
      <c r="E9" s="156"/>
      <c r="F9" s="157">
        <v>74994</v>
      </c>
      <c r="G9" s="158"/>
      <c r="H9" s="159"/>
    </row>
    <row r="10" spans="1:8" x14ac:dyDescent="0.2">
      <c r="A10" s="160"/>
      <c r="B10" s="161"/>
      <c r="C10" s="162"/>
      <c r="D10" s="163">
        <v>16108</v>
      </c>
      <c r="E10" s="164"/>
      <c r="F10" s="165">
        <v>36188</v>
      </c>
      <c r="G10" s="166"/>
      <c r="H10" s="167"/>
    </row>
    <row r="11" spans="1:8" x14ac:dyDescent="0.2">
      <c r="A11" s="148" t="s">
        <v>522</v>
      </c>
      <c r="B11" s="153"/>
      <c r="C11" s="154"/>
      <c r="D11" s="155">
        <v>73801</v>
      </c>
      <c r="E11" s="156"/>
      <c r="F11" s="157">
        <v>71849</v>
      </c>
      <c r="G11" s="158"/>
      <c r="H11" s="159"/>
    </row>
    <row r="12" spans="1:8" x14ac:dyDescent="0.2">
      <c r="A12" s="160"/>
      <c r="B12" s="161"/>
      <c r="C12" s="168"/>
      <c r="D12" s="163">
        <v>32563</v>
      </c>
      <c r="E12" s="164"/>
      <c r="F12" s="165">
        <v>36144</v>
      </c>
      <c r="G12" s="166"/>
      <c r="H12" s="167"/>
    </row>
    <row r="13" spans="1:8" x14ac:dyDescent="0.2">
      <c r="A13" s="148"/>
      <c r="B13" s="153"/>
      <c r="C13" s="169"/>
      <c r="D13" s="170">
        <v>91590</v>
      </c>
      <c r="E13" s="171"/>
      <c r="F13" s="172">
        <v>76474</v>
      </c>
      <c r="G13" s="173"/>
      <c r="H13" s="159"/>
    </row>
    <row r="14" spans="1:8" x14ac:dyDescent="0.2">
      <c r="A14" s="160"/>
      <c r="B14" s="161"/>
      <c r="C14" s="162"/>
      <c r="D14" s="163">
        <v>46134</v>
      </c>
      <c r="E14" s="164"/>
      <c r="F14" s="165">
        <v>38745</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3.9</v>
      </c>
      <c r="C19" s="174">
        <f>ROUND(VALUE(SUBSTITUTE(実質収支比率等に係る経年分析!G$48,"▲","-")),2)</f>
        <v>6.19</v>
      </c>
      <c r="D19" s="174">
        <f>ROUND(VALUE(SUBSTITUTE(実質収支比率等に係る経年分析!H$48,"▲","-")),2)</f>
        <v>6.82</v>
      </c>
      <c r="E19" s="174">
        <f>ROUND(VALUE(SUBSTITUTE(実質収支比率等に係る経年分析!I$48,"▲","-")),2)</f>
        <v>9.43</v>
      </c>
      <c r="F19" s="174">
        <f>ROUND(VALUE(SUBSTITUTE(実質収支比率等に係る経年分析!J$48,"▲","-")),2)</f>
        <v>6.74</v>
      </c>
    </row>
    <row r="20" spans="1:11" x14ac:dyDescent="0.2">
      <c r="A20" s="174" t="s">
        <v>53</v>
      </c>
      <c r="B20" s="174">
        <f>ROUND(VALUE(SUBSTITUTE(実質収支比率等に係る経年分析!F$47,"▲","-")),2)</f>
        <v>7.37</v>
      </c>
      <c r="C20" s="174">
        <f>ROUND(VALUE(SUBSTITUTE(実質収支比率等に係る経年分析!G$47,"▲","-")),2)</f>
        <v>7.16</v>
      </c>
      <c r="D20" s="174">
        <f>ROUND(VALUE(SUBSTITUTE(実質収支比率等に係る経年分析!H$47,"▲","-")),2)</f>
        <v>6.91</v>
      </c>
      <c r="E20" s="174">
        <f>ROUND(VALUE(SUBSTITUTE(実質収支比率等に係る経年分析!I$47,"▲","-")),2)</f>
        <v>7.1</v>
      </c>
      <c r="F20" s="174">
        <f>ROUND(VALUE(SUBSTITUTE(実質収支比率等に係る経年分析!J$47,"▲","-")),2)</f>
        <v>7.08</v>
      </c>
    </row>
    <row r="21" spans="1:11" x14ac:dyDescent="0.2">
      <c r="A21" s="174" t="s">
        <v>54</v>
      </c>
      <c r="B21" s="174">
        <f>IF(ISNUMBER(VALUE(SUBSTITUTE(実質収支比率等に係る経年分析!F$49,"▲","-"))),ROUND(VALUE(SUBSTITUTE(実質収支比率等に係る経年分析!F$49,"▲","-")),2),NA())</f>
        <v>8.73</v>
      </c>
      <c r="C21" s="174">
        <f>IF(ISNUMBER(VALUE(SUBSTITUTE(実質収支比率等に係る経年分析!G$49,"▲","-"))),ROUND(VALUE(SUBSTITUTE(実質収支比率等に係る経年分析!G$49,"▲","-")),2),NA())</f>
        <v>2.4</v>
      </c>
      <c r="D21" s="174">
        <f>IF(ISNUMBER(VALUE(SUBSTITUTE(実質収支比率等に係る経年分析!H$49,"▲","-"))),ROUND(VALUE(SUBSTITUTE(実質収支比率等に係る経年分析!H$49,"▲","-")),2),NA())</f>
        <v>12.48</v>
      </c>
      <c r="E21" s="174">
        <f>IF(ISNUMBER(VALUE(SUBSTITUTE(実質収支比率等に係る経年分析!I$49,"▲","-"))),ROUND(VALUE(SUBSTITUTE(実質収支比率等に係る経年分析!I$49,"▲","-")),2),NA())</f>
        <v>2.79</v>
      </c>
      <c r="F21" s="174">
        <f>IF(ISNUMBER(VALUE(SUBSTITUTE(実質収支比率等に係る経年分析!J$49,"▲","-"))),ROUND(VALUE(SUBSTITUTE(実質収支比率等に係る経年分析!J$49,"▲","-")),2),NA())</f>
        <v>5.38</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0.95</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国民健康保険診療所事業特別会計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0.27</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#VALUE!</v>
      </c>
      <c r="I34" s="175" t="e">
        <f>IF(ROUND(VALUE(SUBSTITUTE(連結実質赤字比率に係る赤字・黒字の構成分析!I$36,"▲", "-")), 2) &gt;= 0, ABS(ROUND(VALUE(SUBSTITUTE(連結実質赤字比率に係る赤字・黒字の構成分析!I$36,"▲", "-")), 2)), NA())</f>
        <v>#VALUE!</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3.57</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3.68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3.93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4.71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4.28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3.89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6.19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6.81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9.42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6.74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1916</v>
      </c>
      <c r="E42" s="176"/>
      <c r="F42" s="176"/>
      <c r="G42" s="176">
        <f>'実質公債費比率（分子）の構造'!L$52</f>
        <v>1973</v>
      </c>
      <c r="H42" s="176"/>
      <c r="I42" s="176"/>
      <c r="J42" s="176">
        <f>'実質公債費比率（分子）の構造'!M$52</f>
        <v>1852</v>
      </c>
      <c r="K42" s="176"/>
      <c r="L42" s="176"/>
      <c r="M42" s="176">
        <f>'実質公債費比率（分子）の構造'!N$52</f>
        <v>1888</v>
      </c>
      <c r="N42" s="176"/>
      <c r="O42" s="176"/>
      <c r="P42" s="176">
        <f>'実質公債費比率（分子）の構造'!O$52</f>
        <v>1869</v>
      </c>
    </row>
    <row r="43" spans="1:16" x14ac:dyDescent="0.2">
      <c r="A43" s="176" t="s">
        <v>16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27</v>
      </c>
      <c r="C44" s="176"/>
      <c r="D44" s="176"/>
      <c r="E44" s="176">
        <f>'実質公債費比率（分子）の構造'!L$50</f>
        <v>14</v>
      </c>
      <c r="F44" s="176"/>
      <c r="G44" s="176"/>
      <c r="H44" s="176">
        <f>'実質公債費比率（分子）の構造'!M$50</f>
        <v>12</v>
      </c>
      <c r="I44" s="176"/>
      <c r="J44" s="176"/>
      <c r="K44" s="176">
        <f>'実質公債費比率（分子）の構造'!N$50</f>
        <v>11</v>
      </c>
      <c r="L44" s="176"/>
      <c r="M44" s="176"/>
      <c r="N44" s="176">
        <f>'実質公債費比率（分子）の構造'!O$50</f>
        <v>11</v>
      </c>
      <c r="O44" s="176"/>
      <c r="P44" s="176"/>
    </row>
    <row r="45" spans="1:16" x14ac:dyDescent="0.2">
      <c r="A45" s="176" t="s">
        <v>63</v>
      </c>
      <c r="B45" s="176">
        <f>'実質公債費比率（分子）の構造'!K$49</f>
        <v>148</v>
      </c>
      <c r="C45" s="176"/>
      <c r="D45" s="176"/>
      <c r="E45" s="176">
        <f>'実質公債費比率（分子）の構造'!L$49</f>
        <v>123</v>
      </c>
      <c r="F45" s="176"/>
      <c r="G45" s="176"/>
      <c r="H45" s="176">
        <f>'実質公債費比率（分子）の構造'!M$49</f>
        <v>102</v>
      </c>
      <c r="I45" s="176"/>
      <c r="J45" s="176"/>
      <c r="K45" s="176">
        <f>'実質公債費比率（分子）の構造'!N$49</f>
        <v>33</v>
      </c>
      <c r="L45" s="176"/>
      <c r="M45" s="176"/>
      <c r="N45" s="176">
        <f>'実質公債費比率（分子）の構造'!O$49</f>
        <v>26</v>
      </c>
      <c r="O45" s="176"/>
      <c r="P45" s="176"/>
    </row>
    <row r="46" spans="1:16" x14ac:dyDescent="0.2">
      <c r="A46" s="176" t="s">
        <v>64</v>
      </c>
      <c r="B46" s="176">
        <f>'実質公債費比率（分子）の構造'!K$48</f>
        <v>461</v>
      </c>
      <c r="C46" s="176"/>
      <c r="D46" s="176"/>
      <c r="E46" s="176">
        <f>'実質公債費比率（分子）の構造'!L$48</f>
        <v>460</v>
      </c>
      <c r="F46" s="176"/>
      <c r="G46" s="176"/>
      <c r="H46" s="176">
        <f>'実質公債費比率（分子）の構造'!M$48</f>
        <v>474</v>
      </c>
      <c r="I46" s="176"/>
      <c r="J46" s="176"/>
      <c r="K46" s="176">
        <f>'実質公債費比率（分子）の構造'!N$48</f>
        <v>449</v>
      </c>
      <c r="L46" s="176"/>
      <c r="M46" s="176"/>
      <c r="N46" s="176">
        <f>'実質公債費比率（分子）の構造'!O$48</f>
        <v>426</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2204</v>
      </c>
      <c r="C49" s="176"/>
      <c r="D49" s="176"/>
      <c r="E49" s="176">
        <f>'実質公債費比率（分子）の構造'!L$45</f>
        <v>2162</v>
      </c>
      <c r="F49" s="176"/>
      <c r="G49" s="176"/>
      <c r="H49" s="176">
        <f>'実質公債費比率（分子）の構造'!M$45</f>
        <v>2123</v>
      </c>
      <c r="I49" s="176"/>
      <c r="J49" s="176"/>
      <c r="K49" s="176">
        <f>'実質公債費比率（分子）の構造'!N$45</f>
        <v>2140</v>
      </c>
      <c r="L49" s="176"/>
      <c r="M49" s="176"/>
      <c r="N49" s="176">
        <f>'実質公債費比率（分子）の構造'!O$45</f>
        <v>2154</v>
      </c>
      <c r="O49" s="176"/>
      <c r="P49" s="176"/>
    </row>
    <row r="50" spans="1:16" x14ac:dyDescent="0.2">
      <c r="A50" s="176" t="s">
        <v>67</v>
      </c>
      <c r="B50" s="176" t="e">
        <f>NA()</f>
        <v>#N/A</v>
      </c>
      <c r="C50" s="176">
        <f>IF(ISNUMBER('実質公債費比率（分子）の構造'!K$53),'実質公債費比率（分子）の構造'!K$53,NA())</f>
        <v>924</v>
      </c>
      <c r="D50" s="176" t="e">
        <f>NA()</f>
        <v>#N/A</v>
      </c>
      <c r="E50" s="176" t="e">
        <f>NA()</f>
        <v>#N/A</v>
      </c>
      <c r="F50" s="176">
        <f>IF(ISNUMBER('実質公債費比率（分子）の構造'!L$53),'実質公債費比率（分子）の構造'!L$53,NA())</f>
        <v>786</v>
      </c>
      <c r="G50" s="176" t="e">
        <f>NA()</f>
        <v>#N/A</v>
      </c>
      <c r="H50" s="176" t="e">
        <f>NA()</f>
        <v>#N/A</v>
      </c>
      <c r="I50" s="176">
        <f>IF(ISNUMBER('実質公債費比率（分子）の構造'!M$53),'実質公債費比率（分子）の構造'!M$53,NA())</f>
        <v>859</v>
      </c>
      <c r="J50" s="176" t="e">
        <f>NA()</f>
        <v>#N/A</v>
      </c>
      <c r="K50" s="176" t="e">
        <f>NA()</f>
        <v>#N/A</v>
      </c>
      <c r="L50" s="176">
        <f>IF(ISNUMBER('実質公債費比率（分子）の構造'!N$53),'実質公債費比率（分子）の構造'!N$53,NA())</f>
        <v>745</v>
      </c>
      <c r="M50" s="176" t="e">
        <f>NA()</f>
        <v>#N/A</v>
      </c>
      <c r="N50" s="176" t="e">
        <f>NA()</f>
        <v>#N/A</v>
      </c>
      <c r="O50" s="176">
        <f>IF(ISNUMBER('実質公債費比率（分子）の構造'!O$53),'実質公債費比率（分子）の構造'!O$53,NA())</f>
        <v>748</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18691</v>
      </c>
      <c r="E56" s="175"/>
      <c r="F56" s="175"/>
      <c r="G56" s="175">
        <f>'将来負担比率（分子）の構造'!J$52</f>
        <v>19126</v>
      </c>
      <c r="H56" s="175"/>
      <c r="I56" s="175"/>
      <c r="J56" s="175">
        <f>'将来負担比率（分子）の構造'!K$52</f>
        <v>18730</v>
      </c>
      <c r="K56" s="175"/>
      <c r="L56" s="175"/>
      <c r="M56" s="175">
        <f>'将来負担比率（分子）の構造'!L$52</f>
        <v>18034</v>
      </c>
      <c r="N56" s="175"/>
      <c r="O56" s="175"/>
      <c r="P56" s="175">
        <f>'将来負担比率（分子）の構造'!M$52</f>
        <v>17184</v>
      </c>
    </row>
    <row r="57" spans="1:16" x14ac:dyDescent="0.2">
      <c r="A57" s="175" t="s">
        <v>42</v>
      </c>
      <c r="B57" s="175"/>
      <c r="C57" s="175"/>
      <c r="D57" s="175">
        <f>'将来負担比率（分子）の構造'!I$51</f>
        <v>1647</v>
      </c>
      <c r="E57" s="175"/>
      <c r="F57" s="175"/>
      <c r="G57" s="175">
        <f>'将来負担比率（分子）の構造'!J$51</f>
        <v>1557</v>
      </c>
      <c r="H57" s="175"/>
      <c r="I57" s="175"/>
      <c r="J57" s="175">
        <f>'将来負担比率（分子）の構造'!K$51</f>
        <v>1279</v>
      </c>
      <c r="K57" s="175"/>
      <c r="L57" s="175"/>
      <c r="M57" s="175">
        <f>'将来負担比率（分子）の構造'!L$51</f>
        <v>1007</v>
      </c>
      <c r="N57" s="175"/>
      <c r="O57" s="175"/>
      <c r="P57" s="175">
        <f>'将来負担比率（分子）の構造'!M$51</f>
        <v>726</v>
      </c>
    </row>
    <row r="58" spans="1:16" x14ac:dyDescent="0.2">
      <c r="A58" s="175" t="s">
        <v>41</v>
      </c>
      <c r="B58" s="175"/>
      <c r="C58" s="175"/>
      <c r="D58" s="175">
        <f>'将来負担比率（分子）の構造'!I$50</f>
        <v>4660</v>
      </c>
      <c r="E58" s="175"/>
      <c r="F58" s="175"/>
      <c r="G58" s="175">
        <f>'将来負担比率（分子）の構造'!J$50</f>
        <v>4498</v>
      </c>
      <c r="H58" s="175"/>
      <c r="I58" s="175"/>
      <c r="J58" s="175">
        <f>'将来負担比率（分子）の構造'!K$50</f>
        <v>4514</v>
      </c>
      <c r="K58" s="175"/>
      <c r="L58" s="175"/>
      <c r="M58" s="175">
        <f>'将来負担比率（分子）の構造'!L$50</f>
        <v>5375</v>
      </c>
      <c r="N58" s="175"/>
      <c r="O58" s="175"/>
      <c r="P58" s="175">
        <f>'将来負担比率（分子）の構造'!M$50</f>
        <v>5345</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2895</v>
      </c>
      <c r="C62" s="175"/>
      <c r="D62" s="175"/>
      <c r="E62" s="175">
        <f>'将来負担比率（分子）の構造'!J$45</f>
        <v>2881</v>
      </c>
      <c r="F62" s="175"/>
      <c r="G62" s="175"/>
      <c r="H62" s="175">
        <f>'将来負担比率（分子）の構造'!K$45</f>
        <v>2820</v>
      </c>
      <c r="I62" s="175"/>
      <c r="J62" s="175"/>
      <c r="K62" s="175">
        <f>'将来負担比率（分子）の構造'!L$45</f>
        <v>2709</v>
      </c>
      <c r="L62" s="175"/>
      <c r="M62" s="175"/>
      <c r="N62" s="175">
        <f>'将来負担比率（分子）の構造'!M$45</f>
        <v>2694</v>
      </c>
      <c r="O62" s="175"/>
      <c r="P62" s="175"/>
    </row>
    <row r="63" spans="1:16" x14ac:dyDescent="0.2">
      <c r="A63" s="175" t="s">
        <v>34</v>
      </c>
      <c r="B63" s="175">
        <f>'将来負担比率（分子）の構造'!I$44</f>
        <v>474</v>
      </c>
      <c r="C63" s="175"/>
      <c r="D63" s="175"/>
      <c r="E63" s="175">
        <f>'将来負担比率（分子）の構造'!J$44</f>
        <v>421</v>
      </c>
      <c r="F63" s="175"/>
      <c r="G63" s="175"/>
      <c r="H63" s="175">
        <f>'将来負担比率（分子）の構造'!K$44</f>
        <v>299</v>
      </c>
      <c r="I63" s="175"/>
      <c r="J63" s="175"/>
      <c r="K63" s="175">
        <f>'将来負担比率（分子）の構造'!L$44</f>
        <v>290</v>
      </c>
      <c r="L63" s="175"/>
      <c r="M63" s="175"/>
      <c r="N63" s="175">
        <f>'将来負担比率（分子）の構造'!M$44</f>
        <v>285</v>
      </c>
      <c r="O63" s="175"/>
      <c r="P63" s="175"/>
    </row>
    <row r="64" spans="1:16" x14ac:dyDescent="0.2">
      <c r="A64" s="175" t="s">
        <v>33</v>
      </c>
      <c r="B64" s="175">
        <f>'将来負担比率（分子）の構造'!I$43</f>
        <v>7831</v>
      </c>
      <c r="C64" s="175"/>
      <c r="D64" s="175"/>
      <c r="E64" s="175">
        <f>'将来負担比率（分子）の構造'!J$43</f>
        <v>7835</v>
      </c>
      <c r="F64" s="175"/>
      <c r="G64" s="175"/>
      <c r="H64" s="175">
        <f>'将来負担比率（分子）の構造'!K$43</f>
        <v>7759</v>
      </c>
      <c r="I64" s="175"/>
      <c r="J64" s="175"/>
      <c r="K64" s="175">
        <f>'将来負担比率（分子）の構造'!L$43</f>
        <v>7632</v>
      </c>
      <c r="L64" s="175"/>
      <c r="M64" s="175"/>
      <c r="N64" s="175">
        <f>'将来負担比率（分子）の構造'!M$43</f>
        <v>7255</v>
      </c>
      <c r="O64" s="175"/>
      <c r="P64" s="175"/>
    </row>
    <row r="65" spans="1:16" x14ac:dyDescent="0.2">
      <c r="A65" s="175" t="s">
        <v>32</v>
      </c>
      <c r="B65" s="175">
        <f>'将来負担比率（分子）の構造'!I$42</f>
        <v>169</v>
      </c>
      <c r="C65" s="175"/>
      <c r="D65" s="175"/>
      <c r="E65" s="175">
        <f>'将来負担比率（分子）の構造'!J$42</f>
        <v>65</v>
      </c>
      <c r="F65" s="175"/>
      <c r="G65" s="175"/>
      <c r="H65" s="175">
        <f>'将来負担比率（分子）の構造'!K$42</f>
        <v>53</v>
      </c>
      <c r="I65" s="175"/>
      <c r="J65" s="175"/>
      <c r="K65" s="175">
        <f>'将来負担比率（分子）の構造'!L$42</f>
        <v>42</v>
      </c>
      <c r="L65" s="175"/>
      <c r="M65" s="175"/>
      <c r="N65" s="175">
        <f>'将来負担比率（分子）の構造'!M$42</f>
        <v>31</v>
      </c>
      <c r="O65" s="175"/>
      <c r="P65" s="175"/>
    </row>
    <row r="66" spans="1:16" x14ac:dyDescent="0.2">
      <c r="A66" s="175" t="s">
        <v>31</v>
      </c>
      <c r="B66" s="175">
        <f>'将来負担比率（分子）の構造'!I$41</f>
        <v>20531</v>
      </c>
      <c r="C66" s="175"/>
      <c r="D66" s="175"/>
      <c r="E66" s="175">
        <f>'将来負担比率（分子）の構造'!J$41</f>
        <v>21109</v>
      </c>
      <c r="F66" s="175"/>
      <c r="G66" s="175"/>
      <c r="H66" s="175">
        <f>'将来負担比率（分子）の構造'!K$41</f>
        <v>19483</v>
      </c>
      <c r="I66" s="175"/>
      <c r="J66" s="175"/>
      <c r="K66" s="175">
        <f>'将来負担比率（分子）の構造'!L$41</f>
        <v>18592</v>
      </c>
      <c r="L66" s="175"/>
      <c r="M66" s="175"/>
      <c r="N66" s="175">
        <f>'将来負担比率（分子）の構造'!M$41</f>
        <v>16839</v>
      </c>
      <c r="O66" s="175"/>
      <c r="P66" s="175"/>
    </row>
    <row r="67" spans="1:16" x14ac:dyDescent="0.2">
      <c r="A67" s="175" t="s">
        <v>71</v>
      </c>
      <c r="B67" s="175" t="e">
        <f>NA()</f>
        <v>#N/A</v>
      </c>
      <c r="C67" s="175">
        <f>IF(ISNUMBER('将来負担比率（分子）の構造'!I$53), IF('将来負担比率（分子）の構造'!I$53 &lt; 0, 0, '将来負担比率（分子）の構造'!I$53), NA())</f>
        <v>6902</v>
      </c>
      <c r="D67" s="175" t="e">
        <f>NA()</f>
        <v>#N/A</v>
      </c>
      <c r="E67" s="175" t="e">
        <f>NA()</f>
        <v>#N/A</v>
      </c>
      <c r="F67" s="175">
        <f>IF(ISNUMBER('将来負担比率（分子）の構造'!J$53), IF('将来負担比率（分子）の構造'!J$53 &lt; 0, 0, '将来負担比率（分子）の構造'!J$53), NA())</f>
        <v>7131</v>
      </c>
      <c r="G67" s="175" t="e">
        <f>NA()</f>
        <v>#N/A</v>
      </c>
      <c r="H67" s="175" t="e">
        <f>NA()</f>
        <v>#N/A</v>
      </c>
      <c r="I67" s="175">
        <f>IF(ISNUMBER('将来負担比率（分子）の構造'!K$53), IF('将来負担比率（分子）の構造'!K$53 &lt; 0, 0, '将来負担比率（分子）の構造'!K$53), NA())</f>
        <v>5889</v>
      </c>
      <c r="J67" s="175" t="e">
        <f>NA()</f>
        <v>#N/A</v>
      </c>
      <c r="K67" s="175" t="e">
        <f>NA()</f>
        <v>#N/A</v>
      </c>
      <c r="L67" s="175">
        <f>IF(ISNUMBER('将来負担比率（分子）の構造'!L$53), IF('将来負担比率（分子）の構造'!L$53 &lt; 0, 0, '将来負担比率（分子）の構造'!L$53), NA())</f>
        <v>4848</v>
      </c>
      <c r="M67" s="175" t="e">
        <f>NA()</f>
        <v>#N/A</v>
      </c>
      <c r="N67" s="175" t="e">
        <f>NA()</f>
        <v>#N/A</v>
      </c>
      <c r="O67" s="175">
        <f>IF(ISNUMBER('将来負担比率（分子）の構造'!M$53), IF('将来負担比率（分子）の構造'!M$53 &lt; 0, 0, '将来負担比率（分子）の構造'!M$53), NA())</f>
        <v>3848</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635</v>
      </c>
      <c r="C72" s="179">
        <f>基金残高に係る経年分析!G55</f>
        <v>635</v>
      </c>
      <c r="D72" s="179">
        <f>基金残高に係る経年分析!H55</f>
        <v>635</v>
      </c>
    </row>
    <row r="73" spans="1:16" x14ac:dyDescent="0.2">
      <c r="A73" s="178" t="s">
        <v>74</v>
      </c>
      <c r="B73" s="179">
        <f>基金残高に係る経年分析!F56</f>
        <v>2050</v>
      </c>
      <c r="C73" s="179">
        <f>基金残高に係る経年分析!G56</f>
        <v>2511</v>
      </c>
      <c r="D73" s="179">
        <f>基金残高に係る経年分析!H56</f>
        <v>2511</v>
      </c>
    </row>
    <row r="74" spans="1:16" x14ac:dyDescent="0.2">
      <c r="A74" s="178" t="s">
        <v>75</v>
      </c>
      <c r="B74" s="179">
        <f>基金残高に係る経年分析!F57</f>
        <v>2751</v>
      </c>
      <c r="C74" s="179">
        <f>基金残高に係る経年分析!G57</f>
        <v>3090</v>
      </c>
      <c r="D74" s="179">
        <f>基金残高に係る経年分析!H57</f>
        <v>3057</v>
      </c>
    </row>
  </sheetData>
  <sheetProtection algorithmName="SHA-512" hashValue="2GBLJsQQcRZR5Wsr7yWVPHPXifwutDCreAxBJo7dfD65MFeJw5IGOVTFJaY1PUVaVbKEAS/BAyEN0Y0rLLTO2g==" saltValue="3l+EJd8AxVLDA7dImwWW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2025-03-10T08:14:12Z</cp:lastPrinted>
  <dcterms:created xsi:type="dcterms:W3CDTF">2025-02-19T04:04:34Z</dcterms:created>
  <dcterms:modified xsi:type="dcterms:W3CDTF">2025-03-19T06:45:30Z</dcterms:modified>
  <cp:category/>
</cp:coreProperties>
</file>