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6（R5決算）\01_3月公表分\05_HP公表\"/>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4" i="10"/>
  <c r="CO35" i="10" s="1"/>
  <c r="CO36" i="10" s="1"/>
  <c r="BW34" i="10"/>
  <c r="BW35" i="10" s="1"/>
  <c r="BW36" i="10" s="1"/>
  <c r="C34" i="10"/>
  <c r="C35" i="10" s="1"/>
  <c r="C36"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 r="BE36" i="10" s="1"/>
</calcChain>
</file>

<file path=xl/sharedStrings.xml><?xml version="1.0" encoding="utf-8"?>
<sst xmlns="http://schemas.openxmlformats.org/spreadsheetml/2006/main" count="1070" uniqueCount="566">
  <si>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</si>
  <si>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</si>
  <si>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</si>
  <si>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</si>
  <si>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</si>
  <si>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</si>
  <si>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</si>
  <si>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</si>
  <si>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</si>
  <si>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</si>
  <si>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</si>
  <si>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</si>
  <si>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</si>
  <si>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</si>
  <si>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</si>
  <si>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</si>
  <si>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</si>
  <si>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</si>
  <si>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</si>
  <si>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</si>
  <si>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</si>
  <si>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</si>
  <si>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</si>
  <si>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</si>
  <si>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</si>
  <si>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</si>
  <si>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</si>
  <si>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</si>
  <si>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</si>
  <si>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</si>
  <si>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</si>
  <si>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</si>
  <si>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</si>
  <si>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</si>
  <si>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</si>
  <si>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</si>
  <si>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</si>
  <si>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</si>
  <si>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</si>
  <si>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</si>
  <si>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</si>
  <si>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</si>
  <si>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</si>
  <si>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</si>
  <si>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</si>
  <si>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</si>
  <si>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</si>
  <si>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</si>
  <si>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</si>
  <si>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</si>
  <si>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</si>
  <si>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</si>
  <si>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</si>
  <si>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</si>
  <si>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</si>
  <si>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</si>
  <si>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</si>
  <si>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</si>
  <si>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</si>
  <si>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</si>
  <si>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</si>
  <si>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</si>
  <si>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</si>
  <si>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</si>
  <si>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</si>
  <si>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</si>
  <si>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</si>
  <si>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</si>
  <si>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</si>
  <si>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</si>
  <si>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</si>
  <si>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</si>
  <si>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</si>
  <si>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</si>
  <si>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</si>
  <si>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</si>
  <si>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</si>
  <si>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</si>
  <si>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</si>
  <si>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</si>
  <si>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</si>
  <si>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</si>
  <si>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</si>
  <si>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</si>
  <si>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</si>
  <si>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</si>
  <si>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</si>
  <si>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</si>
  <si>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</si>
  <si>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</si>
  <si>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</si>
  <si>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</si>
  <si>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</si>
  <si>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</si>
  <si>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</si>
  <si>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</si>
  <si>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</si>
  <si>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</si>
  <si>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</si>
  <si>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</si>
  <si>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</si>
  <si>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</si>
  <si>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</si>
  <si>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</si>
  <si>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</si>
  <si>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</si>
  <si>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</si>
  <si>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</si>
  <si>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</si>
  <si>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</si>
  <si>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</si>
  <si>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</si>
  <si>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</si>
  <si>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</si>
  <si>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</si>
  <si>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</si>
  <si>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</si>
  <si>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</si>
  <si>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</si>
  <si>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</si>
  <si>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</si>
  <si>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</si>
  <si>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</si>
  <si>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</si>
  <si>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</si>
  <si>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</si>
  <si>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</si>
  <si>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</si>
  <si>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</si>
  <si>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</si>
  <si>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</si>
  <si>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</si>
  <si>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</si>
  <si>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</si>
  <si>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</si>
  <si>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</si>
  <si>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</si>
  <si>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</si>
  <si>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</si>
  <si>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</si>
  <si>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</si>
  <si>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</si>
  <si>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</si>
  <si>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</si>
  <si>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</si>
  <si>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</si>
  <si>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</si>
  <si>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</si>
  <si>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</si>
  <si>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</si>
  <si>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</si>
  <si>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</si>
  <si>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</si>
  <si>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</si>
  <si>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</si>
  <si>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</si>
  <si>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</si>
  <si>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</si>
  <si>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</si>
  <si>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</si>
  <si>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</si>
  <si>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</si>
  <si>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</si>
  <si>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</si>
  <si>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</si>
  <si>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</si>
  <si>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</si>
  <si>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</si>
  <si>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</si>
  <si>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</si>
  <si>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</si>
  <si>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</si>
  <si>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</si>
  <si>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</si>
  <si>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</si>
  <si>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</si>
  <si>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</si>
  <si>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</si>
  <si>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</si>
  <si>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</si>
  <si>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</si>
  <si>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</si>
  <si>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</si>
  <si>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</si>
  <si>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</si>
  <si>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</si>
  <si>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</si>
  <si>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</si>
  <si>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</si>
  <si>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</si>
  <si>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</si>
  <si>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</si>
  <si>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</si>
  <si>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</si>
  <si>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</si>
  <si>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</si>
  <si>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</si>
  <si>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</si>
  <si>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</si>
  <si>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</si>
  <si>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</si>
  <si>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</si>
  <si>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</si>
  <si>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島根県大田市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</si>
  <si>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</si>
  <si>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</si>
  <si>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</si>
  <si>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</si>
  <si>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</si>
  <si>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</si>
  <si>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</si>
  <si>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</si>
  <si>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</si>
  <si>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</si>
  <si>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</si>
  <si>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</si>
  <si>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</si>
  <si>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</si>
  <si>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</si>
  <si>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</si>
  <si>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</si>
  <si>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</si>
  <si>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</si>
  <si>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</si>
  <si>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</si>
  <si>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</si>
  <si>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</si>
  <si>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</si>
  <si>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</si>
  <si>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</si>
  <si>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</si>
  <si>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</si>
  <si>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</si>
  <si>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</si>
  <si>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</si>
  <si>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</si>
  <si>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</si>
  <si>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</si>
  <si>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</si>
  <si>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</si>
  <si>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</si>
  <si>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</si>
  <si>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</si>
  <si>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</si>
  <si>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</si>
  <si>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</si>
  <si>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</si>
  <si>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</si>
  <si>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</si>
  <si>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</si>
  <si>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</si>
  <si>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</si>
  <si>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</si>
  <si>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</si>
  <si>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</si>
  <si>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</si>
  <si>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</si>
  <si>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</si>
  <si>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</si>
  <si>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</si>
  <si>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</si>
  <si>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</si>
  <si>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</si>
  <si>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</si>
  <si>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</si>
  <si>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</si>
  <si>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</si>
  <si>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</si>
  <si>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</si>
  <si>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</si>
  <si>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</si>
  <si>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</si>
  <si>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</si>
  <si>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</si>
  <si>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</si>
  <si>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</si>
  <si>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</si>
  <si>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</si>
  <si>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</si>
  <si>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</si>
  <si>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</si>
  <si>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</si>
  <si>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</si>
  <si>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</si>
  <si>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</si>
  <si>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</si>
  <si>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</si>
  <si>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</si>
  <si>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</si>
  <si>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</si>
  <si>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</si>
  <si>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</si>
  <si>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</si>
  <si>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</si>
  <si>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</si>
  <si>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</si>
  <si>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</si>
  <si>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</si>
  <si>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</si>
  <si>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</si>
  <si>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</si>
  <si>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</si>
  <si>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</si>
  <si>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</si>
  <si>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</si>
  <si>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</si>
  <si>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</si>
  <si>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</si>
  <si>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</si>
  <si>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</si>
  <si>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</si>
  <si>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</si>
  <si>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</si>
  <si>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</si>
  <si>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</si>
  <si>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</si>
  <si>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</si>
  <si>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</si>
  <si>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</si>
  <si>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</si>
  <si>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</si>
  <si>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</si>
  <si>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</si>
  <si>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</si>
  <si>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</si>
  <si>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</si>
  <si>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</si>
  <si>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</si>
  <si>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</si>
  <si>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</si>
  <si>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</si>
  <si>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</si>
  <si>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</si>
  <si>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</si>
  <si>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</si>
  <si>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</si>
  <si>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</si>
  <si>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</si>
  <si>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</si>
  <si>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</si>
  <si>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</si>
  <si>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</si>
  <si>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</si>
  <si>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</si>
  <si>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</si>
  <si>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</si>
  <si>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</si>
  <si>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</si>
  <si>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</si>
  <si>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</si>
  <si>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</si>
  <si>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</si>
  <si>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</si>
  <si>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</si>
  <si>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島根県大田市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</si>
  <si>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</si>
  <si>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</si>
  <si>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</si>
  <si>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</si>
  <si>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</si>
  <si>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</si>
  <si>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</si>
  <si>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</si>
  <si>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</si>
  <si>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</si>
  <si>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</si>
  <si>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</si>
  <si>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</si>
  <si>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</si>
  <si>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</si>
  <si>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</si>
  <si>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</si>
  <si>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</si>
  <si>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</si>
  <si>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</si>
  <si>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簡易給水施設事業特別会計</t>
    <phoneticPr fontId="5"/>
  </si>
  <si>
    <t>大田市駅周辺土地区画整理事業特別会計（普通会計）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</si>
  <si>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</si>
  <si>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</si>
  <si>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</si>
  <si>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</si>
  <si>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</si>
  <si>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</si>
  <si>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</si>
  <si>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</si>
  <si>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</si>
  <si>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</si>
  <si>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</si>
  <si>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</si>
  <si>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</si>
  <si>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</si>
  <si>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</si>
  <si>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</si>
  <si>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介護保険事業特別会計</t>
    <phoneticPr fontId="5"/>
  </si>
  <si>
    <t>大田市水道事業会計</t>
    <phoneticPr fontId="5"/>
  </si>
  <si>
    <t>法適用企業</t>
    <phoneticPr fontId="5"/>
  </si>
  <si>
    <t>大田市病院事業会計</t>
    <phoneticPr fontId="5"/>
  </si>
  <si>
    <t>大田市下水道事業会計</t>
    <phoneticPr fontId="5"/>
  </si>
  <si>
    <t>生活排水処理事業特別会計</t>
    <phoneticPr fontId="5"/>
  </si>
  <si>
    <t>法非適用企業</t>
    <phoneticPr fontId="5"/>
  </si>
  <si>
    <t>農業集落排水事業特別会計</t>
    <phoneticPr fontId="5"/>
  </si>
  <si>
    <t>大田市駅周辺土地区画整理事業特別会計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</si>
  <si>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</si>
  <si>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</si>
  <si>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</si>
  <si>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</si>
  <si>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</si>
  <si>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</si>
  <si>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</si>
  <si>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</si>
  <si>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</si>
  <si>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</si>
  <si>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</si>
  <si>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</si>
  <si>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</si>
  <si>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</si>
  <si>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</si>
  <si>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</si>
  <si>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</si>
  <si>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</si>
  <si>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</si>
  <si>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</si>
  <si>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</si>
  <si>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</si>
  <si>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</si>
  <si>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</si>
  <si>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</si>
  <si>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</si>
  <si>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</si>
  <si>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</si>
  <si>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</si>
  <si>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</si>
  <si>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</si>
  <si>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</si>
  <si>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</si>
  <si>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</si>
  <si>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</si>
  <si>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</si>
  <si>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</si>
  <si>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</si>
  <si>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</si>
  <si>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</si>
  <si>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</si>
  <si>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</si>
  <si>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</si>
  <si>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</si>
  <si>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</si>
  <si>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</si>
  <si>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</si>
  <si>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</si>
  <si>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</si>
  <si>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</si>
  <si>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</si>
  <si>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</si>
  <si>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</si>
  <si>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</si>
  <si>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</si>
  <si>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</si>
  <si>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</si>
  <si>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</si>
  <si>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</si>
  <si>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</si>
  <si>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</si>
  <si>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</si>
  <si>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</si>
  <si>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</si>
  <si>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</si>
  <si>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</si>
  <si>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</si>
  <si>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</si>
  <si>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</si>
  <si>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</si>
  <si>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</si>
  <si>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</si>
  <si>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</si>
  <si>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</si>
  <si>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</si>
  <si>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</si>
  <si>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</si>
  <si>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</si>
  <si>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</si>
  <si>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</si>
  <si>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</si>
  <si>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</si>
  <si>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</si>
  <si>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</si>
  <si>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</si>
  <si>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</si>
  <si>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</si>
  <si>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</si>
  <si>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</si>
  <si>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</si>
  <si>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</si>
  <si>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</si>
  <si>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</si>
  <si>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</si>
  <si>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</si>
  <si>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</si>
  <si>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</si>
  <si>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</si>
  <si>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</si>
  <si>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</si>
  <si>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</si>
  <si>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</si>
  <si>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</si>
  <si>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</si>
  <si>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</si>
  <si>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</si>
  <si>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</si>
  <si>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</si>
  <si>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</si>
  <si>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</si>
  <si>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</si>
  <si>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</si>
  <si>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</si>
  <si>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</si>
  <si>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</si>
  <si>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</si>
  <si>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</si>
  <si>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</si>
  <si>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</si>
  <si>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</si>
  <si>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</si>
  <si>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</si>
  <si>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</si>
  <si>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</si>
  <si>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</si>
  <si>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</si>
  <si>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</si>
  <si>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</si>
  <si>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</si>
  <si>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</si>
  <si>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</si>
  <si>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</si>
  <si>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</si>
  <si>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</si>
  <si>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</si>
  <si>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0.69</t>
  </si>
  <si>
    <t>▲ 1.83</t>
  </si>
  <si>
    <t>大田市病院事業会計</t>
  </si>
  <si>
    <t>一般会計</t>
  </si>
  <si>
    <t>大田市水道事業会計</t>
  </si>
  <si>
    <t>大田市下水道事業会計</t>
  </si>
  <si>
    <t>介護保険事業特別会計</t>
  </si>
  <si>
    <t>生活排水処理事業特別会計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</si>
  <si>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</si>
  <si>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</si>
  <si>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</si>
  <si>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</si>
  <si>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</si>
  <si>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</si>
  <si>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</si>
  <si>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</si>
  <si>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</si>
  <si>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合併振興基金</t>
    <phoneticPr fontId="5"/>
  </si>
  <si>
    <t>公共施設総合管理基金</t>
    <phoneticPr fontId="2"/>
  </si>
  <si>
    <t>まちづくり推進基金</t>
    <phoneticPr fontId="2"/>
  </si>
  <si>
    <t>石見銀山基金</t>
    <phoneticPr fontId="2"/>
  </si>
  <si>
    <t>仁摩サンドミュージアム管理基金</t>
    <phoneticPr fontId="2"/>
  </si>
  <si>
    <t>-</t>
    <phoneticPr fontId="2"/>
  </si>
  <si>
    <t>島根県市町村総合事務組合</t>
  </si>
  <si>
    <t>島根県後期高齢者医療広域連合（普通会計）</t>
  </si>
  <si>
    <t>島根県後期高齢者医療広域連合（後期高齢者医療事業特別会計）</t>
  </si>
  <si>
    <t>（公財）大田市体育・公園・文化事業団</t>
  </si>
  <si>
    <t>（株）大田ふるさとセンター</t>
  </si>
  <si>
    <t>（公財）シルバーランド振興事業団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</si>
</sst>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69604</c:v>
                </c:pt>
                <c:pt idx="3">
                  <c:v>68410</c:v>
                </c:pt>
                <c:pt idx="4">
                  <c:v>73019</c:v>
                </c:pt>
              </c:numCache>
            </c:numRef>
          </c:val>
          <c:smooth val="0"/>
          <c:extLst>
            <c:ext xmlns:c16="http://schemas.microsoft.com/office/drawing/2014/chart" uri="{C3380CC4-5D6E-409C-BE32-E72D297353CC}">
              <c16:uniqueId val="{00000000-543E-49EE-BF1C-2EBD0D0766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117795</c:v>
                </c:pt>
                <c:pt idx="1">
                  <c:v>136198</c:v>
                </c:pt>
                <c:pt idx="2">
                  <c:v>159290</c:v>
                </c:pt>
                <c:pt idx="3">
                  <c:v>88233</c:v>
                </c:pt>
                <c:pt idx="4">
                  <c:v>87757</c:v>
                </c:pt>
              </c:numCache>
            </c:numRef>
          </c:val>
          <c:smooth val="0"/>
          <c:extLst>
            <c:ext xmlns:c16="http://schemas.microsoft.com/office/drawing/2014/chart" uri="{C3380CC4-5D6E-409C-BE32-E72D297353CC}">
              <c16:uniqueId val="{00000001-543E-49EE-BF1C-2EBD0D0766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2.93</c:v>
                </c:pt>
                <c:pt idx="1">
                  <c:v>2.19</c:v>
                </c:pt>
                <c:pt idx="2">
                  <c:v>6.05</c:v>
                </c:pt>
                <c:pt idx="3">
                  <c:v>4.47</c:v>
                </c:pt>
                <c:pt idx="4">
                  <c:v>3.45</c:v>
                </c:pt>
              </c:numCache>
            </c:numRef>
          </c:val>
          <c:extLst>
            <c:ext xmlns:c16="http://schemas.microsoft.com/office/drawing/2014/chart" uri="{C3380CC4-5D6E-409C-BE32-E72D297353CC}">
              <c16:uniqueId val="{00000000-EC63-4984-A9DA-DBA8F7DCA6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12.32</c:v>
                </c:pt>
                <c:pt idx="1">
                  <c:v>12.11</c:v>
                </c:pt>
                <c:pt idx="2">
                  <c:v>11.87</c:v>
                </c:pt>
                <c:pt idx="3">
                  <c:v>12.38</c:v>
                </c:pt>
                <c:pt idx="4">
                  <c:v>14.6</c:v>
                </c:pt>
              </c:numCache>
            </c:numRef>
          </c:val>
          <c:extLst>
            <c:ext xmlns:c16="http://schemas.microsoft.com/office/drawing/2014/chart" uri="{C3380CC4-5D6E-409C-BE32-E72D297353CC}">
              <c16:uniqueId val="{00000001-EC63-4984-A9DA-DBA8F7DCA6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1.97</c:v>
                </c:pt>
                <c:pt idx="1">
                  <c:v>-0.69</c:v>
                </c:pt>
                <c:pt idx="2">
                  <c:v>3.9</c:v>
                </c:pt>
                <c:pt idx="3">
                  <c:v>-1.83</c:v>
                </c:pt>
                <c:pt idx="4">
                  <c:v>1.23</c:v>
                </c:pt>
              </c:numCache>
            </c:numRef>
          </c:val>
          <c:smooth val="0"/>
          <c:extLst>
            <c:ext xmlns:c16="http://schemas.microsoft.com/office/drawing/2014/chart" uri="{C3380CC4-5D6E-409C-BE32-E72D297353CC}">
              <c16:uniqueId val="{00000002-EC63-4984-A9DA-DBA8F7DCA6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0.16</c:v>
                </c:pt>
                <c:pt idx="2">
                  <c:v>#N/A</c:v>
                </c:pt>
                <c:pt idx="3">
                  <c:v>0</c:v>
                </c:pt>
                <c:pt idx="4">
                  <c:v>#N/A</c:v>
                </c:pt>
                <c:pt idx="5">
                  <c:v>0.01</c:v>
                </c:pt>
                <c:pt idx="6">
                  <c:v>#N/A</c:v>
                </c:pt>
                <c:pt idx="7">
                  <c:v>0</c:v>
                </c:pt>
                <c:pt idx="8">
                  <c:v>#N/A</c:v>
                </c:pt>
                <c:pt idx="9">
                  <c:v>7.0000000000000007E-2</c:v>
                </c:pt>
              </c:numCache>
            </c:numRef>
          </c:val>
          <c:extLst>
            <c:ext xmlns:c16="http://schemas.microsoft.com/office/drawing/2014/chart" uri="{C3380CC4-5D6E-409C-BE32-E72D297353CC}">
              <c16:uniqueId val="{00000000-5F99-4705-9A5C-D14FBF3000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99-4705-9A5C-D14FBF30003B}"/>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0.06</c:v>
                </c:pt>
                <c:pt idx="4">
                  <c:v>#N/A</c:v>
                </c:pt>
                <c:pt idx="5">
                  <c:v>0.06</c:v>
                </c:pt>
                <c:pt idx="6">
                  <c:v>#N/A</c:v>
                </c:pt>
                <c:pt idx="7">
                  <c:v>7.0000000000000007E-2</c:v>
                </c:pt>
                <c:pt idx="8">
                  <c:v>#N/A</c:v>
                </c:pt>
                <c:pt idx="9">
                  <c:v>0.08</c:v>
                </c:pt>
              </c:numCache>
            </c:numRef>
          </c:val>
          <c:extLst>
            <c:ext xmlns:c16="http://schemas.microsoft.com/office/drawing/2014/chart" uri="{C3380CC4-5D6E-409C-BE32-E72D297353CC}">
              <c16:uniqueId val="{00000002-5F99-4705-9A5C-D14FBF30003B}"/>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0.51</c:v>
                </c:pt>
                <c:pt idx="2">
                  <c:v>#N/A</c:v>
                </c:pt>
                <c:pt idx="3">
                  <c:v>0.45</c:v>
                </c:pt>
                <c:pt idx="4">
                  <c:v>#N/A</c:v>
                </c:pt>
                <c:pt idx="5">
                  <c:v>0.42</c:v>
                </c:pt>
                <c:pt idx="6">
                  <c:v>#N/A</c:v>
                </c:pt>
                <c:pt idx="7">
                  <c:v>0.53</c:v>
                </c:pt>
                <c:pt idx="8">
                  <c:v>#N/A</c:v>
                </c:pt>
                <c:pt idx="9">
                  <c:v>0.44</c:v>
                </c:pt>
              </c:numCache>
            </c:numRef>
          </c:val>
          <c:extLst>
            <c:ext xmlns:c16="http://schemas.microsoft.com/office/drawing/2014/chart" uri="{C3380CC4-5D6E-409C-BE32-E72D297353CC}">
              <c16:uniqueId val="{00000003-5F99-4705-9A5C-D14FBF30003B}"/>
            </c:ext>
          </c:extLst>
        </c:ser>
        <c:ser>
          <c:idx val="4"/>
          <c:order val="4"/>
          <c:tx>
            <c:strRef>
              <c:f>データシート!$A$31</c:f>
              <c:strCache>
                <c:ptCount val="1"/>
                <c:pt idx="0">
                  <c:v>生活排水処理事業特別会計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0.51</c:v>
                </c:pt>
              </c:numCache>
            </c:numRef>
          </c:val>
          <c:extLst>
            <c:ext xmlns:c16="http://schemas.microsoft.com/office/drawing/2014/chart" uri="{C3380CC4-5D6E-409C-BE32-E72D297353CC}">
              <c16:uniqueId val="{00000004-5F99-4705-9A5C-D14FBF30003B}"/>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0.41</c:v>
                </c:pt>
                <c:pt idx="4">
                  <c:v>#N/A</c:v>
                </c:pt>
                <c:pt idx="5">
                  <c:v>0.87</c:v>
                </c:pt>
                <c:pt idx="6">
                  <c:v>#N/A</c:v>
                </c:pt>
                <c:pt idx="7">
                  <c:v>1.67</c:v>
                </c:pt>
                <c:pt idx="8">
                  <c:v>#N/A</c:v>
                </c:pt>
                <c:pt idx="9">
                  <c:v>1.1599999999999999</c:v>
                </c:pt>
              </c:numCache>
            </c:numRef>
          </c:val>
          <c:extLst>
            <c:ext xmlns:c16="http://schemas.microsoft.com/office/drawing/2014/chart" uri="{C3380CC4-5D6E-409C-BE32-E72D297353CC}">
              <c16:uniqueId val="{00000005-5F99-4705-9A5C-D14FBF30003B}"/>
            </c:ext>
          </c:extLst>
        </c:ser>
        <c:ser>
          <c:idx val="6"/>
          <c:order val="6"/>
          <c:tx>
            <c:strRef>
              <c:f>データシート!$A$33</c:f>
              <c:strCache>
                <c:ptCount val="1"/>
                <c:pt idx="0">
                  <c:v>大田市下水道事業会計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0.48</c:v>
                </c:pt>
                <c:pt idx="4">
                  <c:v>#N/A</c:v>
                </c:pt>
                <c:pt idx="5">
                  <c:v>0.52</c:v>
                </c:pt>
                <c:pt idx="6">
                  <c:v>#N/A</c:v>
                </c:pt>
                <c:pt idx="7">
                  <c:v>1.39</c:v>
                </c:pt>
                <c:pt idx="8">
                  <c:v>#N/A</c:v>
                </c:pt>
                <c:pt idx="9">
                  <c:v>1.98</c:v>
                </c:pt>
              </c:numCache>
            </c:numRef>
          </c:val>
          <c:extLst>
            <c:ext xmlns:c16="http://schemas.microsoft.com/office/drawing/2014/chart" uri="{C3380CC4-5D6E-409C-BE32-E72D297353CC}">
              <c16:uniqueId val="{00000006-5F99-4705-9A5C-D14FBF30003B}"/>
            </c:ext>
          </c:extLst>
        </c:ser>
        <c:ser>
          <c:idx val="7"/>
          <c:order val="7"/>
          <c:tx>
            <c:strRef>
              <c:f>データシート!$A$34</c:f>
              <c:strCache>
                <c:ptCount val="1"/>
                <c:pt idx="0">
                  <c:v>大田市水道事業会計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4.74</c:v>
                </c:pt>
                <c:pt idx="2">
                  <c:v>#N/A</c:v>
                </c:pt>
                <c:pt idx="3">
                  <c:v>4.3600000000000003</c:v>
                </c:pt>
                <c:pt idx="4">
                  <c:v>#N/A</c:v>
                </c:pt>
                <c:pt idx="5">
                  <c:v>4.1399999999999997</c:v>
                </c:pt>
                <c:pt idx="6">
                  <c:v>#N/A</c:v>
                </c:pt>
                <c:pt idx="7">
                  <c:v>3.95</c:v>
                </c:pt>
                <c:pt idx="8">
                  <c:v>#N/A</c:v>
                </c:pt>
                <c:pt idx="9">
                  <c:v>3.33</c:v>
                </c:pt>
              </c:numCache>
            </c:numRef>
          </c:val>
          <c:extLst>
            <c:ext xmlns:c16="http://schemas.microsoft.com/office/drawing/2014/chart" uri="{C3380CC4-5D6E-409C-BE32-E72D297353CC}">
              <c16:uniqueId val="{00000007-5F99-4705-9A5C-D14FBF30003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2.93</c:v>
                </c:pt>
                <c:pt idx="2">
                  <c:v>#N/A</c:v>
                </c:pt>
                <c:pt idx="3">
                  <c:v>2.1800000000000002</c:v>
                </c:pt>
                <c:pt idx="4">
                  <c:v>#N/A</c:v>
                </c:pt>
                <c:pt idx="5">
                  <c:v>6.04</c:v>
                </c:pt>
                <c:pt idx="6">
                  <c:v>#N/A</c:v>
                </c:pt>
                <c:pt idx="7">
                  <c:v>4.47</c:v>
                </c:pt>
                <c:pt idx="8">
                  <c:v>#N/A</c:v>
                </c:pt>
                <c:pt idx="9">
                  <c:v>3.45</c:v>
                </c:pt>
              </c:numCache>
            </c:numRef>
          </c:val>
          <c:extLst>
            <c:ext xmlns:c16="http://schemas.microsoft.com/office/drawing/2014/chart" uri="{C3380CC4-5D6E-409C-BE32-E72D297353CC}">
              <c16:uniqueId val="{00000008-5F99-4705-9A5C-D14FBF30003B}"/>
            </c:ext>
          </c:extLst>
        </c:ser>
        <c:ser>
          <c:idx val="9"/>
          <c:order val="9"/>
          <c:tx>
            <c:strRef>
              <c:f>データシート!$A$36</c:f>
              <c:strCache>
                <c:ptCount val="1"/>
                <c:pt idx="0">
                  <c:v>大田市病院事業会計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1.41</c:v>
                </c:pt>
                <c:pt idx="2">
                  <c:v>#N/A</c:v>
                </c:pt>
                <c:pt idx="3">
                  <c:v>2.36</c:v>
                </c:pt>
                <c:pt idx="4">
                  <c:v>#N/A</c:v>
                </c:pt>
                <c:pt idx="5">
                  <c:v>6.31</c:v>
                </c:pt>
                <c:pt idx="6">
                  <c:v>#N/A</c:v>
                </c:pt>
                <c:pt idx="7">
                  <c:v>9.51</c:v>
                </c:pt>
                <c:pt idx="8">
                  <c:v>#N/A</c:v>
                </c:pt>
                <c:pt idx="9">
                  <c:v>7.77</c:v>
                </c:pt>
              </c:numCache>
            </c:numRef>
          </c:val>
          <c:extLst>
            <c:ext xmlns:c16="http://schemas.microsoft.com/office/drawing/2014/chart" uri="{C3380CC4-5D6E-409C-BE32-E72D297353CC}">
              <c16:uniqueId val="{00000009-5F99-4705-9A5C-D14FBF3000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3034</c:v>
                </c:pt>
                <c:pt idx="5">
                  <c:v>2930</c:v>
                </c:pt>
                <c:pt idx="8">
                  <c:v>2811</c:v>
                </c:pt>
                <c:pt idx="11">
                  <c:v>2618</c:v>
                </c:pt>
                <c:pt idx="14">
                  <c:v>2596</c:v>
                </c:pt>
              </c:numCache>
            </c:numRef>
          </c:val>
          <c:extLst>
            <c:ext xmlns:c16="http://schemas.microsoft.com/office/drawing/2014/chart" uri="{C3380CC4-5D6E-409C-BE32-E72D297353CC}">
              <c16:uniqueId val="{00000000-519D-4C94-90AC-662C1CA18E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9D-4C94-90AC-662C1CA18E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128</c:v>
                </c:pt>
                <c:pt idx="3">
                  <c:v>130</c:v>
                </c:pt>
                <c:pt idx="6">
                  <c:v>132</c:v>
                </c:pt>
                <c:pt idx="9">
                  <c:v>17</c:v>
                </c:pt>
                <c:pt idx="12">
                  <c:v>6</c:v>
                </c:pt>
              </c:numCache>
            </c:numRef>
          </c:val>
          <c:extLst>
            <c:ext xmlns:c16="http://schemas.microsoft.com/office/drawing/2014/chart" uri="{C3380CC4-5D6E-409C-BE32-E72D297353CC}">
              <c16:uniqueId val="{00000002-519D-4C94-90AC-662C1CA18E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9D-4C94-90AC-662C1CA18E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943</c:v>
                </c:pt>
                <c:pt idx="3">
                  <c:v>661</c:v>
                </c:pt>
                <c:pt idx="6">
                  <c:v>744</c:v>
                </c:pt>
                <c:pt idx="9">
                  <c:v>695</c:v>
                </c:pt>
                <c:pt idx="12">
                  <c:v>673</c:v>
                </c:pt>
              </c:numCache>
            </c:numRef>
          </c:val>
          <c:extLst>
            <c:ext xmlns:c16="http://schemas.microsoft.com/office/drawing/2014/chart" uri="{C3380CC4-5D6E-409C-BE32-E72D297353CC}">
              <c16:uniqueId val="{00000004-519D-4C94-90AC-662C1CA18E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9D-4C94-90AC-662C1CA18E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9D-4C94-90AC-662C1CA18E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3369</c:v>
                </c:pt>
                <c:pt idx="3">
                  <c:v>3307</c:v>
                </c:pt>
                <c:pt idx="6">
                  <c:v>3236</c:v>
                </c:pt>
                <c:pt idx="9">
                  <c:v>3037</c:v>
                </c:pt>
                <c:pt idx="12">
                  <c:v>2983</c:v>
                </c:pt>
              </c:numCache>
            </c:numRef>
          </c:val>
          <c:extLst>
            <c:ext xmlns:c16="http://schemas.microsoft.com/office/drawing/2014/chart" uri="{C3380CC4-5D6E-409C-BE32-E72D297353CC}">
              <c16:uniqueId val="{00000007-519D-4C94-90AC-662C1CA18E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1406</c:v>
                </c:pt>
                <c:pt idx="2">
                  <c:v>#N/A</c:v>
                </c:pt>
                <c:pt idx="3">
                  <c:v>#N/A</c:v>
                </c:pt>
                <c:pt idx="4">
                  <c:v>1168</c:v>
                </c:pt>
                <c:pt idx="5">
                  <c:v>#N/A</c:v>
                </c:pt>
                <c:pt idx="6">
                  <c:v>#N/A</c:v>
                </c:pt>
                <c:pt idx="7">
                  <c:v>1301</c:v>
                </c:pt>
                <c:pt idx="8">
                  <c:v>#N/A</c:v>
                </c:pt>
                <c:pt idx="9">
                  <c:v>#N/A</c:v>
                </c:pt>
                <c:pt idx="10">
                  <c:v>1131</c:v>
                </c:pt>
                <c:pt idx="11">
                  <c:v>#N/A</c:v>
                </c:pt>
                <c:pt idx="12">
                  <c:v>#N/A</c:v>
                </c:pt>
                <c:pt idx="13">
                  <c:v>1066</c:v>
                </c:pt>
                <c:pt idx="14">
                  <c:v>#N/A</c:v>
                </c:pt>
              </c:numCache>
            </c:numRef>
          </c:val>
          <c:smooth val="0"/>
          <c:extLst>
            <c:ext xmlns:c16="http://schemas.microsoft.com/office/drawing/2014/chart" uri="{C3380CC4-5D6E-409C-BE32-E72D297353CC}">
              <c16:uniqueId val="{00000008-519D-4C94-90AC-662C1CA18E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33599</c:v>
                </c:pt>
                <c:pt idx="5">
                  <c:v>32988</c:v>
                </c:pt>
                <c:pt idx="8">
                  <c:v>33049</c:v>
                </c:pt>
                <c:pt idx="11">
                  <c:v>34318</c:v>
                </c:pt>
                <c:pt idx="14">
                  <c:v>33412</c:v>
                </c:pt>
              </c:numCache>
            </c:numRef>
          </c:val>
          <c:extLst>
            <c:ext xmlns:c16="http://schemas.microsoft.com/office/drawing/2014/chart" uri="{C3380CC4-5D6E-409C-BE32-E72D297353CC}">
              <c16:uniqueId val="{00000000-CB12-4208-8EA3-597A5DA72F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1376</c:v>
                </c:pt>
                <c:pt idx="5">
                  <c:v>1468</c:v>
                </c:pt>
                <c:pt idx="8">
                  <c:v>1635</c:v>
                </c:pt>
                <c:pt idx="11">
                  <c:v>1957</c:v>
                </c:pt>
                <c:pt idx="14">
                  <c:v>2090</c:v>
                </c:pt>
              </c:numCache>
            </c:numRef>
          </c:val>
          <c:extLst>
            <c:ext xmlns:c16="http://schemas.microsoft.com/office/drawing/2014/chart" uri="{C3380CC4-5D6E-409C-BE32-E72D297353CC}">
              <c16:uniqueId val="{00000001-CB12-4208-8EA3-597A5DA72F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4660</c:v>
                </c:pt>
                <c:pt idx="5">
                  <c:v>4336</c:v>
                </c:pt>
                <c:pt idx="8">
                  <c:v>4470</c:v>
                </c:pt>
                <c:pt idx="11">
                  <c:v>4973</c:v>
                </c:pt>
                <c:pt idx="14">
                  <c:v>5150</c:v>
                </c:pt>
              </c:numCache>
            </c:numRef>
          </c:val>
          <c:extLst>
            <c:ext xmlns:c16="http://schemas.microsoft.com/office/drawing/2014/chart" uri="{C3380CC4-5D6E-409C-BE32-E72D297353CC}">
              <c16:uniqueId val="{00000002-CB12-4208-8EA3-597A5DA72F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12-4208-8EA3-597A5DA72F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12-4208-8EA3-597A5DA72F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12-4208-8EA3-597A5DA72F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4056</c:v>
                </c:pt>
                <c:pt idx="3">
                  <c:v>3980</c:v>
                </c:pt>
                <c:pt idx="6">
                  <c:v>3904</c:v>
                </c:pt>
                <c:pt idx="9">
                  <c:v>3831</c:v>
                </c:pt>
                <c:pt idx="12">
                  <c:v>3409</c:v>
                </c:pt>
              </c:numCache>
            </c:numRef>
          </c:val>
          <c:extLst>
            <c:ext xmlns:c16="http://schemas.microsoft.com/office/drawing/2014/chart" uri="{C3380CC4-5D6E-409C-BE32-E72D297353CC}">
              <c16:uniqueId val="{00000006-CB12-4208-8EA3-597A5DA72F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B12-4208-8EA3-597A5DA72F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15416</c:v>
                </c:pt>
                <c:pt idx="3">
                  <c:v>12627</c:v>
                </c:pt>
                <c:pt idx="6">
                  <c:v>12867</c:v>
                </c:pt>
                <c:pt idx="9">
                  <c:v>13524</c:v>
                </c:pt>
                <c:pt idx="12">
                  <c:v>14262</c:v>
                </c:pt>
              </c:numCache>
            </c:numRef>
          </c:val>
          <c:extLst>
            <c:ext xmlns:c16="http://schemas.microsoft.com/office/drawing/2014/chart" uri="{C3380CC4-5D6E-409C-BE32-E72D297353CC}">
              <c16:uniqueId val="{00000008-CB12-4208-8EA3-597A5DA72F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443</c:v>
                </c:pt>
                <c:pt idx="3">
                  <c:v>320</c:v>
                </c:pt>
                <c:pt idx="6">
                  <c:v>44</c:v>
                </c:pt>
                <c:pt idx="9">
                  <c:v>27</c:v>
                </c:pt>
                <c:pt idx="12">
                  <c:v>16</c:v>
                </c:pt>
              </c:numCache>
            </c:numRef>
          </c:val>
          <c:extLst>
            <c:ext xmlns:c16="http://schemas.microsoft.com/office/drawing/2014/chart" uri="{C3380CC4-5D6E-409C-BE32-E72D297353CC}">
              <c16:uniqueId val="{00000009-CB12-4208-8EA3-597A5DA72F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30585</c:v>
                </c:pt>
                <c:pt idx="3">
                  <c:v>31149</c:v>
                </c:pt>
                <c:pt idx="6">
                  <c:v>32053</c:v>
                </c:pt>
                <c:pt idx="9">
                  <c:v>31125</c:v>
                </c:pt>
                <c:pt idx="12">
                  <c:v>29949</c:v>
                </c:pt>
              </c:numCache>
            </c:numRef>
          </c:val>
          <c:extLst>
            <c:ext xmlns:c16="http://schemas.microsoft.com/office/drawing/2014/chart" uri="{C3380CC4-5D6E-409C-BE32-E72D297353CC}">
              <c16:uniqueId val="{0000000A-CB12-4208-8EA3-597A5DA72F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10865</c:v>
                </c:pt>
                <c:pt idx="2">
                  <c:v>#N/A</c:v>
                </c:pt>
                <c:pt idx="3">
                  <c:v>#N/A</c:v>
                </c:pt>
                <c:pt idx="4">
                  <c:v>9283</c:v>
                </c:pt>
                <c:pt idx="5">
                  <c:v>#N/A</c:v>
                </c:pt>
                <c:pt idx="6">
                  <c:v>#N/A</c:v>
                </c:pt>
                <c:pt idx="7">
                  <c:v>9714</c:v>
                </c:pt>
                <c:pt idx="8">
                  <c:v>#N/A</c:v>
                </c:pt>
                <c:pt idx="9">
                  <c:v>#N/A</c:v>
                </c:pt>
                <c:pt idx="10">
                  <c:v>7260</c:v>
                </c:pt>
                <c:pt idx="11">
                  <c:v>#N/A</c:v>
                </c:pt>
                <c:pt idx="12">
                  <c:v>#N/A</c:v>
                </c:pt>
                <c:pt idx="13">
                  <c:v>6984</c:v>
                </c:pt>
                <c:pt idx="14">
                  <c:v>#N/A</c:v>
                </c:pt>
              </c:numCache>
            </c:numRef>
          </c:val>
          <c:smooth val="0"/>
          <c:extLst>
            <c:ext xmlns:c16="http://schemas.microsoft.com/office/drawing/2014/chart" uri="{C3380CC4-5D6E-409C-BE32-E72D297353CC}">
              <c16:uniqueId val="{0000000B-CB12-4208-8EA3-597A5DA72F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1625</c:v>
                </c:pt>
                <c:pt idx="1">
                  <c:v>1625</c:v>
                </c:pt>
                <c:pt idx="2">
                  <c:v>1919</c:v>
                </c:pt>
              </c:numCache>
            </c:numRef>
          </c:val>
          <c:extLst>
            <c:ext xmlns:c16="http://schemas.microsoft.com/office/drawing/2014/chart" uri="{C3380CC4-5D6E-409C-BE32-E72D297353CC}">
              <c16:uniqueId val="{00000000-6485-4B4F-A330-5264728F72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827</c:v>
                </c:pt>
                <c:pt idx="1">
                  <c:v>1248</c:v>
                </c:pt>
                <c:pt idx="2">
                  <c:v>899</c:v>
                </c:pt>
              </c:numCache>
            </c:numRef>
          </c:val>
          <c:extLst>
            <c:ext xmlns:c16="http://schemas.microsoft.com/office/drawing/2014/chart" uri="{C3380CC4-5D6E-409C-BE32-E72D297353CC}">
              <c16:uniqueId val="{00000001-6485-4B4F-A330-5264728F72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2823</c:v>
                </c:pt>
                <c:pt idx="1">
                  <c:v>2736</c:v>
                </c:pt>
                <c:pt idx="2">
                  <c:v>2634</c:v>
                </c:pt>
              </c:numCache>
            </c:numRef>
          </c:val>
          <c:extLst>
            <c:ext xmlns:c16="http://schemas.microsoft.com/office/drawing/2014/chart" uri="{C3380CC4-5D6E-409C-BE32-E72D297353CC}">
              <c16:uniqueId val="{00000002-6485-4B4F-A330-5264728F72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32,195
31,730
435.34
25,603,501
25,027,051
453,783
13,141,288
29,949,328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　例年、類似団体よりも低い水準で推移しており、留保財源が小さい状況が続いている。</a:t>
          </a:r>
          <a:endParaRPr lang="ja-JP" altLang="ja-JP" sz="1400">
            <a:effectLst/>
            <a:latin typeface="游ゴシック" panose="020B0400000000000000" pitchFamily="50" charset="-128"/>
            <a:ea typeface="游ゴシック" panose="020B0400000000000000" pitchFamily="50" charset="-128"/>
          </a:endParaRPr>
        </a:p>
        <a:p>
          <a:pPr eaLnBrk="1" fontAlgn="auto" latinLnBrk="0" hangingPunct="1"/>
          <a:r>
            <a:rPr kumimoji="1"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　主な要因としては、施設整備などの普通建設事業の財源として、交付税措置率の高い地方債（過疎対策事業債、合併特例債等）の活用を積極的に行っており、基準財政需要額が大きくなることが挙げられる。</a:t>
          </a:r>
          <a:endParaRPr lang="ja-JP" altLang="ja-JP" sz="1400">
            <a:effectLst/>
            <a:latin typeface="游ゴシック" panose="020B0400000000000000" pitchFamily="50" charset="-128"/>
            <a:ea typeface="游ゴシック" panose="020B0400000000000000" pitchFamily="50" charset="-128"/>
          </a:endParaRPr>
        </a:p>
        <a:p>
          <a:pPr eaLnBrk="1" fontAlgn="auto" latinLnBrk="0" hangingPunct="1"/>
          <a:r>
            <a:rPr kumimoji="1"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　一方で、基準財政収入額については、市税等の自主財源の割合が小さい状況が続いているため、財政力指数は低くなっている。</a:t>
          </a:r>
          <a:endParaRPr lang="ja-JP" altLang="ja-JP" sz="1400">
            <a:effectLst/>
            <a:latin typeface="游ゴシック" panose="020B0400000000000000" pitchFamily="50" charset="-128"/>
            <a:ea typeface="游ゴシック" panose="020B0400000000000000"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64558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分子部分については、物件費が</a:t>
          </a:r>
          <a:r>
            <a:rPr kumimoji="1" lang="ja-JP" altLang="en-US" sz="1050">
              <a:solidFill>
                <a:schemeClr val="dk1"/>
              </a:solidFill>
              <a:effectLst/>
              <a:latin typeface="+mn-lt"/>
              <a:ea typeface="+mn-ea"/>
              <a:cs typeface="+mn-cs"/>
            </a:rPr>
            <a:t>微増したが、人件費、公債費、補助費等が減少</a:t>
          </a:r>
          <a:r>
            <a:rPr kumimoji="1" lang="ja-JP" altLang="ja-JP" sz="1050">
              <a:solidFill>
                <a:schemeClr val="dk1"/>
              </a:solidFill>
              <a:effectLst/>
              <a:latin typeface="+mn-lt"/>
              <a:ea typeface="+mn-ea"/>
              <a:cs typeface="+mn-cs"/>
            </a:rPr>
            <a:t>となり、全体として</a:t>
          </a:r>
          <a:r>
            <a:rPr kumimoji="1" lang="en-US" altLang="ja-JP" sz="1050">
              <a:solidFill>
                <a:schemeClr val="dk1"/>
              </a:solidFill>
              <a:effectLst/>
              <a:latin typeface="+mn-lt"/>
              <a:ea typeface="+mn-ea"/>
              <a:cs typeface="+mn-cs"/>
            </a:rPr>
            <a:t>231</a:t>
          </a:r>
          <a:r>
            <a:rPr kumimoji="1" lang="ja-JP" altLang="ja-JP" sz="1050">
              <a:solidFill>
                <a:schemeClr val="dk1"/>
              </a:solidFill>
              <a:effectLst/>
              <a:latin typeface="+mn-lt"/>
              <a:ea typeface="+mn-ea"/>
              <a:cs typeface="+mn-cs"/>
            </a:rPr>
            <a:t>百万円の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となっている。</a:t>
          </a:r>
          <a:endParaRPr lang="ja-JP" altLang="ja-JP" sz="1050">
            <a:effectLst/>
          </a:endParaRPr>
        </a:p>
        <a:p>
          <a:r>
            <a:rPr kumimoji="1" lang="ja-JP" altLang="ja-JP" sz="1050">
              <a:solidFill>
                <a:schemeClr val="dk1"/>
              </a:solidFill>
              <a:effectLst/>
              <a:latin typeface="+mn-lt"/>
              <a:ea typeface="+mn-ea"/>
              <a:cs typeface="+mn-cs"/>
            </a:rPr>
            <a:t>　他方で、分母については、地方税が増加したが、普通交付税、臨時財政対策債が大きく減少したことにより、全体として</a:t>
          </a:r>
          <a:r>
            <a:rPr kumimoji="1" lang="en-US" altLang="ja-JP" sz="1050">
              <a:solidFill>
                <a:schemeClr val="dk1"/>
              </a:solidFill>
              <a:effectLst/>
              <a:latin typeface="+mn-lt"/>
              <a:ea typeface="+mn-ea"/>
              <a:cs typeface="+mn-cs"/>
            </a:rPr>
            <a:t>133</a:t>
          </a:r>
          <a:r>
            <a:rPr kumimoji="1" lang="ja-JP" altLang="ja-JP" sz="1050">
              <a:solidFill>
                <a:schemeClr val="dk1"/>
              </a:solidFill>
              <a:effectLst/>
              <a:latin typeface="+mn-lt"/>
              <a:ea typeface="+mn-ea"/>
              <a:cs typeface="+mn-cs"/>
            </a:rPr>
            <a:t>百万円の減となっている。</a:t>
          </a:r>
          <a:endParaRPr lang="ja-JP" altLang="ja-JP" sz="1050">
            <a:effectLst/>
          </a:endParaRPr>
        </a:p>
        <a:p>
          <a:r>
            <a:rPr kumimoji="1" lang="ja-JP" altLang="ja-JP" sz="1050">
              <a:solidFill>
                <a:schemeClr val="dk1"/>
              </a:solidFill>
              <a:effectLst/>
              <a:latin typeface="+mn-lt"/>
              <a:ea typeface="+mn-ea"/>
              <a:cs typeface="+mn-cs"/>
            </a:rPr>
            <a:t>　これにより比率としては、対前年度比</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ポイントの増となった。</a:t>
          </a:r>
          <a:endParaRPr lang="ja-JP" altLang="ja-JP" sz="1050">
            <a:effectLst/>
          </a:endParaRPr>
        </a:p>
        <a:p>
          <a:r>
            <a:rPr kumimoji="1" lang="ja-JP" altLang="ja-JP" sz="1050">
              <a:solidFill>
                <a:schemeClr val="dk1"/>
              </a:solidFill>
              <a:effectLst/>
              <a:latin typeface="+mn-lt"/>
              <a:ea typeface="+mn-ea"/>
              <a:cs typeface="+mn-cs"/>
            </a:rPr>
            <a:t>　今後も引き続き、公共施設の適正化に取り組み、施設管理費の抑制に努める必要がある。また、</a:t>
          </a:r>
          <a:r>
            <a:rPr kumimoji="1" lang="ja-JP" altLang="en-US" sz="1050">
              <a:solidFill>
                <a:schemeClr val="dk1"/>
              </a:solidFill>
              <a:effectLst/>
              <a:latin typeface="+mn-lt"/>
              <a:ea typeface="+mn-ea"/>
              <a:cs typeface="+mn-cs"/>
            </a:rPr>
            <a:t>事業規模と経費の適正化及び業務に応じた人員</a:t>
          </a:r>
          <a:r>
            <a:rPr kumimoji="1" lang="ja-JP" altLang="ja-JP" sz="1050">
              <a:solidFill>
                <a:schemeClr val="dk1"/>
              </a:solidFill>
              <a:effectLst/>
              <a:latin typeface="+mn-lt"/>
              <a:ea typeface="+mn-ea"/>
              <a:cs typeface="+mn-cs"/>
            </a:rPr>
            <a:t>配置、定員管理にも取り組む必要がある。</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65</xdr:row>
      <xdr:rowOff>149437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776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65</xdr:row>
      <xdr:rowOff>133350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4326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66</xdr:row>
      <xdr:rowOff>18204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43260"/>
          <a:ext cx="889000" cy="49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18204</xdr:rowOff>
    </xdr:from>
    <xdr:to>
      <xdr:col>11</xdr:col>
      <xdr:colOff>31750</xdr:colOff>
      <xdr:row>66</xdr:row>
      <xdr:rowOff>130810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3390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84260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98637</xdr:rowOff>
    </xdr:from>
    <xdr:to>
      <xdr:col>23</xdr:col>
      <xdr:colOff>184150</xdr:colOff>
      <xdr:row>66</xdr:row>
      <xdr:rowOff>28787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70714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1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138854</xdr:rowOff>
    </xdr:from>
    <xdr:to>
      <xdr:col>11</xdr:col>
      <xdr:colOff>82550</xdr:colOff>
      <xdr:row>66</xdr:row>
      <xdr:rowOff>69004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80010</xdr:rowOff>
    </xdr:from>
    <xdr:to>
      <xdr:col>7</xdr:col>
      <xdr:colOff>31750</xdr:colOff>
      <xdr:row>67</xdr:row>
      <xdr:rowOff>10160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166387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前年度と比較し、正規職員の人数減により、人件費は減少とな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新型コロナウイルスワクチン接種の実績減等により、物件費も減少となったため、</a:t>
          </a:r>
          <a:r>
            <a:rPr kumimoji="1" lang="ja-JP" altLang="ja-JP" sz="1100">
              <a:solidFill>
                <a:schemeClr val="dk1"/>
              </a:solidFill>
              <a:effectLst/>
              <a:latin typeface="+mn-lt"/>
              <a:ea typeface="+mn-ea"/>
              <a:cs typeface="+mn-cs"/>
            </a:rPr>
            <a:t>人件費・物件費等の合計の決算額は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しかし、人口</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人当たりの決算額は増加となった。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今後も引き続き、公共施設の適正化に取り組み、施設管理費の抑制に努める必要がある。また、適正な人員配置、定員管理にも</a:t>
          </a:r>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取り組む必要がある。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84274</xdr:rowOff>
    </xdr:from>
    <xdr:to>
      <xdr:col>23</xdr:col>
      <xdr:colOff>133350</xdr:colOff>
      <xdr:row>86</xdr:row>
      <xdr:rowOff>87153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828974"/>
          <a:ext cx="8382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33221</xdr:rowOff>
    </xdr:from>
    <xdr:to>
      <xdr:col>19</xdr:col>
      <xdr:colOff>133350</xdr:colOff>
      <xdr:row>86</xdr:row>
      <xdr:rowOff>84274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777921"/>
          <a:ext cx="8890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2401</xdr:rowOff>
    </xdr:from>
    <xdr:to>
      <xdr:col>15</xdr:col>
      <xdr:colOff>82550</xdr:colOff>
      <xdr:row>86</xdr:row>
      <xdr:rowOff>33221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747101"/>
          <a:ext cx="889000" cy="3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95447</xdr:rowOff>
    </xdr:from>
    <xdr:to>
      <xdr:col>11</xdr:col>
      <xdr:colOff>31750</xdr:colOff>
      <xdr:row>86</xdr:row>
      <xdr:rowOff>2401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668697"/>
          <a:ext cx="889000" cy="7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122473</xdr:rowOff>
    </xdr:from>
    <xdr:to>
      <xdr:col>11</xdr:col>
      <xdr:colOff>82550</xdr:colOff>
      <xdr:row>85</xdr:row>
      <xdr:rowOff>52623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52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62800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9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24076</xdr:rowOff>
    </xdr:from>
    <xdr:to>
      <xdr:col>7</xdr:col>
      <xdr:colOff>31750</xdr:colOff>
      <xdr:row>84</xdr:row>
      <xdr:rowOff>125676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42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135853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9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36353</xdr:rowOff>
    </xdr:from>
    <xdr:to>
      <xdr:col>23</xdr:col>
      <xdr:colOff>184150</xdr:colOff>
      <xdr:row>86</xdr:row>
      <xdr:rowOff>137953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7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8430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7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33474</xdr:rowOff>
    </xdr:from>
    <xdr:to>
      <xdr:col>19</xdr:col>
      <xdr:colOff>184150</xdr:colOff>
      <xdr:row>86</xdr:row>
      <xdr:rowOff>135074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77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119851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864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153871</xdr:rowOff>
    </xdr:from>
    <xdr:to>
      <xdr:col>15</xdr:col>
      <xdr:colOff>133350</xdr:colOff>
      <xdr:row>86</xdr:row>
      <xdr:rowOff>84021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7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68798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81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123051</xdr:rowOff>
    </xdr:from>
    <xdr:to>
      <xdr:col>11</xdr:col>
      <xdr:colOff>82550</xdr:colOff>
      <xdr:row>86</xdr:row>
      <xdr:rowOff>53201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69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37978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78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44647</xdr:rowOff>
    </xdr:from>
    <xdr:to>
      <xdr:col>7</xdr:col>
      <xdr:colOff>31750</xdr:colOff>
      <xdr:row>85</xdr:row>
      <xdr:rowOff>146247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61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131024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70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　職員構成の変動等により、</a:t>
          </a:r>
          <a:r>
            <a:rPr kumimoji="1" lang="ja-JP" altLang="en-US" sz="1100" b="0" i="0" baseline="0">
              <a:solidFill>
                <a:schemeClr val="dk1"/>
              </a:solidFill>
              <a:effectLst/>
              <a:latin typeface="游ゴシック" panose="020B0400000000000000" pitchFamily="50" charset="-128"/>
              <a:ea typeface="游ゴシック" panose="020B0400000000000000" pitchFamily="50" charset="-128"/>
              <a:cs typeface="+mn-cs"/>
            </a:rPr>
            <a:t>０．２</a:t>
          </a:r>
          <a:r>
            <a:rPr kumimoji="1"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ポイントの増となった。</a:t>
          </a:r>
          <a:endParaRPr lang="ja-JP" altLang="ja-JP" sz="1400">
            <a:effectLst/>
            <a:latin typeface="游ゴシック" panose="020B0400000000000000" pitchFamily="50" charset="-128"/>
            <a:ea typeface="游ゴシック" panose="020B0400000000000000" pitchFamily="50" charset="-128"/>
          </a:endParaRPr>
        </a:p>
        <a:p>
          <a:pPr eaLnBrk="1" fontAlgn="auto" latinLnBrk="0" hangingPunct="1"/>
          <a:r>
            <a:rPr kumimoji="1"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　引き続き、定員管理・給与の適正化に努める。</a:t>
          </a:r>
          <a:endParaRPr lang="ja-JP" altLang="ja-JP" sz="1400" i="0">
            <a:effectLst/>
            <a:latin typeface="游ゴシック" panose="020B0400000000000000" pitchFamily="50" charset="-128"/>
            <a:ea typeface="游ゴシック" panose="020B0400000000000000"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11113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256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61913</xdr:rowOff>
    </xdr:from>
    <xdr:to>
      <xdr:col>77</xdr:col>
      <xdr:colOff>44450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3516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61913</xdr:rowOff>
    </xdr:from>
    <xdr:to>
      <xdr:col>72</xdr:col>
      <xdr:colOff>203200</xdr:colOff>
      <xdr:row>85</xdr:row>
      <xdr:rowOff>107156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35163"/>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76994</xdr:rowOff>
    </xdr:from>
    <xdr:to>
      <xdr:col>68</xdr:col>
      <xdr:colOff>152400</xdr:colOff>
      <xdr:row>85</xdr:row>
      <xdr:rowOff>107156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5024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131763</xdr:rowOff>
    </xdr:from>
    <xdr:to>
      <xdr:col>81</xdr:col>
      <xdr:colOff>95250</xdr:colOff>
      <xdr:row>86</xdr:row>
      <xdr:rowOff>61913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103840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7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11113</xdr:rowOff>
    </xdr:from>
    <xdr:to>
      <xdr:col>73</xdr:col>
      <xdr:colOff>44450</xdr:colOff>
      <xdr:row>85</xdr:row>
      <xdr:rowOff>112713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97490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7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56356</xdr:rowOff>
    </xdr:from>
    <xdr:to>
      <xdr:col>68</xdr:col>
      <xdr:colOff>203200</xdr:colOff>
      <xdr:row>85</xdr:row>
      <xdr:rowOff>157956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142733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1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26194</xdr:rowOff>
    </xdr:from>
    <xdr:to>
      <xdr:col>64</xdr:col>
      <xdr:colOff>152400</xdr:colOff>
      <xdr:row>85</xdr:row>
      <xdr:rowOff>127794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112571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8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平成１８年度来、４次にわたり定員適正化計画を策定し、事業の見直し、適正な人員配置、民間委託や指定管理者制度等の推進により、定員適正化に努めている</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年度は、想定以上の退職希望があったため、職員数は減と</a:t>
          </a:r>
          <a:r>
            <a:rPr kumimoji="1" lang="ja-JP" altLang="en-US" sz="1100" b="0" i="0" baseline="0">
              <a:solidFill>
                <a:schemeClr val="dk1"/>
              </a:solidFill>
              <a:effectLst/>
              <a:latin typeface="+mn-lt"/>
              <a:ea typeface="+mn-ea"/>
              <a:cs typeface="+mn-cs"/>
            </a:rPr>
            <a:t>なり</a:t>
          </a:r>
          <a:r>
            <a:rPr kumimoji="1" lang="ja-JP" altLang="ja-JP" sz="1100" b="0" i="0" baseline="0">
              <a:solidFill>
                <a:schemeClr val="dk1"/>
              </a:solidFill>
              <a:effectLst/>
              <a:latin typeface="+mn-lt"/>
              <a:ea typeface="+mn-ea"/>
              <a:cs typeface="+mn-cs"/>
            </a:rPr>
            <a:t>、人口千人当たりの職員数</a:t>
          </a:r>
          <a:r>
            <a:rPr kumimoji="1" lang="ja-JP" altLang="en-US" sz="1100" b="0" i="0" baseline="0">
              <a:solidFill>
                <a:schemeClr val="dk1"/>
              </a:solidFill>
              <a:effectLst/>
              <a:latin typeface="+mn-lt"/>
              <a:ea typeface="+mn-ea"/>
              <a:cs typeface="+mn-cs"/>
            </a:rPr>
            <a:t>も減少となった</a:t>
          </a:r>
          <a:r>
            <a:rPr kumimoji="1" lang="ja-JP" altLang="ja-JP" sz="1100" b="0" i="0" baseline="0">
              <a:solidFill>
                <a:schemeClr val="dk1"/>
              </a:solidFill>
              <a:effectLst/>
              <a:latin typeface="+mn-lt"/>
              <a:ea typeface="+mn-ea"/>
              <a:cs typeface="+mn-cs"/>
            </a:rPr>
            <a:t>。類似団体との差異について、当市の</a:t>
          </a:r>
          <a:r>
            <a:rPr kumimoji="1" lang="ja-JP" altLang="en-US" sz="1100" b="0" i="0" baseline="0">
              <a:solidFill>
                <a:schemeClr val="dk1"/>
              </a:solidFill>
              <a:effectLst/>
              <a:latin typeface="+mn-lt"/>
              <a:ea typeface="+mn-ea"/>
              <a:cs typeface="+mn-cs"/>
            </a:rPr>
            <a:t>事情</a:t>
          </a:r>
          <a:r>
            <a:rPr kumimoji="1" lang="ja-JP" altLang="ja-JP" sz="1100" b="0" i="0" baseline="0">
              <a:solidFill>
                <a:schemeClr val="dk1"/>
              </a:solidFill>
              <a:effectLst/>
              <a:latin typeface="+mn-lt"/>
              <a:ea typeface="+mn-ea"/>
              <a:cs typeface="+mn-cs"/>
            </a:rPr>
            <a:t>を考慮しつつ、業務の適正化等による人員配置の見直しを図る必要がある。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96822</xdr:rowOff>
    </xdr:from>
    <xdr:to>
      <xdr:col>81</xdr:col>
      <xdr:colOff>44450</xdr:colOff>
      <xdr:row>64</xdr:row>
      <xdr:rowOff>106014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069622"/>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106014</xdr:rowOff>
    </xdr:from>
    <xdr:to>
      <xdr:col>77</xdr:col>
      <xdr:colOff>44450</xdr:colOff>
      <xdr:row>64</xdr:row>
      <xdr:rowOff>116356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07881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91077</xdr:rowOff>
    </xdr:from>
    <xdr:to>
      <xdr:col>72</xdr:col>
      <xdr:colOff>203200</xdr:colOff>
      <xdr:row>64</xdr:row>
      <xdr:rowOff>116356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063877"/>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68096</xdr:rowOff>
    </xdr:from>
    <xdr:to>
      <xdr:col>68</xdr:col>
      <xdr:colOff>152400</xdr:colOff>
      <xdr:row>64</xdr:row>
      <xdr:rowOff>91077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04089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86723</xdr:rowOff>
    </xdr:from>
    <xdr:to>
      <xdr:col>68</xdr:col>
      <xdr:colOff>203200</xdr:colOff>
      <xdr:row>63</xdr:row>
      <xdr:rowOff>16873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27050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77530</xdr:rowOff>
    </xdr:from>
    <xdr:to>
      <xdr:col>64</xdr:col>
      <xdr:colOff>152400</xdr:colOff>
      <xdr:row>63</xdr:row>
      <xdr:rowOff>7680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17857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46022</xdr:rowOff>
    </xdr:from>
    <xdr:to>
      <xdr:col>81</xdr:col>
      <xdr:colOff>95250</xdr:colOff>
      <xdr:row>64</xdr:row>
      <xdr:rowOff>147622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1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18099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9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55214</xdr:rowOff>
    </xdr:from>
    <xdr:to>
      <xdr:col>77</xdr:col>
      <xdr:colOff>95250</xdr:colOff>
      <xdr:row>64</xdr:row>
      <xdr:rowOff>156814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141591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1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65556</xdr:rowOff>
    </xdr:from>
    <xdr:to>
      <xdr:col>73</xdr:col>
      <xdr:colOff>44450</xdr:colOff>
      <xdr:row>64</xdr:row>
      <xdr:rowOff>167156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0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151933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12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40277</xdr:rowOff>
    </xdr:from>
    <xdr:to>
      <xdr:col>68</xdr:col>
      <xdr:colOff>203200</xdr:colOff>
      <xdr:row>64</xdr:row>
      <xdr:rowOff>141877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126654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17296</xdr:rowOff>
    </xdr:from>
    <xdr:to>
      <xdr:col>64</xdr:col>
      <xdr:colOff>152400</xdr:colOff>
      <xdr:row>64</xdr:row>
      <xdr:rowOff>118896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9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103673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7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単年度で見ると、分母（標準財政規模）が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、分子（元利償還金及び純元利償還金）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a:t>
          </a:r>
          <a:r>
            <a:rPr kumimoji="1" lang="ja-JP" altLang="ja-JP" sz="1100">
              <a:solidFill>
                <a:schemeClr val="dk1"/>
              </a:solidFill>
              <a:effectLst/>
              <a:latin typeface="+mn-lt"/>
              <a:ea typeface="+mn-ea"/>
              <a:cs typeface="+mn-cs"/>
            </a:rPr>
            <a:t>ったため、比率は減少している。令和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年度の単年度比率を令和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年度の単年度比率が下回ったため、</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年平均の</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減少している。</a:t>
          </a:r>
          <a:endParaRPr lang="ja-JP" altLang="ja-JP" sz="1400">
            <a:effectLst/>
          </a:endParaRPr>
        </a:p>
        <a:p>
          <a:r>
            <a:rPr kumimoji="1" lang="ja-JP" altLang="ja-JP" sz="1100">
              <a:solidFill>
                <a:schemeClr val="dk1"/>
              </a:solidFill>
              <a:effectLst/>
              <a:latin typeface="+mn-lt"/>
              <a:ea typeface="+mn-ea"/>
              <a:cs typeface="+mn-cs"/>
            </a:rPr>
            <a:t>　今後の元利償還金及び純元利償還金は、</a:t>
          </a:r>
          <a:r>
            <a:rPr kumimoji="1" lang="ja-JP" altLang="en-US" sz="1100">
              <a:solidFill>
                <a:schemeClr val="dk1"/>
              </a:solidFill>
              <a:effectLst/>
              <a:latin typeface="+mn-lt"/>
              <a:ea typeface="+mn-ea"/>
              <a:cs typeface="+mn-cs"/>
            </a:rPr>
            <a:t>事業完了した</a:t>
          </a:r>
          <a:r>
            <a:rPr kumimoji="1" lang="ja-JP" altLang="ja-JP" sz="1100">
              <a:solidFill>
                <a:schemeClr val="dk1"/>
              </a:solidFill>
              <a:effectLst/>
              <a:latin typeface="+mn-lt"/>
              <a:ea typeface="+mn-ea"/>
              <a:cs typeface="+mn-cs"/>
            </a:rPr>
            <a:t>新病院建設、仁摩地区道の駅整備事業、新可燃ごみ処理施設整備事業等</a:t>
          </a:r>
          <a:r>
            <a:rPr kumimoji="1" lang="ja-JP" altLang="en-US" sz="1100">
              <a:solidFill>
                <a:schemeClr val="dk1"/>
              </a:solidFill>
              <a:effectLst/>
              <a:latin typeface="+mn-lt"/>
              <a:ea typeface="+mn-ea"/>
              <a:cs typeface="+mn-cs"/>
            </a:rPr>
            <a:t>の元金償還の開始</a:t>
          </a:r>
          <a:r>
            <a:rPr kumimoji="1" lang="ja-JP" altLang="ja-JP" sz="1100">
              <a:solidFill>
                <a:schemeClr val="dk1"/>
              </a:solidFill>
              <a:effectLst/>
              <a:latin typeface="+mn-lt"/>
              <a:ea typeface="+mn-ea"/>
              <a:cs typeface="+mn-cs"/>
            </a:rPr>
            <a:t>による増加が見込まれる。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163285</xdr:rowOff>
    </xdr:from>
    <xdr:to>
      <xdr:col>81</xdr:col>
      <xdr:colOff>44450</xdr:colOff>
      <xdr:row>43</xdr:row>
      <xdr:rowOff>26307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3641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26307</xdr:rowOff>
    </xdr:from>
    <xdr:to>
      <xdr:col>77</xdr:col>
      <xdr:colOff>44450</xdr:colOff>
      <xdr:row>43</xdr:row>
      <xdr:rowOff>141212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3986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141212</xdr:rowOff>
    </xdr:from>
    <xdr:to>
      <xdr:col>72</xdr:col>
      <xdr:colOff>203200</xdr:colOff>
      <xdr:row>44</xdr:row>
      <xdr:rowOff>38705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5135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38705</xdr:rowOff>
    </xdr:from>
    <xdr:to>
      <xdr:col>68</xdr:col>
      <xdr:colOff>152400</xdr:colOff>
      <xdr:row>44</xdr:row>
      <xdr:rowOff>165100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582505"/>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112485</xdr:rowOff>
    </xdr:from>
    <xdr:to>
      <xdr:col>81</xdr:col>
      <xdr:colOff>95250</xdr:colOff>
      <xdr:row>43</xdr:row>
      <xdr:rowOff>42635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84562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146957</xdr:rowOff>
    </xdr:from>
    <xdr:to>
      <xdr:col>77</xdr:col>
      <xdr:colOff>95250</xdr:colOff>
      <xdr:row>43</xdr:row>
      <xdr:rowOff>77107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61884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90412</xdr:rowOff>
    </xdr:from>
    <xdr:to>
      <xdr:col>73</xdr:col>
      <xdr:colOff>44450</xdr:colOff>
      <xdr:row>44</xdr:row>
      <xdr:rowOff>20562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5339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159355</xdr:rowOff>
    </xdr:from>
    <xdr:to>
      <xdr:col>68</xdr:col>
      <xdr:colOff>203200</xdr:colOff>
      <xdr:row>44</xdr:row>
      <xdr:rowOff>89505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74282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年度においては、</a:t>
          </a:r>
          <a:r>
            <a:rPr kumimoji="1" lang="ja-JP" altLang="en-US" sz="1050">
              <a:solidFill>
                <a:schemeClr val="dk1"/>
              </a:solidFill>
              <a:effectLst/>
              <a:latin typeface="+mn-lt"/>
              <a:ea typeface="+mn-ea"/>
              <a:cs typeface="+mn-cs"/>
            </a:rPr>
            <a:t>高齢者講習施設新規整備事業</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大田運動公園整備事業等</a:t>
          </a:r>
          <a:r>
            <a:rPr kumimoji="1" lang="ja-JP" altLang="ja-JP" sz="1050">
              <a:solidFill>
                <a:schemeClr val="dk1"/>
              </a:solidFill>
              <a:effectLst/>
              <a:latin typeface="+mn-lt"/>
              <a:ea typeface="+mn-ea"/>
              <a:cs typeface="+mn-cs"/>
            </a:rPr>
            <a:t>の大型事業が完了したが、近年実施した大型の事業のほとんどが過疎債や合併特例債といった交付税措置率の高い起債を活用しての事業実施のため、将来負担額は減少した。</a:t>
          </a:r>
          <a:endParaRPr lang="ja-JP" altLang="ja-JP" sz="1050">
            <a:effectLst/>
          </a:endParaRPr>
        </a:p>
        <a:p>
          <a:r>
            <a:rPr kumimoji="1" lang="ja-JP" altLang="ja-JP" sz="1050">
              <a:solidFill>
                <a:schemeClr val="dk1"/>
              </a:solidFill>
              <a:effectLst/>
              <a:latin typeface="+mn-lt"/>
              <a:ea typeface="+mn-ea"/>
              <a:cs typeface="+mn-cs"/>
            </a:rPr>
            <a:t>　今後は、大田市駅周辺土地区画整理事業や新庁舎整備に係る地方債残高の増加、合併特例債発行終了年度の到来、人口減少による普通交付税の減少等が見込まれることから、将来負担比率の推移について注視していく必要がある。</a:t>
          </a:r>
          <a:r>
            <a:rPr kumimoji="1" lang="ja-JP" altLang="en-US" sz="1050">
              <a:solidFill>
                <a:schemeClr val="dk1"/>
              </a:solidFill>
              <a:effectLst/>
              <a:latin typeface="+mn-lt"/>
              <a:ea typeface="+mn-ea"/>
              <a:cs typeface="+mn-cs"/>
            </a:rPr>
            <a:t>また、計画的に基金残高を確保することで、持続可能な市政運営を図る必要がある。</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24003</xdr:rowOff>
    </xdr:from>
    <xdr:to>
      <xdr:col>81</xdr:col>
      <xdr:colOff>44450</xdr:colOff>
      <xdr:row>16</xdr:row>
      <xdr:rowOff>37516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767203"/>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37516</xdr:rowOff>
    </xdr:from>
    <xdr:to>
      <xdr:col>77</xdr:col>
      <xdr:colOff>44450</xdr:colOff>
      <xdr:row>16</xdr:row>
      <xdr:rowOff>134036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7807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129210</xdr:rowOff>
    </xdr:from>
    <xdr:to>
      <xdr:col>72</xdr:col>
      <xdr:colOff>203200</xdr:colOff>
      <xdr:row>16</xdr:row>
      <xdr:rowOff>134036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87241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129210</xdr:rowOff>
    </xdr:from>
    <xdr:to>
      <xdr:col>68</xdr:col>
      <xdr:colOff>152400</xdr:colOff>
      <xdr:row>17</xdr:row>
      <xdr:rowOff>45110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872410"/>
          <a:ext cx="889000" cy="8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28829</xdr:rowOff>
    </xdr:from>
    <xdr:to>
      <xdr:col>68</xdr:col>
      <xdr:colOff>203200</xdr:colOff>
      <xdr:row>15</xdr:row>
      <xdr:rowOff>130429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140606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65507</xdr:rowOff>
    </xdr:from>
    <xdr:to>
      <xdr:col>64</xdr:col>
      <xdr:colOff>152400</xdr:colOff>
      <xdr:row>15</xdr:row>
      <xdr:rowOff>167107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5834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144653</xdr:rowOff>
    </xdr:from>
    <xdr:to>
      <xdr:col>81</xdr:col>
      <xdr:colOff>95250</xdr:colOff>
      <xdr:row>16</xdr:row>
      <xdr:rowOff>74803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116730</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68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158166</xdr:rowOff>
    </xdr:from>
    <xdr:to>
      <xdr:col>77</xdr:col>
      <xdr:colOff>95250</xdr:colOff>
      <xdr:row>16</xdr:row>
      <xdr:rowOff>88316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7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73093</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8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83236</xdr:rowOff>
    </xdr:from>
    <xdr:to>
      <xdr:col>73</xdr:col>
      <xdr:colOff>44450</xdr:colOff>
      <xdr:row>17</xdr:row>
      <xdr:rowOff>13386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8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169613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91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78410</xdr:rowOff>
    </xdr:from>
    <xdr:to>
      <xdr:col>68</xdr:col>
      <xdr:colOff>203200</xdr:colOff>
      <xdr:row>17</xdr:row>
      <xdr:rowOff>8560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8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164787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90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165760</xdr:rowOff>
    </xdr:from>
    <xdr:to>
      <xdr:col>64</xdr:col>
      <xdr:colOff>152400</xdr:colOff>
      <xdr:row>17</xdr:row>
      <xdr:rowOff>95910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9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80687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9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32,195
31,730
435.34
25,603,501
25,027,051
453,783
13,141,288
29,949,328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一部事務組合を含めて市町村合併を行ったことにより、消防や衛生関係の人件費が類似団体と比較して多くなっているため、類似団体平均より数値が高くなっている。また会計年度任用職員制度導入により、人件費は著しく上昇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年度においては、人件費の支出額としては減少したが、歳出経常一般財源に占める割合は増加している。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xdr:rowOff>
    </xdr:from>
    <xdr:to>
      <xdr:col>24</xdr:col>
      <xdr:colOff>25400</xdr:colOff>
      <xdr:row>40</xdr:row>
      <xdr:rowOff>34472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8707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64407</xdr:rowOff>
    </xdr:from>
    <xdr:to>
      <xdr:col>19</xdr:col>
      <xdr:colOff>187325</xdr:colOff>
      <xdr:row>40</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50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64407</xdr:rowOff>
    </xdr:from>
    <xdr:to>
      <xdr:col>15</xdr:col>
      <xdr:colOff>98425</xdr:colOff>
      <xdr:row>40</xdr:row>
      <xdr:rowOff>34472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509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39915</xdr:rowOff>
    </xdr:from>
    <xdr:to>
      <xdr:col>11</xdr:col>
      <xdr:colOff>9525</xdr:colOff>
      <xdr:row>40</xdr:row>
      <xdr:rowOff>34472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55015"/>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40822</xdr:rowOff>
    </xdr:from>
    <xdr:to>
      <xdr:col>11</xdr:col>
      <xdr:colOff>60325</xdr:colOff>
      <xdr:row>37</xdr:row>
      <xdr:rowOff>142422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152599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155122</xdr:rowOff>
    </xdr:from>
    <xdr:to>
      <xdr:col>24</xdr:col>
      <xdr:colOff>76200</xdr:colOff>
      <xdr:row>40</xdr:row>
      <xdr:rowOff>85272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127199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13607</xdr:rowOff>
    </xdr:from>
    <xdr:to>
      <xdr:col>15</xdr:col>
      <xdr:colOff>149225</xdr:colOff>
      <xdr:row>39</xdr:row>
      <xdr:rowOff>115207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99984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155122</xdr:rowOff>
    </xdr:from>
    <xdr:to>
      <xdr:col>11</xdr:col>
      <xdr:colOff>60325</xdr:colOff>
      <xdr:row>40</xdr:row>
      <xdr:rowOff>85272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70049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160565</xdr:rowOff>
    </xdr:from>
    <xdr:to>
      <xdr:col>6</xdr:col>
      <xdr:colOff>171450</xdr:colOff>
      <xdr:row>38</xdr:row>
      <xdr:rowOff>90715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75492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機器更新費が増加しているが、会計年度任用職員制度導入に伴う賃金の廃節により、物件費自体としては、歳出経常一般財源等は大きく変動していない。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年度においては、</a:t>
          </a:r>
          <a:r>
            <a:rPr kumimoji="1" lang="ja-JP" altLang="en-US" sz="1100" b="0" i="0" baseline="0">
              <a:solidFill>
                <a:schemeClr val="dk1"/>
              </a:solidFill>
              <a:effectLst/>
              <a:latin typeface="+mn-lt"/>
              <a:ea typeface="+mn-ea"/>
              <a:cs typeface="+mn-cs"/>
            </a:rPr>
            <a:t>物件費の支出額としては減少したが、各種施設の光熱費の増、物価高の影響等により歳出経常一般財源に占める割合は増加している。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8890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08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16</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71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96520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71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104140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39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146067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148590</xdr:rowOff>
    </xdr:from>
    <xdr:to>
      <xdr:col>74</xdr:col>
      <xdr:colOff>31750</xdr:colOff>
      <xdr:row>16</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年度においては、各種給付事業の実績増により、比率が増加している。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159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55</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56</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94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57</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13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公共施設の維持修繕に</a:t>
          </a:r>
          <a:r>
            <a:rPr kumimoji="1" lang="ja-JP" altLang="ja-JP" sz="1100">
              <a:solidFill>
                <a:schemeClr val="dk1"/>
              </a:solidFill>
              <a:effectLst/>
              <a:latin typeface="+mn-lt"/>
              <a:ea typeface="+mn-ea"/>
              <a:cs typeface="+mn-cs"/>
            </a:rPr>
            <a:t>係る支出が増加したため、比率が増加している。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74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73660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13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96520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13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57</xdr:row>
      <xdr:rowOff>146050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977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一部事務組合を含めて市町村合併を行ったことにより、消防や衛生関係の人件費などに係る負担金支出が生じないため、類似団体平均より数値が低くなっている。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一方で、ごみ処理に係る負担金を他自治体へ支出していること</a:t>
          </a:r>
          <a:r>
            <a:rPr kumimoji="1" lang="ja-JP" altLang="en-US" sz="1100" b="0" i="0" baseline="0">
              <a:solidFill>
                <a:schemeClr val="dk1"/>
              </a:solidFill>
              <a:effectLst/>
              <a:latin typeface="+mn-lt"/>
              <a:ea typeface="+mn-ea"/>
              <a:cs typeface="+mn-cs"/>
            </a:rPr>
            <a:t>が増加要因となっているが、令和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年度においては、公営企業会計負担金の減等により割合は減少となった。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437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36</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117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120142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11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35</xdr:row>
      <xdr:rowOff>120142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385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自主財源に乏しい中で、インフラ整備等については地方債に依存しているため、単年度の公債費は同規模団体と比較して大きくなっている。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年度においては、償還開始による増加よりも、償還終了による減少が大きかったため、公債費に充当した一般財源は減少しており、比率については微減となっている。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37846</xdr:rowOff>
    </xdr:from>
    <xdr:to>
      <xdr:col>24</xdr:col>
      <xdr:colOff>25400</xdr:colOff>
      <xdr:row>79</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5823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51563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5915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51563</xdr:rowOff>
    </xdr:from>
    <xdr:to>
      <xdr:col>15</xdr:col>
      <xdr:colOff>98425</xdr:colOff>
      <xdr:row>79</xdr:row>
      <xdr:rowOff>120142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5961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120142</xdr:rowOff>
    </xdr:from>
    <xdr:to>
      <xdr:col>11</xdr:col>
      <xdr:colOff>9525</xdr:colOff>
      <xdr:row>79</xdr:row>
      <xdr:rowOff>143002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6646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35052</xdr:rowOff>
    </xdr:from>
    <xdr:to>
      <xdr:col>11</xdr:col>
      <xdr:colOff>60325</xdr:colOff>
      <xdr:row>78</xdr:row>
      <xdr:rowOff>136652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146829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151401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158496</xdr:rowOff>
    </xdr:from>
    <xdr:to>
      <xdr:col>24</xdr:col>
      <xdr:colOff>76200</xdr:colOff>
      <xdr:row>79</xdr:row>
      <xdr:rowOff>88646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130573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763</xdr:rowOff>
    </xdr:from>
    <xdr:to>
      <xdr:col>15</xdr:col>
      <xdr:colOff>149225</xdr:colOff>
      <xdr:row>79</xdr:row>
      <xdr:rowOff>102363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87140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69342</xdr:rowOff>
    </xdr:from>
    <xdr:to>
      <xdr:col>11</xdr:col>
      <xdr:colOff>60325</xdr:colOff>
      <xdr:row>79</xdr:row>
      <xdr:rowOff>170942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155719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92202</xdr:rowOff>
    </xdr:from>
    <xdr:to>
      <xdr:col>6</xdr:col>
      <xdr:colOff>171450</xdr:colOff>
      <xdr:row>80</xdr:row>
      <xdr:rowOff>22352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7129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年度における公債費を除く経費にかかる比率については、</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物件費及び</a:t>
          </a:r>
          <a:r>
            <a:rPr kumimoji="1" lang="ja-JP" altLang="en-US" sz="1100">
              <a:solidFill>
                <a:schemeClr val="dk1"/>
              </a:solidFill>
              <a:effectLst/>
              <a:latin typeface="+mn-lt"/>
              <a:ea typeface="+mn-ea"/>
              <a:cs typeface="+mn-cs"/>
            </a:rPr>
            <a:t>その他の経費</a:t>
          </a:r>
          <a:r>
            <a:rPr kumimoji="1" lang="ja-JP" altLang="ja-JP" sz="1100" b="0" i="0" baseline="0">
              <a:solidFill>
                <a:schemeClr val="dk1"/>
              </a:solidFill>
              <a:effectLst/>
              <a:latin typeface="+mn-lt"/>
              <a:ea typeface="+mn-ea"/>
              <a:cs typeface="+mn-cs"/>
            </a:rPr>
            <a:t>が増加したことにより、分子となる歳出経常一般財源等が増加したため、</a:t>
          </a:r>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ポイント増加した。また、地方交付税の減少により、歳入経常一般財源が減少していることもあり、比率が増加することとなった。</a:t>
          </a:r>
          <a:endParaRPr lang="ja-JP" altLang="ja-JP" sz="1400">
            <a:effectLst/>
          </a:endParaRPr>
        </a:p>
        <a:p>
          <a:r>
            <a:rPr kumimoji="1" lang="ja-JP" altLang="ja-JP" sz="1100">
              <a:solidFill>
                <a:schemeClr val="dk1"/>
              </a:solidFill>
              <a:effectLst/>
              <a:latin typeface="+mn-lt"/>
              <a:ea typeface="+mn-ea"/>
              <a:cs typeface="+mn-cs"/>
            </a:rPr>
            <a:t>　今後は、公債費の増加が見込まれるため、行財政改革の推進により、公債費以外の経費の抑制に努める必要がある。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92710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28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42562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0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98425</xdr:rowOff>
    </xdr:from>
    <xdr:to>
      <xdr:col>78</xdr:col>
      <xdr:colOff>69850</xdr:colOff>
      <xdr:row>75</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61427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98425</xdr:rowOff>
    </xdr:from>
    <xdr:to>
      <xdr:col>73</xdr:col>
      <xdr:colOff>180975</xdr:colOff>
      <xdr:row>75</xdr:row>
      <xdr:rowOff>18415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614275"/>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18415</xdr:rowOff>
    </xdr:from>
    <xdr:to>
      <xdr:col>69</xdr:col>
      <xdr:colOff>92075</xdr:colOff>
      <xdr:row>75</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8771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156210</xdr:rowOff>
    </xdr:from>
    <xdr:to>
      <xdr:col>69</xdr:col>
      <xdr:colOff>142875</xdr:colOff>
      <xdr:row>75</xdr:row>
      <xdr:rowOff>86360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71137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47625</xdr:rowOff>
    </xdr:from>
    <xdr:to>
      <xdr:col>65</xdr:col>
      <xdr:colOff>53975</xdr:colOff>
      <xdr:row>75</xdr:row>
      <xdr:rowOff>149225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134002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105427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47625</xdr:rowOff>
    </xdr:from>
    <xdr:to>
      <xdr:col>74</xdr:col>
      <xdr:colOff>31750</xdr:colOff>
      <xdr:row>73</xdr:row>
      <xdr:rowOff>149225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5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159402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33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139065</xdr:rowOff>
    </xdr:from>
    <xdr:to>
      <xdr:col>69</xdr:col>
      <xdr:colOff>142875</xdr:colOff>
      <xdr:row>75</xdr:row>
      <xdr:rowOff>69215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79392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124882</xdr:rowOff>
    </xdr:from>
    <xdr:to>
      <xdr:col>29</xdr:col>
      <xdr:colOff>127000</xdr:colOff>
      <xdr:row>11</xdr:row>
      <xdr:rowOff>143337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058457"/>
          <a:ext cx="647700" cy="18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143337</xdr:rowOff>
    </xdr:from>
    <xdr:to>
      <xdr:col>26</xdr:col>
      <xdr:colOff>50800</xdr:colOff>
      <xdr:row>11</xdr:row>
      <xdr:rowOff>154813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076912"/>
          <a:ext cx="698500" cy="11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154813</xdr:rowOff>
    </xdr:from>
    <xdr:to>
      <xdr:col>22</xdr:col>
      <xdr:colOff>114300</xdr:colOff>
      <xdr:row>12</xdr:row>
      <xdr:rowOff>12609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088388"/>
          <a:ext cx="698500" cy="29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12609</xdr:rowOff>
    </xdr:from>
    <xdr:to>
      <xdr:col>18</xdr:col>
      <xdr:colOff>177800</xdr:colOff>
      <xdr:row>12</xdr:row>
      <xdr:rowOff>152024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117634"/>
          <a:ext cx="698500" cy="139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43236</xdr:rowOff>
    </xdr:from>
    <xdr:to>
      <xdr:col>19</xdr:col>
      <xdr:colOff>38100</xdr:colOff>
      <xdr:row>15</xdr:row>
      <xdr:rowOff>144836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62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129613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88438</xdr:rowOff>
    </xdr:from>
    <xdr:to>
      <xdr:col>15</xdr:col>
      <xdr:colOff>101600</xdr:colOff>
      <xdr:row>16</xdr:row>
      <xdr:rowOff>18588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0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3365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9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74082</xdr:rowOff>
    </xdr:from>
    <xdr:to>
      <xdr:col>29</xdr:col>
      <xdr:colOff>177800</xdr:colOff>
      <xdr:row>12</xdr:row>
      <xdr:rowOff>4232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007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154109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1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92537</xdr:rowOff>
    </xdr:from>
    <xdr:to>
      <xdr:col>26</xdr:col>
      <xdr:colOff>101600</xdr:colOff>
      <xdr:row>12</xdr:row>
      <xdr:rowOff>22687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026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32864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794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104013</xdr:rowOff>
    </xdr:from>
    <xdr:to>
      <xdr:col>22</xdr:col>
      <xdr:colOff>165100</xdr:colOff>
      <xdr:row>12</xdr:row>
      <xdr:rowOff>34163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037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44340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80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133259</xdr:rowOff>
    </xdr:from>
    <xdr:to>
      <xdr:col>19</xdr:col>
      <xdr:colOff>38100</xdr:colOff>
      <xdr:row>12</xdr:row>
      <xdr:rowOff>63409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06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73586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83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101224</xdr:rowOff>
    </xdr:from>
    <xdr:to>
      <xdr:col>15</xdr:col>
      <xdr:colOff>101600</xdr:colOff>
      <xdr:row>13</xdr:row>
      <xdr:rowOff>31374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206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41551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19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216872</xdr:rowOff>
    </xdr:from>
    <xdr:to>
      <xdr:col>29</xdr:col>
      <xdr:colOff>127000</xdr:colOff>
      <xdr:row>34</xdr:row>
      <xdr:rowOff>262560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484322"/>
          <a:ext cx="647700" cy="45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66258</xdr:rowOff>
    </xdr:from>
    <xdr:to>
      <xdr:col>26</xdr:col>
      <xdr:colOff>50800</xdr:colOff>
      <xdr:row>34</xdr:row>
      <xdr:rowOff>216872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333708"/>
          <a:ext cx="698500" cy="150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66258</xdr:rowOff>
    </xdr:from>
    <xdr:to>
      <xdr:col>22</xdr:col>
      <xdr:colOff>114300</xdr:colOff>
      <xdr:row>34</xdr:row>
      <xdr:rowOff>215599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333708"/>
          <a:ext cx="698500" cy="149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6659</xdr:rowOff>
    </xdr:from>
    <xdr:to>
      <xdr:col>18</xdr:col>
      <xdr:colOff>177800</xdr:colOff>
      <xdr:row>34</xdr:row>
      <xdr:rowOff>215599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274109"/>
          <a:ext cx="698500" cy="208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131489</xdr:rowOff>
    </xdr:from>
    <xdr:to>
      <xdr:col>19</xdr:col>
      <xdr:colOff>38100</xdr:colOff>
      <xdr:row>35</xdr:row>
      <xdr:rowOff>233089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41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217866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2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109151</xdr:rowOff>
    </xdr:from>
    <xdr:to>
      <xdr:col>15</xdr:col>
      <xdr:colOff>101600</xdr:colOff>
      <xdr:row>35</xdr:row>
      <xdr:rowOff>210751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19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195528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0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211760</xdr:rowOff>
    </xdr:from>
    <xdr:to>
      <xdr:col>29</xdr:col>
      <xdr:colOff>177800</xdr:colOff>
      <xdr:row>34</xdr:row>
      <xdr:rowOff>313360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7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56837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166072</xdr:rowOff>
    </xdr:from>
    <xdr:to>
      <xdr:col>26</xdr:col>
      <xdr:colOff>101600</xdr:colOff>
      <xdr:row>34</xdr:row>
      <xdr:rowOff>267672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33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277849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0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15458</xdr:rowOff>
    </xdr:from>
    <xdr:to>
      <xdr:col>22</xdr:col>
      <xdr:colOff>165100</xdr:colOff>
      <xdr:row>34</xdr:row>
      <xdr:rowOff>117058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28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127235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0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164799</xdr:rowOff>
    </xdr:from>
    <xdr:to>
      <xdr:col>19</xdr:col>
      <xdr:colOff>38100</xdr:colOff>
      <xdr:row>34</xdr:row>
      <xdr:rowOff>266399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432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276576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0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298759</xdr:rowOff>
    </xdr:from>
    <xdr:to>
      <xdr:col>15</xdr:col>
      <xdr:colOff>101600</xdr:colOff>
      <xdr:row>34</xdr:row>
      <xdr:rowOff>57459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223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67636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599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32,195
31,730
435.34
25,603,501
25,027,051
453,783
13,141,288
29,949,328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19063</xdr:rowOff>
    </xdr:from>
    <xdr:to>
      <xdr:col>24</xdr:col>
      <xdr:colOff>63500</xdr:colOff>
      <xdr:row>31</xdr:row>
      <xdr:rowOff>24270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334013"/>
          <a:ext cx="8382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19063</xdr:rowOff>
    </xdr:from>
    <xdr:to>
      <xdr:col>19</xdr:col>
      <xdr:colOff>177800</xdr:colOff>
      <xdr:row>31</xdr:row>
      <xdr:rowOff>29312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34013"/>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29312</xdr:rowOff>
    </xdr:from>
    <xdr:to>
      <xdr:col>15</xdr:col>
      <xdr:colOff>50800</xdr:colOff>
      <xdr:row>31</xdr:row>
      <xdr:rowOff>84595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44262"/>
          <a:ext cx="8890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84595</xdr:rowOff>
    </xdr:from>
    <xdr:to>
      <xdr:col>10</xdr:col>
      <xdr:colOff>114300</xdr:colOff>
      <xdr:row>32</xdr:row>
      <xdr:rowOff>44767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399545"/>
          <a:ext cx="889000" cy="1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131102</xdr:rowOff>
    </xdr:from>
    <xdr:to>
      <xdr:col>10</xdr:col>
      <xdr:colOff>165100</xdr:colOff>
      <xdr:row>34</xdr:row>
      <xdr:rowOff>61252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8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52379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8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81115</xdr:rowOff>
    </xdr:from>
    <xdr:to>
      <xdr:col>6</xdr:col>
      <xdr:colOff>38100</xdr:colOff>
      <xdr:row>35</xdr:row>
      <xdr:rowOff>11265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1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2392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144920</xdr:rowOff>
    </xdr:from>
    <xdr:to>
      <xdr:col>24</xdr:col>
      <xdr:colOff>114300</xdr:colOff>
      <xdr:row>31</xdr:row>
      <xdr:rowOff>75070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8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59847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0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139713</xdr:rowOff>
    </xdr:from>
    <xdr:to>
      <xdr:col>20</xdr:col>
      <xdr:colOff>38100</xdr:colOff>
      <xdr:row>31</xdr:row>
      <xdr:rowOff>69863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8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86390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5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149962</xdr:rowOff>
    </xdr:from>
    <xdr:to>
      <xdr:col>15</xdr:col>
      <xdr:colOff>101600</xdr:colOff>
      <xdr:row>31</xdr:row>
      <xdr:rowOff>80112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9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96639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33795</xdr:rowOff>
    </xdr:from>
    <xdr:to>
      <xdr:col>10</xdr:col>
      <xdr:colOff>165100</xdr:colOff>
      <xdr:row>31</xdr:row>
      <xdr:rowOff>135395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3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151922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12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165417</xdr:rowOff>
    </xdr:from>
    <xdr:to>
      <xdr:col>6</xdr:col>
      <xdr:colOff>38100</xdr:colOff>
      <xdr:row>32</xdr:row>
      <xdr:rowOff>95567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8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112094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5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18030</xdr:rowOff>
    </xdr:from>
    <xdr:to>
      <xdr:col>24</xdr:col>
      <xdr:colOff>63500</xdr:colOff>
      <xdr:row>56</xdr:row>
      <xdr:rowOff>36254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19230"/>
          <a:ext cx="8382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18030</xdr:rowOff>
    </xdr:from>
    <xdr:to>
      <xdr:col>19</xdr:col>
      <xdr:colOff>177800</xdr:colOff>
      <xdr:row>56</xdr:row>
      <xdr:rowOff>85266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19230"/>
          <a:ext cx="889000" cy="6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85266</xdr:rowOff>
    </xdr:from>
    <xdr:to>
      <xdr:col>15</xdr:col>
      <xdr:colOff>50800</xdr:colOff>
      <xdr:row>56</xdr:row>
      <xdr:rowOff>110768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86466"/>
          <a:ext cx="889000" cy="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105602</xdr:rowOff>
    </xdr:from>
    <xdr:to>
      <xdr:col>10</xdr:col>
      <xdr:colOff>114300</xdr:colOff>
      <xdr:row>56</xdr:row>
      <xdr:rowOff>110768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06802"/>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59255</xdr:rowOff>
    </xdr:from>
    <xdr:to>
      <xdr:col>10</xdr:col>
      <xdr:colOff>165100</xdr:colOff>
      <xdr:row>56</xdr:row>
      <xdr:rowOff>160855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6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5932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43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90162</xdr:rowOff>
    </xdr:from>
    <xdr:to>
      <xdr:col>6</xdr:col>
      <xdr:colOff>38100</xdr:colOff>
      <xdr:row>57</xdr:row>
      <xdr:rowOff>20312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11439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156904</xdr:rowOff>
    </xdr:from>
    <xdr:to>
      <xdr:col>24</xdr:col>
      <xdr:colOff>114300</xdr:colOff>
      <xdr:row>56</xdr:row>
      <xdr:rowOff>87054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8331</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138680</xdr:rowOff>
    </xdr:from>
    <xdr:to>
      <xdr:col>20</xdr:col>
      <xdr:colOff>38100</xdr:colOff>
      <xdr:row>56</xdr:row>
      <xdr:rowOff>68830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6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85357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4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34466</xdr:rowOff>
    </xdr:from>
    <xdr:to>
      <xdr:col>15</xdr:col>
      <xdr:colOff>101600</xdr:colOff>
      <xdr:row>56</xdr:row>
      <xdr:rowOff>136066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152593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1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59968</xdr:rowOff>
    </xdr:from>
    <xdr:to>
      <xdr:col>10</xdr:col>
      <xdr:colOff>165100</xdr:colOff>
      <xdr:row>56</xdr:row>
      <xdr:rowOff>161568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6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152695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75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54802</xdr:rowOff>
    </xdr:from>
    <xdr:to>
      <xdr:col>6</xdr:col>
      <xdr:colOff>38100</xdr:colOff>
      <xdr:row>56</xdr:row>
      <xdr:rowOff>156402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1479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3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28098</xdr:rowOff>
    </xdr:from>
    <xdr:to>
      <xdr:col>24</xdr:col>
      <xdr:colOff>63500</xdr:colOff>
      <xdr:row>78</xdr:row>
      <xdr:rowOff>65633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01198"/>
          <a:ext cx="8382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65633</xdr:rowOff>
    </xdr:from>
    <xdr:to>
      <xdr:col>19</xdr:col>
      <xdr:colOff>177800</xdr:colOff>
      <xdr:row>78</xdr:row>
      <xdr:rowOff>80263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3873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47620</xdr:rowOff>
    </xdr:from>
    <xdr:to>
      <xdr:col>15</xdr:col>
      <xdr:colOff>50800</xdr:colOff>
      <xdr:row>78</xdr:row>
      <xdr:rowOff>80263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20720"/>
          <a:ext cx="889000" cy="3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47620</xdr:rowOff>
    </xdr:from>
    <xdr:to>
      <xdr:col>10</xdr:col>
      <xdr:colOff>114300</xdr:colOff>
      <xdr:row>78</xdr:row>
      <xdr:rowOff>84584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20720"/>
          <a:ext cx="889000" cy="3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43476</xdr:rowOff>
    </xdr:from>
    <xdr:to>
      <xdr:col>10</xdr:col>
      <xdr:colOff>165100</xdr:colOff>
      <xdr:row>77</xdr:row>
      <xdr:rowOff>145076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161603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107393</xdr:rowOff>
    </xdr:from>
    <xdr:to>
      <xdr:col>6</xdr:col>
      <xdr:colOff>38100</xdr:colOff>
      <xdr:row>78</xdr:row>
      <xdr:rowOff>37543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54070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148748</xdr:rowOff>
    </xdr:from>
    <xdr:to>
      <xdr:col>24</xdr:col>
      <xdr:colOff>114300</xdr:colOff>
      <xdr:row>78</xdr:row>
      <xdr:rowOff>78898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5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63675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14833</xdr:rowOff>
    </xdr:from>
    <xdr:to>
      <xdr:col>20</xdr:col>
      <xdr:colOff>38100</xdr:colOff>
      <xdr:row>78</xdr:row>
      <xdr:rowOff>116433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107560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8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29463</xdr:rowOff>
    </xdr:from>
    <xdr:to>
      <xdr:col>15</xdr:col>
      <xdr:colOff>101600</xdr:colOff>
      <xdr:row>78</xdr:row>
      <xdr:rowOff>131063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122190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9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168270</xdr:rowOff>
    </xdr:from>
    <xdr:to>
      <xdr:col>10</xdr:col>
      <xdr:colOff>165100</xdr:colOff>
      <xdr:row>78</xdr:row>
      <xdr:rowOff>98420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89547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6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33784</xdr:rowOff>
    </xdr:from>
    <xdr:to>
      <xdr:col>6</xdr:col>
      <xdr:colOff>38100</xdr:colOff>
      <xdr:row>78</xdr:row>
      <xdr:rowOff>135384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126511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9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99809</xdr:rowOff>
    </xdr:from>
    <xdr:to>
      <xdr:col>24</xdr:col>
      <xdr:colOff>63500</xdr:colOff>
      <xdr:row>94</xdr:row>
      <xdr:rowOff>60134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044659"/>
          <a:ext cx="838200" cy="1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33680</xdr:rowOff>
    </xdr:from>
    <xdr:to>
      <xdr:col>19</xdr:col>
      <xdr:colOff>177800</xdr:colOff>
      <xdr:row>94</xdr:row>
      <xdr:rowOff>60134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5978530"/>
          <a:ext cx="889000" cy="19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33680</xdr:rowOff>
    </xdr:from>
    <xdr:to>
      <xdr:col>15</xdr:col>
      <xdr:colOff>50800</xdr:colOff>
      <xdr:row>94</xdr:row>
      <xdr:rowOff>160262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978530"/>
          <a:ext cx="889000" cy="29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24676</xdr:rowOff>
    </xdr:from>
    <xdr:to>
      <xdr:col>10</xdr:col>
      <xdr:colOff>114300</xdr:colOff>
      <xdr:row>94</xdr:row>
      <xdr:rowOff>160262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140976"/>
          <a:ext cx="889000" cy="1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140043</xdr:rowOff>
    </xdr:from>
    <xdr:to>
      <xdr:col>10</xdr:col>
      <xdr:colOff>165100</xdr:colOff>
      <xdr:row>96</xdr:row>
      <xdr:rowOff>70193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61320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52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139230</xdr:rowOff>
    </xdr:from>
    <xdr:to>
      <xdr:col>6</xdr:col>
      <xdr:colOff>38100</xdr:colOff>
      <xdr:row>96</xdr:row>
      <xdr:rowOff>69380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60507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49009</xdr:rowOff>
    </xdr:from>
    <xdr:to>
      <xdr:col>24</xdr:col>
      <xdr:colOff>114300</xdr:colOff>
      <xdr:row>93</xdr:row>
      <xdr:rowOff>150609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9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71886</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84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9334</xdr:rowOff>
    </xdr:from>
    <xdr:to>
      <xdr:col>20</xdr:col>
      <xdr:colOff>38100</xdr:colOff>
      <xdr:row>94</xdr:row>
      <xdr:rowOff>110934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127461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90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154330</xdr:rowOff>
    </xdr:from>
    <xdr:to>
      <xdr:col>15</xdr:col>
      <xdr:colOff>101600</xdr:colOff>
      <xdr:row>93</xdr:row>
      <xdr:rowOff>84480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9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101007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70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109462</xdr:rowOff>
    </xdr:from>
    <xdr:to>
      <xdr:col>10</xdr:col>
      <xdr:colOff>165100</xdr:colOff>
      <xdr:row>95</xdr:row>
      <xdr:rowOff>39612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2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56139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00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145326</xdr:rowOff>
    </xdr:from>
    <xdr:to>
      <xdr:col>6</xdr:col>
      <xdr:colOff>38100</xdr:colOff>
      <xdr:row>94</xdr:row>
      <xdr:rowOff>75476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0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92003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86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40707</xdr:rowOff>
    </xdr:from>
    <xdr:to>
      <xdr:col>55</xdr:col>
      <xdr:colOff>0</xdr:colOff>
      <xdr:row>36</xdr:row>
      <xdr:rowOff>107321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12907"/>
          <a:ext cx="838200" cy="6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89702</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6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107321</xdr:rowOff>
    </xdr:from>
    <xdr:to>
      <xdr:col>50</xdr:col>
      <xdr:colOff>114300</xdr:colOff>
      <xdr:row>36</xdr:row>
      <xdr:rowOff>164462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79521"/>
          <a:ext cx="889000" cy="5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20647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128937</xdr:rowOff>
    </xdr:from>
    <xdr:to>
      <xdr:col>45</xdr:col>
      <xdr:colOff>177800</xdr:colOff>
      <xdr:row>36</xdr:row>
      <xdr:rowOff>164462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443887"/>
          <a:ext cx="889000" cy="89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71195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4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128937</xdr:rowOff>
    </xdr:from>
    <xdr:to>
      <xdr:col>41</xdr:col>
      <xdr:colOff>50800</xdr:colOff>
      <xdr:row>37</xdr:row>
      <xdr:rowOff>106763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443887"/>
          <a:ext cx="889000" cy="100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87839</xdr:rowOff>
    </xdr:from>
    <xdr:to>
      <xdr:col>41</xdr:col>
      <xdr:colOff>101600</xdr:colOff>
      <xdr:row>31</xdr:row>
      <xdr:rowOff>17989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23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34516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00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22707</xdr:rowOff>
    </xdr:from>
    <xdr:to>
      <xdr:col>36</xdr:col>
      <xdr:colOff>165100</xdr:colOff>
      <xdr:row>37</xdr:row>
      <xdr:rowOff>124307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140834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14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161357</xdr:rowOff>
    </xdr:from>
    <xdr:to>
      <xdr:col>55</xdr:col>
      <xdr:colOff>50800</xdr:colOff>
      <xdr:row>36</xdr:row>
      <xdr:rowOff>91507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6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12784</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1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56521</xdr:rowOff>
    </xdr:from>
    <xdr:to>
      <xdr:col>50</xdr:col>
      <xdr:colOff>165100</xdr:colOff>
      <xdr:row>36</xdr:row>
      <xdr:rowOff>158121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3198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0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113662</xdr:rowOff>
    </xdr:from>
    <xdr:to>
      <xdr:col>46</xdr:col>
      <xdr:colOff>38100</xdr:colOff>
      <xdr:row>37</xdr:row>
      <xdr:rowOff>43812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60339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06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78137</xdr:rowOff>
    </xdr:from>
    <xdr:to>
      <xdr:col>41</xdr:col>
      <xdr:colOff>101600</xdr:colOff>
      <xdr:row>32</xdr:row>
      <xdr:rowOff>8287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3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170864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48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55963</xdr:rowOff>
    </xdr:from>
    <xdr:to>
      <xdr:col>36</xdr:col>
      <xdr:colOff>165100</xdr:colOff>
      <xdr:row>37</xdr:row>
      <xdr:rowOff>157563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9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148690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36941</xdr:rowOff>
    </xdr:from>
    <xdr:to>
      <xdr:col>55</xdr:col>
      <xdr:colOff>0</xdr:colOff>
      <xdr:row>56</xdr:row>
      <xdr:rowOff>40050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38141"/>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87188</xdr:rowOff>
    </xdr:from>
    <xdr:to>
      <xdr:col>50</xdr:col>
      <xdr:colOff>114300</xdr:colOff>
      <xdr:row>56</xdr:row>
      <xdr:rowOff>36941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174038"/>
          <a:ext cx="889000" cy="46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87188</xdr:rowOff>
    </xdr:from>
    <xdr:to>
      <xdr:col>45</xdr:col>
      <xdr:colOff>177800</xdr:colOff>
      <xdr:row>54</xdr:row>
      <xdr:rowOff>66561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174038"/>
          <a:ext cx="889000" cy="15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66561</xdr:rowOff>
    </xdr:from>
    <xdr:to>
      <xdr:col>41</xdr:col>
      <xdr:colOff>50800</xdr:colOff>
      <xdr:row>55</xdr:row>
      <xdr:rowOff>15309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324861"/>
          <a:ext cx="889000" cy="12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128860</xdr:rowOff>
    </xdr:from>
    <xdr:to>
      <xdr:col>41</xdr:col>
      <xdr:colOff>101600</xdr:colOff>
      <xdr:row>56</xdr:row>
      <xdr:rowOff>59010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50137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65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119395</xdr:rowOff>
    </xdr:from>
    <xdr:to>
      <xdr:col>36</xdr:col>
      <xdr:colOff>165100</xdr:colOff>
      <xdr:row>56</xdr:row>
      <xdr:rowOff>49545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5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40672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64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160700</xdr:rowOff>
    </xdr:from>
    <xdr:to>
      <xdr:col>55</xdr:col>
      <xdr:colOff>50800</xdr:colOff>
      <xdr:row>56</xdr:row>
      <xdr:rowOff>90850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9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12127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44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157591</xdr:rowOff>
    </xdr:from>
    <xdr:to>
      <xdr:col>50</xdr:col>
      <xdr:colOff>165100</xdr:colOff>
      <xdr:row>56</xdr:row>
      <xdr:rowOff>87741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8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104268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36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36388</xdr:rowOff>
    </xdr:from>
    <xdr:to>
      <xdr:col>46</xdr:col>
      <xdr:colOff>38100</xdr:colOff>
      <xdr:row>53</xdr:row>
      <xdr:rowOff>137988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1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154515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889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15761</xdr:rowOff>
    </xdr:from>
    <xdr:to>
      <xdr:col>41</xdr:col>
      <xdr:colOff>101600</xdr:colOff>
      <xdr:row>54</xdr:row>
      <xdr:rowOff>117361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27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133888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04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135959</xdr:rowOff>
    </xdr:from>
    <xdr:to>
      <xdr:col>36</xdr:col>
      <xdr:colOff>165100</xdr:colOff>
      <xdr:row>55</xdr:row>
      <xdr:rowOff>66109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3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82636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16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106302</xdr:rowOff>
    </xdr:from>
    <xdr:to>
      <xdr:col>55</xdr:col>
      <xdr:colOff>0</xdr:colOff>
      <xdr:row>79</xdr:row>
      <xdr:rowOff>38768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07952"/>
          <a:ext cx="838200" cy="27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16506</xdr:rowOff>
    </xdr:from>
    <xdr:to>
      <xdr:col>50</xdr:col>
      <xdr:colOff>114300</xdr:colOff>
      <xdr:row>79</xdr:row>
      <xdr:rowOff>38768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046706"/>
          <a:ext cx="889000" cy="53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168047</xdr:rowOff>
    </xdr:from>
    <xdr:to>
      <xdr:col>45</xdr:col>
      <xdr:colOff>177800</xdr:colOff>
      <xdr:row>76</xdr:row>
      <xdr:rowOff>16506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026797"/>
          <a:ext cx="889000" cy="1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101007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168047</xdr:rowOff>
    </xdr:from>
    <xdr:to>
      <xdr:col>41</xdr:col>
      <xdr:colOff>50800</xdr:colOff>
      <xdr:row>77</xdr:row>
      <xdr:rowOff>82028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026797"/>
          <a:ext cx="889000" cy="25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99654</xdr:rowOff>
    </xdr:from>
    <xdr:to>
      <xdr:col>41</xdr:col>
      <xdr:colOff>101600</xdr:colOff>
      <xdr:row>78</xdr:row>
      <xdr:rowOff>29804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20931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107820</xdr:rowOff>
    </xdr:from>
    <xdr:to>
      <xdr:col>36</xdr:col>
      <xdr:colOff>165100</xdr:colOff>
      <xdr:row>78</xdr:row>
      <xdr:rowOff>37970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29097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55502</xdr:rowOff>
    </xdr:from>
    <xdr:to>
      <xdr:col>55</xdr:col>
      <xdr:colOff>50800</xdr:colOff>
      <xdr:row>77</xdr:row>
      <xdr:rowOff>157102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78379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0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159418</xdr:rowOff>
    </xdr:from>
    <xdr:to>
      <xdr:col>50</xdr:col>
      <xdr:colOff>165100</xdr:colOff>
      <xdr:row>79</xdr:row>
      <xdr:rowOff>89568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80695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137157</xdr:rowOff>
    </xdr:from>
    <xdr:to>
      <xdr:col>46</xdr:col>
      <xdr:colOff>38100</xdr:colOff>
      <xdr:row>76</xdr:row>
      <xdr:rowOff>67308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9959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83834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77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117246</xdr:rowOff>
    </xdr:from>
    <xdr:to>
      <xdr:col>41</xdr:col>
      <xdr:colOff>101600</xdr:colOff>
      <xdr:row>76</xdr:row>
      <xdr:rowOff>47396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9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63923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31228</xdr:rowOff>
    </xdr:from>
    <xdr:to>
      <xdr:col>36</xdr:col>
      <xdr:colOff>165100</xdr:colOff>
      <xdr:row>77</xdr:row>
      <xdr:rowOff>132828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149355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00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162610</xdr:rowOff>
    </xdr:from>
    <xdr:to>
      <xdr:col>55</xdr:col>
      <xdr:colOff>0</xdr:colOff>
      <xdr:row>96</xdr:row>
      <xdr:rowOff>39421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107460"/>
          <a:ext cx="838200" cy="39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162610</xdr:rowOff>
    </xdr:from>
    <xdr:to>
      <xdr:col>50</xdr:col>
      <xdr:colOff>114300</xdr:colOff>
      <xdr:row>96</xdr:row>
      <xdr:rowOff>106172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107460"/>
          <a:ext cx="889000" cy="4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52845</xdr:rowOff>
    </xdr:from>
    <xdr:to>
      <xdr:col>45</xdr:col>
      <xdr:colOff>177800</xdr:colOff>
      <xdr:row>96</xdr:row>
      <xdr:rowOff>106172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512045"/>
          <a:ext cx="889000" cy="5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60694</xdr:rowOff>
    </xdr:from>
    <xdr:to>
      <xdr:col>41</xdr:col>
      <xdr:colOff>50800</xdr:colOff>
      <xdr:row>96</xdr:row>
      <xdr:rowOff>52845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176994"/>
          <a:ext cx="889000" cy="33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33934</xdr:rowOff>
    </xdr:from>
    <xdr:to>
      <xdr:col>41</xdr:col>
      <xdr:colOff>101600</xdr:colOff>
      <xdr:row>95</xdr:row>
      <xdr:rowOff>135534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3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152061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0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13424</xdr:rowOff>
    </xdr:from>
    <xdr:to>
      <xdr:col>36</xdr:col>
      <xdr:colOff>165100</xdr:colOff>
      <xdr:row>95</xdr:row>
      <xdr:rowOff>115024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30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106151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9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160071</xdr:rowOff>
    </xdr:from>
    <xdr:to>
      <xdr:col>55</xdr:col>
      <xdr:colOff>50800</xdr:colOff>
      <xdr:row>96</xdr:row>
      <xdr:rowOff>90221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138498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111810</xdr:rowOff>
    </xdr:from>
    <xdr:to>
      <xdr:col>50</xdr:col>
      <xdr:colOff>165100</xdr:colOff>
      <xdr:row>94</xdr:row>
      <xdr:rowOff>41960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05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58487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58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55372</xdr:rowOff>
    </xdr:from>
    <xdr:to>
      <xdr:col>46</xdr:col>
      <xdr:colOff>38100</xdr:colOff>
      <xdr:row>96</xdr:row>
      <xdr:rowOff>156972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148099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6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2045</xdr:rowOff>
    </xdr:from>
    <xdr:to>
      <xdr:col>41</xdr:col>
      <xdr:colOff>101600</xdr:colOff>
      <xdr:row>96</xdr:row>
      <xdr:rowOff>103645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4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94772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9894</xdr:rowOff>
    </xdr:from>
    <xdr:to>
      <xdr:col>36</xdr:col>
      <xdr:colOff>165100</xdr:colOff>
      <xdr:row>94</xdr:row>
      <xdr:rowOff>111494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12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128021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590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22847</xdr:rowOff>
    </xdr:from>
    <xdr:to>
      <xdr:col>85</xdr:col>
      <xdr:colOff>127000</xdr:colOff>
      <xdr:row>37</xdr:row>
      <xdr:rowOff>22923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195047"/>
          <a:ext cx="838200" cy="17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108839</xdr:rowOff>
    </xdr:from>
    <xdr:to>
      <xdr:col>81</xdr:col>
      <xdr:colOff>50800</xdr:colOff>
      <xdr:row>36</xdr:row>
      <xdr:rowOff>22847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109589"/>
          <a:ext cx="889000" cy="8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125430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64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108839</xdr:rowOff>
    </xdr:from>
    <xdr:to>
      <xdr:col>76</xdr:col>
      <xdr:colOff>114300</xdr:colOff>
      <xdr:row>37</xdr:row>
      <xdr:rowOff>27686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109589"/>
          <a:ext cx="889000" cy="26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102646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61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27686</xdr:rowOff>
    </xdr:from>
    <xdr:to>
      <xdr:col>71</xdr:col>
      <xdr:colOff>177800</xdr:colOff>
      <xdr:row>37</xdr:row>
      <xdr:rowOff>160236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371336"/>
          <a:ext cx="889000" cy="1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157099</xdr:rowOff>
    </xdr:from>
    <xdr:to>
      <xdr:col>72</xdr:col>
      <xdr:colOff>38100</xdr:colOff>
      <xdr:row>37</xdr:row>
      <xdr:rowOff>87249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32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78376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42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122542</xdr:rowOff>
    </xdr:from>
    <xdr:to>
      <xdr:col>67</xdr:col>
      <xdr:colOff>101600</xdr:colOff>
      <xdr:row>37</xdr:row>
      <xdr:rowOff>52692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2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69219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0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143573</xdr:rowOff>
    </xdr:from>
    <xdr:to>
      <xdr:col>85</xdr:col>
      <xdr:colOff>177800</xdr:colOff>
      <xdr:row>37</xdr:row>
      <xdr:rowOff>73723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3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166450</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16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143497</xdr:rowOff>
    </xdr:from>
    <xdr:to>
      <xdr:col>81</xdr:col>
      <xdr:colOff>101600</xdr:colOff>
      <xdr:row>36</xdr:row>
      <xdr:rowOff>73647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14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90174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591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58039</xdr:rowOff>
    </xdr:from>
    <xdr:to>
      <xdr:col>76</xdr:col>
      <xdr:colOff>165100</xdr:colOff>
      <xdr:row>35</xdr:row>
      <xdr:rowOff>159639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0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4716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583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148336</xdr:rowOff>
    </xdr:from>
    <xdr:to>
      <xdr:col>72</xdr:col>
      <xdr:colOff>38100</xdr:colOff>
      <xdr:row>37</xdr:row>
      <xdr:rowOff>78486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95013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0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109436</xdr:rowOff>
    </xdr:from>
    <xdr:to>
      <xdr:col>67</xdr:col>
      <xdr:colOff>101600</xdr:colOff>
      <xdr:row>38</xdr:row>
      <xdr:rowOff>39586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30713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5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67590</xdr:rowOff>
    </xdr:from>
    <xdr:to>
      <xdr:col>85</xdr:col>
      <xdr:colOff>127000</xdr:colOff>
      <xdr:row>72</xdr:row>
      <xdr:rowOff>67843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411990"/>
          <a:ext cx="8382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5944</xdr:rowOff>
    </xdr:from>
    <xdr:to>
      <xdr:col>81</xdr:col>
      <xdr:colOff>50800</xdr:colOff>
      <xdr:row>72</xdr:row>
      <xdr:rowOff>67590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350344"/>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1575</xdr:rowOff>
    </xdr:from>
    <xdr:to>
      <xdr:col>76</xdr:col>
      <xdr:colOff>114300</xdr:colOff>
      <xdr:row>72</xdr:row>
      <xdr:rowOff>5944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345975"/>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169976</xdr:rowOff>
    </xdr:from>
    <xdr:to>
      <xdr:col>71</xdr:col>
      <xdr:colOff>177800</xdr:colOff>
      <xdr:row>72</xdr:row>
      <xdr:rowOff>1575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2342926"/>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126822</xdr:rowOff>
    </xdr:from>
    <xdr:to>
      <xdr:col>72</xdr:col>
      <xdr:colOff>38100</xdr:colOff>
      <xdr:row>74</xdr:row>
      <xdr:rowOff>56972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64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48099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73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143802</xdr:rowOff>
    </xdr:from>
    <xdr:to>
      <xdr:col>67</xdr:col>
      <xdr:colOff>101600</xdr:colOff>
      <xdr:row>74</xdr:row>
      <xdr:rowOff>73952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6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65079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17043</xdr:rowOff>
    </xdr:from>
    <xdr:to>
      <xdr:col>85</xdr:col>
      <xdr:colOff>177800</xdr:colOff>
      <xdr:row>72</xdr:row>
      <xdr:rowOff>118643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3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39920</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21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16790</xdr:rowOff>
    </xdr:from>
    <xdr:to>
      <xdr:col>81</xdr:col>
      <xdr:colOff>101600</xdr:colOff>
      <xdr:row>72</xdr:row>
      <xdr:rowOff>118390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3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134917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13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126594</xdr:rowOff>
    </xdr:from>
    <xdr:to>
      <xdr:col>76</xdr:col>
      <xdr:colOff>165100</xdr:colOff>
      <xdr:row>72</xdr:row>
      <xdr:rowOff>56744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29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73271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07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122225</xdr:rowOff>
    </xdr:from>
    <xdr:to>
      <xdr:col>72</xdr:col>
      <xdr:colOff>38100</xdr:colOff>
      <xdr:row>72</xdr:row>
      <xdr:rowOff>52375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29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68902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0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119176</xdr:rowOff>
    </xdr:from>
    <xdr:to>
      <xdr:col>67</xdr:col>
      <xdr:colOff>101600</xdr:colOff>
      <xdr:row>72</xdr:row>
      <xdr:rowOff>49326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29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65853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06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30753</xdr:rowOff>
    </xdr:from>
    <xdr:to>
      <xdr:col>85</xdr:col>
      <xdr:colOff>127000</xdr:colOff>
      <xdr:row>98</xdr:row>
      <xdr:rowOff>42847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832853"/>
          <a:ext cx="8382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30753</xdr:rowOff>
    </xdr:from>
    <xdr:to>
      <xdr:col>81</xdr:col>
      <xdr:colOff>50800</xdr:colOff>
      <xdr:row>98</xdr:row>
      <xdr:rowOff>61120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832853"/>
          <a:ext cx="889000" cy="3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61120</xdr:rowOff>
    </xdr:from>
    <xdr:to>
      <xdr:col>76</xdr:col>
      <xdr:colOff>114300</xdr:colOff>
      <xdr:row>98</xdr:row>
      <xdr:rowOff>63818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863220"/>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32153</xdr:rowOff>
    </xdr:from>
    <xdr:to>
      <xdr:col>71</xdr:col>
      <xdr:colOff>177800</xdr:colOff>
      <xdr:row>98</xdr:row>
      <xdr:rowOff>63818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834253"/>
          <a:ext cx="889000" cy="3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115280</xdr:rowOff>
    </xdr:from>
    <xdr:to>
      <xdr:col>72</xdr:col>
      <xdr:colOff>38100</xdr:colOff>
      <xdr:row>98</xdr:row>
      <xdr:rowOff>45430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4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61957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2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143704</xdr:rowOff>
    </xdr:from>
    <xdr:to>
      <xdr:col>67</xdr:col>
      <xdr:colOff>101600</xdr:colOff>
      <xdr:row>98</xdr:row>
      <xdr:rowOff>73854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90381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5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163497</xdr:rowOff>
    </xdr:from>
    <xdr:to>
      <xdr:col>85</xdr:col>
      <xdr:colOff>177800</xdr:colOff>
      <xdr:row>98</xdr:row>
      <xdr:rowOff>93647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120550</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151403</xdr:rowOff>
    </xdr:from>
    <xdr:to>
      <xdr:col>81</xdr:col>
      <xdr:colOff>101600</xdr:colOff>
      <xdr:row>98</xdr:row>
      <xdr:rowOff>81553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72680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7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10320</xdr:rowOff>
    </xdr:from>
    <xdr:to>
      <xdr:col>76</xdr:col>
      <xdr:colOff>165100</xdr:colOff>
      <xdr:row>98</xdr:row>
      <xdr:rowOff>111920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103047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90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13018</xdr:rowOff>
    </xdr:from>
    <xdr:to>
      <xdr:col>72</xdr:col>
      <xdr:colOff>38100</xdr:colOff>
      <xdr:row>98</xdr:row>
      <xdr:rowOff>114618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105745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0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152803</xdr:rowOff>
    </xdr:from>
    <xdr:to>
      <xdr:col>67</xdr:col>
      <xdr:colOff>101600</xdr:colOff>
      <xdr:row>98</xdr:row>
      <xdr:rowOff>82953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74080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8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14035</xdr:rowOff>
    </xdr:from>
    <xdr:to>
      <xdr:col>116</xdr:col>
      <xdr:colOff>63500</xdr:colOff>
      <xdr:row>36</xdr:row>
      <xdr:rowOff>39443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186235"/>
          <a:ext cx="838200" cy="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98911</xdr:rowOff>
    </xdr:from>
    <xdr:to>
      <xdr:col>111</xdr:col>
      <xdr:colOff>177800</xdr:colOff>
      <xdr:row>36</xdr:row>
      <xdr:rowOff>14035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099661"/>
          <a:ext cx="889000" cy="8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73798</xdr:rowOff>
    </xdr:from>
    <xdr:to>
      <xdr:col>107</xdr:col>
      <xdr:colOff>50800</xdr:colOff>
      <xdr:row>35</xdr:row>
      <xdr:rowOff>98911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074548"/>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73798</xdr:rowOff>
    </xdr:from>
    <xdr:to>
      <xdr:col>102</xdr:col>
      <xdr:colOff>114300</xdr:colOff>
      <xdr:row>35</xdr:row>
      <xdr:rowOff>128629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074548"/>
          <a:ext cx="889000" cy="5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91708</xdr:rowOff>
    </xdr:from>
    <xdr:to>
      <xdr:col>102</xdr:col>
      <xdr:colOff>165100</xdr:colOff>
      <xdr:row>39</xdr:row>
      <xdr:rowOff>21858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12985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136743</xdr:rowOff>
    </xdr:from>
    <xdr:to>
      <xdr:col>98</xdr:col>
      <xdr:colOff>38100</xdr:colOff>
      <xdr:row>39</xdr:row>
      <xdr:rowOff>66893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58020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160093</xdr:rowOff>
    </xdr:from>
    <xdr:to>
      <xdr:col>116</xdr:col>
      <xdr:colOff>114300</xdr:colOff>
      <xdr:row>36</xdr:row>
      <xdr:rowOff>90243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16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11520</xdr:rowOff>
    </xdr:from>
    <xdr:ext cx="534377"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0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134685</xdr:rowOff>
    </xdr:from>
    <xdr:to>
      <xdr:col>112</xdr:col>
      <xdr:colOff>38100</xdr:colOff>
      <xdr:row>36</xdr:row>
      <xdr:rowOff>64835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13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81362</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56111" y="591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48111</xdr:rowOff>
    </xdr:from>
    <xdr:to>
      <xdr:col>107</xdr:col>
      <xdr:colOff>101600</xdr:colOff>
      <xdr:row>35</xdr:row>
      <xdr:rowOff>149711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04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166238</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67111" y="582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22998</xdr:rowOff>
    </xdr:from>
    <xdr:to>
      <xdr:col>102</xdr:col>
      <xdr:colOff>165100</xdr:colOff>
      <xdr:row>35</xdr:row>
      <xdr:rowOff>124598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0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141125</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278111" y="579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77829</xdr:rowOff>
    </xdr:from>
    <xdr:to>
      <xdr:col>98</xdr:col>
      <xdr:colOff>38100</xdr:colOff>
      <xdr:row>36</xdr:row>
      <xdr:rowOff>7979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07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24506</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389111" y="585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150825</xdr:rowOff>
    </xdr:from>
    <xdr:to>
      <xdr:col>116</xdr:col>
      <xdr:colOff>63500</xdr:colOff>
      <xdr:row>58</xdr:row>
      <xdr:rowOff>151968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9492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150101</xdr:rowOff>
    </xdr:from>
    <xdr:to>
      <xdr:col>111</xdr:col>
      <xdr:colOff>177800</xdr:colOff>
      <xdr:row>58</xdr:row>
      <xdr:rowOff>151968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94201"/>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145224</xdr:rowOff>
    </xdr:from>
    <xdr:to>
      <xdr:col>107</xdr:col>
      <xdr:colOff>50800</xdr:colOff>
      <xdr:row>58</xdr:row>
      <xdr:rowOff>150101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9324"/>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145224</xdr:rowOff>
    </xdr:from>
    <xdr:to>
      <xdr:col>102</xdr:col>
      <xdr:colOff>114300</xdr:colOff>
      <xdr:row>58</xdr:row>
      <xdr:rowOff>152768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8932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96977</xdr:rowOff>
    </xdr:from>
    <xdr:to>
      <xdr:col>102</xdr:col>
      <xdr:colOff>165100</xdr:colOff>
      <xdr:row>58</xdr:row>
      <xdr:rowOff>27127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43654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4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127953</xdr:rowOff>
    </xdr:from>
    <xdr:to>
      <xdr:col>98</xdr:col>
      <xdr:colOff>38100</xdr:colOff>
      <xdr:row>58</xdr:row>
      <xdr:rowOff>58103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74630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100025</xdr:rowOff>
    </xdr:from>
    <xdr:to>
      <xdr:col>116</xdr:col>
      <xdr:colOff>114300</xdr:colOff>
      <xdr:row>59</xdr:row>
      <xdr:rowOff>30175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14952</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5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101168</xdr:rowOff>
    </xdr:from>
    <xdr:to>
      <xdr:col>112</xdr:col>
      <xdr:colOff>38100</xdr:colOff>
      <xdr:row>59</xdr:row>
      <xdr:rowOff>31318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22445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3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99301</xdr:rowOff>
    </xdr:from>
    <xdr:to>
      <xdr:col>107</xdr:col>
      <xdr:colOff>101600</xdr:colOff>
      <xdr:row>59</xdr:row>
      <xdr:rowOff>29451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20578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3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94424</xdr:rowOff>
    </xdr:from>
    <xdr:to>
      <xdr:col>102</xdr:col>
      <xdr:colOff>165100</xdr:colOff>
      <xdr:row>59</xdr:row>
      <xdr:rowOff>24574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15701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3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101968</xdr:rowOff>
    </xdr:from>
    <xdr:to>
      <xdr:col>98</xdr:col>
      <xdr:colOff>38100</xdr:colOff>
      <xdr:row>59</xdr:row>
      <xdr:rowOff>32118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23245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3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146082</xdr:rowOff>
    </xdr:from>
    <xdr:to>
      <xdr:col>116</xdr:col>
      <xdr:colOff>63500</xdr:colOff>
      <xdr:row>74</xdr:row>
      <xdr:rowOff>10865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661932"/>
          <a:ext cx="8382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10865</xdr:rowOff>
    </xdr:from>
    <xdr:to>
      <xdr:col>111</xdr:col>
      <xdr:colOff>177800</xdr:colOff>
      <xdr:row>74</xdr:row>
      <xdr:rowOff>29781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698165"/>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16199</xdr:rowOff>
    </xdr:from>
    <xdr:to>
      <xdr:col>107</xdr:col>
      <xdr:colOff>50800</xdr:colOff>
      <xdr:row>74</xdr:row>
      <xdr:rowOff>29781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703499"/>
          <a:ext cx="889000" cy="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117373</xdr:rowOff>
    </xdr:from>
    <xdr:to>
      <xdr:col>102</xdr:col>
      <xdr:colOff>114300</xdr:colOff>
      <xdr:row>74</xdr:row>
      <xdr:rowOff>16199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461773"/>
          <a:ext cx="889000" cy="24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45238</xdr:rowOff>
    </xdr:from>
    <xdr:to>
      <xdr:col>102</xdr:col>
      <xdr:colOff>165100</xdr:colOff>
      <xdr:row>75</xdr:row>
      <xdr:rowOff>146838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137965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71793</xdr:rowOff>
    </xdr:from>
    <xdr:to>
      <xdr:col>98</xdr:col>
      <xdr:colOff>38100</xdr:colOff>
      <xdr:row>75</xdr:row>
      <xdr:rowOff>1943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164520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95282</xdr:rowOff>
    </xdr:from>
    <xdr:to>
      <xdr:col>116</xdr:col>
      <xdr:colOff>114300</xdr:colOff>
      <xdr:row>74</xdr:row>
      <xdr:rowOff>25432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61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118159</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4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131515</xdr:rowOff>
    </xdr:from>
    <xdr:to>
      <xdr:col>112</xdr:col>
      <xdr:colOff>38100</xdr:colOff>
      <xdr:row>74</xdr:row>
      <xdr:rowOff>61665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6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78192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42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150431</xdr:rowOff>
    </xdr:from>
    <xdr:to>
      <xdr:col>107</xdr:col>
      <xdr:colOff>101600</xdr:colOff>
      <xdr:row>74</xdr:row>
      <xdr:rowOff>80581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6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97108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4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136849</xdr:rowOff>
    </xdr:from>
    <xdr:to>
      <xdr:col>102</xdr:col>
      <xdr:colOff>165100</xdr:colOff>
      <xdr:row>74</xdr:row>
      <xdr:rowOff>66999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65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83526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42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66573</xdr:rowOff>
    </xdr:from>
    <xdr:to>
      <xdr:col>98</xdr:col>
      <xdr:colOff>38100</xdr:colOff>
      <xdr:row>72</xdr:row>
      <xdr:rowOff>168173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41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13250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18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54611</xdr:rowOff>
    </xdr:from>
    <xdr:to>
      <xdr:col>102</xdr:col>
      <xdr:colOff>165100</xdr:colOff>
      <xdr:row>91</xdr:row>
      <xdr:rowOff>156211</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90</xdr:row>
      <xdr:rowOff>1288</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168911</xdr:rowOff>
    </xdr:from>
    <xdr:to>
      <xdr:col>98</xdr:col>
      <xdr:colOff>38100</xdr:colOff>
      <xdr:row>90</xdr:row>
      <xdr:rowOff>99061</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115588</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・人件費については、総額としては昨年に比べ減少したが、</a:t>
          </a:r>
          <a:r>
            <a:rPr kumimoji="1" lang="ja-JP" altLang="en-US" sz="1100">
              <a:solidFill>
                <a:schemeClr val="dk1"/>
              </a:solidFill>
              <a:effectLst/>
              <a:latin typeface="+mn-lt"/>
              <a:ea typeface="+mn-ea"/>
              <a:cs typeface="+mn-cs"/>
            </a:rPr>
            <a:t>類似団体と比較して、以前高い</a:t>
          </a:r>
          <a:r>
            <a:rPr kumimoji="1" lang="ja-JP" altLang="ja-JP" sz="1100">
              <a:solidFill>
                <a:schemeClr val="dk1"/>
              </a:solidFill>
              <a:effectLst/>
              <a:latin typeface="+mn-lt"/>
              <a:ea typeface="+mn-ea"/>
              <a:cs typeface="+mn-cs"/>
            </a:rPr>
            <a:t>数値</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ため、今後も適正な人員配置、定員管理に努める必要がある。</a:t>
          </a:r>
          <a:endParaRPr lang="ja-JP" altLang="ja-JP" sz="1400">
            <a:effectLst/>
          </a:endParaRPr>
        </a:p>
        <a:p>
          <a:r>
            <a:rPr kumimoji="1" lang="ja-JP" altLang="ja-JP" sz="1100">
              <a:solidFill>
                <a:schemeClr val="dk1"/>
              </a:solidFill>
              <a:effectLst/>
              <a:latin typeface="+mn-lt"/>
              <a:ea typeface="+mn-ea"/>
              <a:cs typeface="+mn-cs"/>
            </a:rPr>
            <a:t>・普通建設事業費については、</a:t>
          </a:r>
          <a:r>
            <a:rPr kumimoji="1" lang="ja-JP" altLang="en-US" sz="1100">
              <a:solidFill>
                <a:schemeClr val="dk1"/>
              </a:solidFill>
              <a:effectLst/>
              <a:latin typeface="+mn-lt"/>
              <a:ea typeface="+mn-ea"/>
              <a:cs typeface="+mn-cs"/>
            </a:rPr>
            <a:t>大田市駅前周辺東側土地区画整理事業の本格化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高齢者講習施設新規整備事業</a:t>
          </a:r>
          <a:r>
            <a:rPr kumimoji="1" lang="ja-JP" altLang="ja-JP" sz="1100">
              <a:solidFill>
                <a:schemeClr val="dk1"/>
              </a:solidFill>
              <a:effectLst/>
              <a:latin typeface="+mn-lt"/>
              <a:ea typeface="+mn-ea"/>
              <a:cs typeface="+mn-cs"/>
            </a:rPr>
            <a:t>といった大型の新規整備事業</a:t>
          </a:r>
          <a:r>
            <a:rPr kumimoji="1" lang="ja-JP" altLang="en-US" sz="1100">
              <a:solidFill>
                <a:schemeClr val="dk1"/>
              </a:solidFill>
              <a:effectLst/>
              <a:latin typeface="+mn-lt"/>
              <a:ea typeface="+mn-ea"/>
              <a:cs typeface="+mn-cs"/>
            </a:rPr>
            <a:t>を実施したため</a:t>
          </a:r>
          <a:r>
            <a:rPr kumimoji="1" lang="ja-JP" altLang="ja-JP" sz="1100">
              <a:solidFill>
                <a:schemeClr val="dk1"/>
              </a:solidFill>
              <a:effectLst/>
              <a:latin typeface="+mn-lt"/>
              <a:ea typeface="+mn-ea"/>
              <a:cs typeface="+mn-cs"/>
            </a:rPr>
            <a:t>、数値が</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している。その反面、消防通信指令システムの更新整備</a:t>
          </a:r>
          <a:r>
            <a:rPr kumimoji="1" lang="ja-JP" altLang="en-US" sz="1100">
              <a:solidFill>
                <a:schemeClr val="dk1"/>
              </a:solidFill>
              <a:effectLst/>
              <a:latin typeface="+mn-lt"/>
              <a:ea typeface="+mn-ea"/>
              <a:cs typeface="+mn-cs"/>
            </a:rPr>
            <a:t>の終了</a:t>
          </a:r>
          <a:r>
            <a:rPr kumimoji="1" lang="ja-JP" altLang="ja-JP" sz="1100">
              <a:solidFill>
                <a:schemeClr val="dk1"/>
              </a:solidFill>
              <a:effectLst/>
              <a:latin typeface="+mn-lt"/>
              <a:ea typeface="+mn-ea"/>
              <a:cs typeface="+mn-cs"/>
            </a:rPr>
            <a:t>により、更新整備に係る数値は</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・維持補修費については、</a:t>
          </a:r>
          <a:r>
            <a:rPr kumimoji="1" lang="ja-JP" altLang="en-US" sz="1100">
              <a:solidFill>
                <a:schemeClr val="dk1"/>
              </a:solidFill>
              <a:effectLst/>
              <a:latin typeface="+mn-lt"/>
              <a:ea typeface="+mn-ea"/>
              <a:cs typeface="+mn-cs"/>
            </a:rPr>
            <a:t>公共施設の維持修繕に係る費用の</a:t>
          </a:r>
          <a:r>
            <a:rPr kumimoji="1" lang="ja-JP" altLang="ja-JP" sz="1100">
              <a:solidFill>
                <a:schemeClr val="dk1"/>
              </a:solidFill>
              <a:effectLst/>
              <a:latin typeface="+mn-lt"/>
              <a:ea typeface="+mn-ea"/>
              <a:cs typeface="+mn-cs"/>
            </a:rPr>
            <a:t>増加により、数値が上昇している。</a:t>
          </a:r>
          <a:endParaRPr lang="ja-JP" altLang="ja-JP" sz="1400">
            <a:effectLst/>
          </a:endParaRPr>
        </a:p>
        <a:p>
          <a:r>
            <a:rPr kumimoji="1" lang="ja-JP" altLang="ja-JP" sz="1100">
              <a:solidFill>
                <a:schemeClr val="dk1"/>
              </a:solidFill>
              <a:effectLst/>
              <a:latin typeface="+mn-lt"/>
              <a:ea typeface="+mn-ea"/>
              <a:cs typeface="+mn-cs"/>
            </a:rPr>
            <a:t>・公債費については、</a:t>
          </a:r>
          <a:r>
            <a:rPr kumimoji="1" lang="ja-JP" altLang="ja-JP" sz="1100" b="0" i="0" baseline="0">
              <a:solidFill>
                <a:schemeClr val="dk1"/>
              </a:solidFill>
              <a:effectLst/>
              <a:latin typeface="+mn-lt"/>
              <a:ea typeface="+mn-ea"/>
              <a:cs typeface="+mn-cs"/>
            </a:rPr>
            <a:t>償還開始による増加よりも、償還終了による減少が大きかったため、数値が下降している。</a:t>
          </a:r>
          <a:endParaRPr lang="ja-JP" altLang="ja-JP" sz="1400">
            <a:effectLst/>
          </a:endParaRPr>
        </a:p>
        <a:p>
          <a:r>
            <a:rPr kumimoji="1" lang="ja-JP" altLang="ja-JP" sz="1100">
              <a:solidFill>
                <a:schemeClr val="dk1"/>
              </a:solidFill>
              <a:effectLst/>
              <a:latin typeface="+mn-lt"/>
              <a:ea typeface="+mn-ea"/>
              <a:cs typeface="+mn-cs"/>
            </a:rPr>
            <a:t>・扶助費については、</a:t>
          </a:r>
          <a:r>
            <a:rPr kumimoji="1" lang="ja-JP" altLang="en-US" sz="1100">
              <a:solidFill>
                <a:schemeClr val="dk1"/>
              </a:solidFill>
              <a:effectLst/>
              <a:latin typeface="+mn-lt"/>
              <a:ea typeface="+mn-ea"/>
              <a:cs typeface="+mn-cs"/>
            </a:rPr>
            <a:t>物価高騰緊急支援給付金給付事業の実施</a:t>
          </a:r>
          <a:r>
            <a:rPr kumimoji="1" lang="ja-JP" altLang="ja-JP" sz="1100" b="0" i="0" baseline="0">
              <a:solidFill>
                <a:schemeClr val="dk1"/>
              </a:solidFill>
              <a:effectLst/>
              <a:latin typeface="+mn-lt"/>
              <a:ea typeface="+mn-ea"/>
              <a:cs typeface="+mn-cs"/>
            </a:rPr>
            <a:t>により数値が</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32,195
31,730
435.34
25,603,501
25,027,051
453,783
13,141,288
29,949,328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164084</xdr:rowOff>
    </xdr:from>
    <xdr:to>
      <xdr:col>24</xdr:col>
      <xdr:colOff>63500</xdr:colOff>
      <xdr:row>34</xdr:row>
      <xdr:rowOff>167513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21934"/>
          <a:ext cx="838200" cy="17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167513</xdr:rowOff>
    </xdr:from>
    <xdr:to>
      <xdr:col>19</xdr:col>
      <xdr:colOff>177800</xdr:colOff>
      <xdr:row>35</xdr:row>
      <xdr:rowOff>60452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96813"/>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132842</xdr:rowOff>
    </xdr:from>
    <xdr:to>
      <xdr:col>15</xdr:col>
      <xdr:colOff>50800</xdr:colOff>
      <xdr:row>35</xdr:row>
      <xdr:rowOff>60452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90692"/>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132842</xdr:rowOff>
    </xdr:from>
    <xdr:to>
      <xdr:col>10</xdr:col>
      <xdr:colOff>114300</xdr:colOff>
      <xdr:row>35</xdr:row>
      <xdr:rowOff>65024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90692"/>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124333</xdr:rowOff>
    </xdr:from>
    <xdr:to>
      <xdr:col>10</xdr:col>
      <xdr:colOff>165100</xdr:colOff>
      <xdr:row>35</xdr:row>
      <xdr:rowOff>54483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45610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45466</xdr:rowOff>
    </xdr:from>
    <xdr:to>
      <xdr:col>6</xdr:col>
      <xdr:colOff>38100</xdr:colOff>
      <xdr:row>34</xdr:row>
      <xdr:rowOff>147066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163593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113284</xdr:rowOff>
    </xdr:from>
    <xdr:to>
      <xdr:col>24</xdr:col>
      <xdr:colOff>114300</xdr:colOff>
      <xdr:row>34</xdr:row>
      <xdr:rowOff>43434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7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136161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116713</xdr:rowOff>
    </xdr:from>
    <xdr:to>
      <xdr:col>20</xdr:col>
      <xdr:colOff>38100</xdr:colOff>
      <xdr:row>35</xdr:row>
      <xdr:rowOff>46863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63390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2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9652</xdr:rowOff>
    </xdr:from>
    <xdr:to>
      <xdr:col>15</xdr:col>
      <xdr:colOff>101600</xdr:colOff>
      <xdr:row>35</xdr:row>
      <xdr:rowOff>111252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127779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82042</xdr:rowOff>
    </xdr:from>
    <xdr:to>
      <xdr:col>10</xdr:col>
      <xdr:colOff>165100</xdr:colOff>
      <xdr:row>34</xdr:row>
      <xdr:rowOff>12192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28719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1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14224</xdr:rowOff>
    </xdr:from>
    <xdr:to>
      <xdr:col>6</xdr:col>
      <xdr:colOff>38100</xdr:colOff>
      <xdr:row>35</xdr:row>
      <xdr:rowOff>115824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106951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145427</xdr:rowOff>
    </xdr:from>
    <xdr:to>
      <xdr:col>24</xdr:col>
      <xdr:colOff>63500</xdr:colOff>
      <xdr:row>56</xdr:row>
      <xdr:rowOff>167536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46627"/>
          <a:ext cx="8382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42134</xdr:rowOff>
    </xdr:from>
    <xdr:to>
      <xdr:col>19</xdr:col>
      <xdr:colOff>177800</xdr:colOff>
      <xdr:row>56</xdr:row>
      <xdr:rowOff>167536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43334"/>
          <a:ext cx="889000" cy="12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56905</xdr:rowOff>
    </xdr:from>
    <xdr:to>
      <xdr:col>15</xdr:col>
      <xdr:colOff>50800</xdr:colOff>
      <xdr:row>56</xdr:row>
      <xdr:rowOff>42134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315205"/>
          <a:ext cx="889000" cy="32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56905</xdr:rowOff>
    </xdr:from>
    <xdr:to>
      <xdr:col>10</xdr:col>
      <xdr:colOff>114300</xdr:colOff>
      <xdr:row>57</xdr:row>
      <xdr:rowOff>3901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315205"/>
          <a:ext cx="889000" cy="46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48076</xdr:rowOff>
    </xdr:from>
    <xdr:to>
      <xdr:col>10</xdr:col>
      <xdr:colOff>165100</xdr:colOff>
      <xdr:row>54</xdr:row>
      <xdr:rowOff>149676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0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140803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39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120915</xdr:rowOff>
    </xdr:from>
    <xdr:to>
      <xdr:col>6</xdr:col>
      <xdr:colOff>38100</xdr:colOff>
      <xdr:row>57</xdr:row>
      <xdr:rowOff>51065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2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67592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9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94627</xdr:rowOff>
    </xdr:from>
    <xdr:to>
      <xdr:col>24</xdr:col>
      <xdr:colOff>114300</xdr:colOff>
      <xdr:row>57</xdr:row>
      <xdr:rowOff>24777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9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117504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4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116736</xdr:rowOff>
    </xdr:from>
    <xdr:to>
      <xdr:col>20</xdr:col>
      <xdr:colOff>38100</xdr:colOff>
      <xdr:row>57</xdr:row>
      <xdr:rowOff>46886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63413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9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162784</xdr:rowOff>
    </xdr:from>
    <xdr:to>
      <xdr:col>15</xdr:col>
      <xdr:colOff>101600</xdr:colOff>
      <xdr:row>56</xdr:row>
      <xdr:rowOff>92934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9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109461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6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6105</xdr:rowOff>
    </xdr:from>
    <xdr:to>
      <xdr:col>10</xdr:col>
      <xdr:colOff>165100</xdr:colOff>
      <xdr:row>54</xdr:row>
      <xdr:rowOff>107705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26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124232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0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124551</xdr:rowOff>
    </xdr:from>
    <xdr:to>
      <xdr:col>6</xdr:col>
      <xdr:colOff>38100</xdr:colOff>
      <xdr:row>57</xdr:row>
      <xdr:rowOff>54701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2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45828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81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103603</xdr:rowOff>
    </xdr:from>
    <xdr:to>
      <xdr:col>24</xdr:col>
      <xdr:colOff>63500</xdr:colOff>
      <xdr:row>72</xdr:row>
      <xdr:rowOff>1908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105103"/>
          <a:ext cx="838200" cy="24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12109</xdr:rowOff>
    </xdr:from>
    <xdr:to>
      <xdr:col>19</xdr:col>
      <xdr:colOff>177800</xdr:colOff>
      <xdr:row>72</xdr:row>
      <xdr:rowOff>1908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185059"/>
          <a:ext cx="889000" cy="16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12109</xdr:rowOff>
    </xdr:from>
    <xdr:to>
      <xdr:col>15</xdr:col>
      <xdr:colOff>50800</xdr:colOff>
      <xdr:row>73</xdr:row>
      <xdr:rowOff>72557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185059"/>
          <a:ext cx="889000" cy="40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157422</xdr:rowOff>
    </xdr:from>
    <xdr:to>
      <xdr:col>10</xdr:col>
      <xdr:colOff>114300</xdr:colOff>
      <xdr:row>73</xdr:row>
      <xdr:rowOff>72557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501822"/>
          <a:ext cx="889000" cy="8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157153</xdr:rowOff>
    </xdr:from>
    <xdr:to>
      <xdr:col>10</xdr:col>
      <xdr:colOff>165100</xdr:colOff>
      <xdr:row>75</xdr:row>
      <xdr:rowOff>87303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4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78430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3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20636</xdr:rowOff>
    </xdr:from>
    <xdr:to>
      <xdr:col>6</xdr:col>
      <xdr:colOff>38100</xdr:colOff>
      <xdr:row>75</xdr:row>
      <xdr:rowOff>122236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8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113363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7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52803</xdr:rowOff>
    </xdr:from>
    <xdr:to>
      <xdr:col>24</xdr:col>
      <xdr:colOff>114300</xdr:colOff>
      <xdr:row>70</xdr:row>
      <xdr:rowOff>154403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05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139180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196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122558</xdr:rowOff>
    </xdr:from>
    <xdr:to>
      <xdr:col>20</xdr:col>
      <xdr:colOff>38100</xdr:colOff>
      <xdr:row>72</xdr:row>
      <xdr:rowOff>52708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2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69235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07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132759</xdr:rowOff>
    </xdr:from>
    <xdr:to>
      <xdr:col>15</xdr:col>
      <xdr:colOff>101600</xdr:colOff>
      <xdr:row>71</xdr:row>
      <xdr:rowOff>62909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1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79436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190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21757</xdr:rowOff>
    </xdr:from>
    <xdr:to>
      <xdr:col>10</xdr:col>
      <xdr:colOff>165100</xdr:colOff>
      <xdr:row>73</xdr:row>
      <xdr:rowOff>123357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3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139884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31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106622</xdr:rowOff>
    </xdr:from>
    <xdr:to>
      <xdr:col>6</xdr:col>
      <xdr:colOff>38100</xdr:colOff>
      <xdr:row>73</xdr:row>
      <xdr:rowOff>36772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4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53299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22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119926</xdr:rowOff>
    </xdr:from>
    <xdr:to>
      <xdr:col>24</xdr:col>
      <xdr:colOff>62865</xdr:colOff>
      <xdr:row>99</xdr:row>
      <xdr:rowOff>47282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6064776"/>
          <a:ext cx="1270" cy="956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51109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2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47282</xdr:rowOff>
    </xdr:from>
    <xdr:to>
      <xdr:col>24</xdr:col>
      <xdr:colOff>152400</xdr:colOff>
      <xdr:row>99</xdr:row>
      <xdr:rowOff>47282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2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66603</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84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119926</xdr:rowOff>
    </xdr:from>
    <xdr:to>
      <xdr:col>24</xdr:col>
      <xdr:colOff>152400</xdr:colOff>
      <xdr:row>93</xdr:row>
      <xdr:rowOff>119926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06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3811</xdr:rowOff>
    </xdr:from>
    <xdr:to>
      <xdr:col>24</xdr:col>
      <xdr:colOff>63500</xdr:colOff>
      <xdr:row>95</xdr:row>
      <xdr:rowOff>62103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948661"/>
          <a:ext cx="838200" cy="40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162602</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21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12725</xdr:rowOff>
    </xdr:from>
    <xdr:to>
      <xdr:col>24</xdr:col>
      <xdr:colOff>114300</xdr:colOff>
      <xdr:row>97</xdr:row>
      <xdr:rowOff>114325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37058</xdr:rowOff>
    </xdr:from>
    <xdr:to>
      <xdr:col>19</xdr:col>
      <xdr:colOff>177800</xdr:colOff>
      <xdr:row>93</xdr:row>
      <xdr:rowOff>3811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5467558"/>
          <a:ext cx="889000" cy="48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154953</xdr:rowOff>
    </xdr:from>
    <xdr:to>
      <xdr:col>20</xdr:col>
      <xdr:colOff>38100</xdr:colOff>
      <xdr:row>97</xdr:row>
      <xdr:rowOff>85103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76230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0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37058</xdr:rowOff>
    </xdr:from>
    <xdr:to>
      <xdr:col>15</xdr:col>
      <xdr:colOff>50800</xdr:colOff>
      <xdr:row>93</xdr:row>
      <xdr:rowOff>63055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467558"/>
          <a:ext cx="889000" cy="54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7696</xdr:rowOff>
    </xdr:from>
    <xdr:to>
      <xdr:col>15</xdr:col>
      <xdr:colOff>101600</xdr:colOff>
      <xdr:row>97</xdr:row>
      <xdr:rowOff>109296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100423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3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63055</xdr:rowOff>
    </xdr:from>
    <xdr:to>
      <xdr:col>10</xdr:col>
      <xdr:colOff>114300</xdr:colOff>
      <xdr:row>94</xdr:row>
      <xdr:rowOff>157683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007905"/>
          <a:ext cx="889000" cy="26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165012</xdr:rowOff>
    </xdr:from>
    <xdr:to>
      <xdr:col>10</xdr:col>
      <xdr:colOff>165100</xdr:colOff>
      <xdr:row>97</xdr:row>
      <xdr:rowOff>95162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2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86289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1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10922</xdr:rowOff>
    </xdr:from>
    <xdr:to>
      <xdr:col>6</xdr:col>
      <xdr:colOff>38100</xdr:colOff>
      <xdr:row>97</xdr:row>
      <xdr:rowOff>112522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4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103649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3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11303</xdr:rowOff>
    </xdr:from>
    <xdr:to>
      <xdr:col>24</xdr:col>
      <xdr:colOff>114300</xdr:colOff>
      <xdr:row>95</xdr:row>
      <xdr:rowOff>112903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34180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5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124461</xdr:rowOff>
    </xdr:from>
    <xdr:to>
      <xdr:col>20</xdr:col>
      <xdr:colOff>38100</xdr:colOff>
      <xdr:row>93</xdr:row>
      <xdr:rowOff>54611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89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71138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67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157708</xdr:rowOff>
    </xdr:from>
    <xdr:to>
      <xdr:col>15</xdr:col>
      <xdr:colOff>101600</xdr:colOff>
      <xdr:row>90</xdr:row>
      <xdr:rowOff>87858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4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104385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51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12255</xdr:rowOff>
    </xdr:from>
    <xdr:to>
      <xdr:col>10</xdr:col>
      <xdr:colOff>165100</xdr:colOff>
      <xdr:row>93</xdr:row>
      <xdr:rowOff>113855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59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130382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573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106883</xdr:rowOff>
    </xdr:from>
    <xdr:to>
      <xdr:col>6</xdr:col>
      <xdr:colOff>38100</xdr:colOff>
      <xdr:row>95</xdr:row>
      <xdr:rowOff>37033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2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53560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99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21808</xdr:rowOff>
    </xdr:from>
    <xdr:to>
      <xdr:col>55</xdr:col>
      <xdr:colOff>0</xdr:colOff>
      <xdr:row>36</xdr:row>
      <xdr:rowOff>44994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194008"/>
          <a:ext cx="8382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21808</xdr:rowOff>
    </xdr:from>
    <xdr:to>
      <xdr:col>50</xdr:col>
      <xdr:colOff>114300</xdr:colOff>
      <xdr:row>36</xdr:row>
      <xdr:rowOff>76019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194008"/>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46627</xdr:rowOff>
    </xdr:from>
    <xdr:to>
      <xdr:col>45</xdr:col>
      <xdr:colOff>177800</xdr:colOff>
      <xdr:row>36</xdr:row>
      <xdr:rowOff>76019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5875927"/>
          <a:ext cx="889000" cy="3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157661</xdr:rowOff>
    </xdr:from>
    <xdr:to>
      <xdr:col>41</xdr:col>
      <xdr:colOff>50800</xdr:colOff>
      <xdr:row>34</xdr:row>
      <xdr:rowOff>46627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5815511"/>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165644</xdr:rowOff>
    </xdr:from>
    <xdr:to>
      <xdr:col>55</xdr:col>
      <xdr:colOff>50800</xdr:colOff>
      <xdr:row>36</xdr:row>
      <xdr:rowOff>95794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1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17071</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01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142458</xdr:rowOff>
    </xdr:from>
    <xdr:to>
      <xdr:col>50</xdr:col>
      <xdr:colOff>165100</xdr:colOff>
      <xdr:row>36</xdr:row>
      <xdr:rowOff>72608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14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89135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91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25219</xdr:rowOff>
    </xdr:from>
    <xdr:to>
      <xdr:col>46</xdr:col>
      <xdr:colOff>38100</xdr:colOff>
      <xdr:row>36</xdr:row>
      <xdr:rowOff>126819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19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143346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97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167277</xdr:rowOff>
    </xdr:from>
    <xdr:to>
      <xdr:col>41</xdr:col>
      <xdr:colOff>101600</xdr:colOff>
      <xdr:row>34</xdr:row>
      <xdr:rowOff>97427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8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113954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60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106861</xdr:rowOff>
    </xdr:from>
    <xdr:to>
      <xdr:col>36</xdr:col>
      <xdr:colOff>165100</xdr:colOff>
      <xdr:row>34</xdr:row>
      <xdr:rowOff>37011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7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53538</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168218</xdr:rowOff>
    </xdr:from>
    <xdr:to>
      <xdr:col>55</xdr:col>
      <xdr:colOff>0</xdr:colOff>
      <xdr:row>55</xdr:row>
      <xdr:rowOff>155302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426518"/>
          <a:ext cx="838200" cy="15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146730</xdr:rowOff>
    </xdr:from>
    <xdr:to>
      <xdr:col>50</xdr:col>
      <xdr:colOff>114300</xdr:colOff>
      <xdr:row>55</xdr:row>
      <xdr:rowOff>155302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576480"/>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88856</xdr:rowOff>
    </xdr:from>
    <xdr:to>
      <xdr:col>45</xdr:col>
      <xdr:colOff>177800</xdr:colOff>
      <xdr:row>55</xdr:row>
      <xdr:rowOff>146730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518606"/>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77121</xdr:rowOff>
    </xdr:from>
    <xdr:to>
      <xdr:col>41</xdr:col>
      <xdr:colOff>50800</xdr:colOff>
      <xdr:row>55</xdr:row>
      <xdr:rowOff>88856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506871"/>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121476</xdr:rowOff>
    </xdr:from>
    <xdr:to>
      <xdr:col>41</xdr:col>
      <xdr:colOff>101600</xdr:colOff>
      <xdr:row>55</xdr:row>
      <xdr:rowOff>51626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68153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5442</xdr:rowOff>
    </xdr:from>
    <xdr:to>
      <xdr:col>36</xdr:col>
      <xdr:colOff>165100</xdr:colOff>
      <xdr:row>55</xdr:row>
      <xdr:rowOff>107042</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123569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117418</xdr:rowOff>
    </xdr:from>
    <xdr:to>
      <xdr:col>55</xdr:col>
      <xdr:colOff>50800</xdr:colOff>
      <xdr:row>55</xdr:row>
      <xdr:rowOff>47568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37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140295</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22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104502</xdr:rowOff>
    </xdr:from>
    <xdr:to>
      <xdr:col>50</xdr:col>
      <xdr:colOff>165100</xdr:colOff>
      <xdr:row>56</xdr:row>
      <xdr:rowOff>34652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5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51179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30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95930</xdr:rowOff>
    </xdr:from>
    <xdr:to>
      <xdr:col>46</xdr:col>
      <xdr:colOff>38100</xdr:colOff>
      <xdr:row>56</xdr:row>
      <xdr:rowOff>26080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52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42607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30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38056</xdr:rowOff>
    </xdr:from>
    <xdr:to>
      <xdr:col>41</xdr:col>
      <xdr:colOff>101600</xdr:colOff>
      <xdr:row>55</xdr:row>
      <xdr:rowOff>139656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46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130783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5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26321</xdr:rowOff>
    </xdr:from>
    <xdr:to>
      <xdr:col>36</xdr:col>
      <xdr:colOff>165100</xdr:colOff>
      <xdr:row>55</xdr:row>
      <xdr:rowOff>127921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4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119048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5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8313</xdr:rowOff>
    </xdr:from>
    <xdr:to>
      <xdr:col>55</xdr:col>
      <xdr:colOff>0</xdr:colOff>
      <xdr:row>77</xdr:row>
      <xdr:rowOff>47174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09963"/>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8313</xdr:rowOff>
    </xdr:from>
    <xdr:to>
      <xdr:col>50</xdr:col>
      <xdr:colOff>114300</xdr:colOff>
      <xdr:row>77</xdr:row>
      <xdr:rowOff>43821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09963"/>
          <a:ext cx="889000" cy="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11418</xdr:rowOff>
    </xdr:from>
    <xdr:to>
      <xdr:col>45</xdr:col>
      <xdr:colOff>177800</xdr:colOff>
      <xdr:row>77</xdr:row>
      <xdr:rowOff>43821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13068"/>
          <a:ext cx="8890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114230</xdr:rowOff>
    </xdr:from>
    <xdr:to>
      <xdr:col>41</xdr:col>
      <xdr:colOff>50800</xdr:colOff>
      <xdr:row>77</xdr:row>
      <xdr:rowOff>11418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2801530"/>
          <a:ext cx="889000" cy="41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61392</xdr:rowOff>
    </xdr:from>
    <xdr:to>
      <xdr:col>41</xdr:col>
      <xdr:colOff>101600</xdr:colOff>
      <xdr:row>75</xdr:row>
      <xdr:rowOff>162992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29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8069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6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95492</xdr:rowOff>
    </xdr:from>
    <xdr:to>
      <xdr:col>36</xdr:col>
      <xdr:colOff>165100</xdr:colOff>
      <xdr:row>77</xdr:row>
      <xdr:rowOff>25642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16769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2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167824</xdr:rowOff>
    </xdr:from>
    <xdr:to>
      <xdr:col>55</xdr:col>
      <xdr:colOff>50800</xdr:colOff>
      <xdr:row>77</xdr:row>
      <xdr:rowOff>97974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146251</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128963</xdr:rowOff>
    </xdr:from>
    <xdr:to>
      <xdr:col>50</xdr:col>
      <xdr:colOff>165100</xdr:colOff>
      <xdr:row>77</xdr:row>
      <xdr:rowOff>59113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50240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2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164471</xdr:rowOff>
    </xdr:from>
    <xdr:to>
      <xdr:col>46</xdr:col>
      <xdr:colOff>38100</xdr:colOff>
      <xdr:row>77</xdr:row>
      <xdr:rowOff>94621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85748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28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132068</xdr:rowOff>
    </xdr:from>
    <xdr:to>
      <xdr:col>41</xdr:col>
      <xdr:colOff>101600</xdr:colOff>
      <xdr:row>77</xdr:row>
      <xdr:rowOff>62218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53345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25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63430</xdr:rowOff>
    </xdr:from>
    <xdr:to>
      <xdr:col>36</xdr:col>
      <xdr:colOff>165100</xdr:colOff>
      <xdr:row>74</xdr:row>
      <xdr:rowOff>165030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7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10107</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52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23710</xdr:rowOff>
    </xdr:from>
    <xdr:to>
      <xdr:col>55</xdr:col>
      <xdr:colOff>0</xdr:colOff>
      <xdr:row>97</xdr:row>
      <xdr:rowOff>10795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482910"/>
          <a:ext cx="838200" cy="1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10795</xdr:rowOff>
    </xdr:from>
    <xdr:to>
      <xdr:col>50</xdr:col>
      <xdr:colOff>114300</xdr:colOff>
      <xdr:row>97</xdr:row>
      <xdr:rowOff>93929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641445"/>
          <a:ext cx="889000" cy="8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142063</xdr:rowOff>
    </xdr:from>
    <xdr:to>
      <xdr:col>45</xdr:col>
      <xdr:colOff>177800</xdr:colOff>
      <xdr:row>97</xdr:row>
      <xdr:rowOff>93929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601263"/>
          <a:ext cx="889000" cy="1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95326</xdr:rowOff>
    </xdr:from>
    <xdr:to>
      <xdr:col>41</xdr:col>
      <xdr:colOff>50800</xdr:colOff>
      <xdr:row>96</xdr:row>
      <xdr:rowOff>142063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554526"/>
          <a:ext cx="889000" cy="4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131445</xdr:rowOff>
    </xdr:from>
    <xdr:to>
      <xdr:col>41</xdr:col>
      <xdr:colOff>101600</xdr:colOff>
      <xdr:row>97</xdr:row>
      <xdr:rowOff>61595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52722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26836</xdr:rowOff>
    </xdr:from>
    <xdr:to>
      <xdr:col>36</xdr:col>
      <xdr:colOff>165100</xdr:colOff>
      <xdr:row>97</xdr:row>
      <xdr:rowOff>128436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5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119563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144360</xdr:rowOff>
    </xdr:from>
    <xdr:to>
      <xdr:col>55</xdr:col>
      <xdr:colOff>50800</xdr:colOff>
      <xdr:row>96</xdr:row>
      <xdr:rowOff>74510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167237</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28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131445</xdr:rowOff>
    </xdr:from>
    <xdr:to>
      <xdr:col>50</xdr:col>
      <xdr:colOff>165100</xdr:colOff>
      <xdr:row>97</xdr:row>
      <xdr:rowOff>61595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5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52722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6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43129</xdr:rowOff>
    </xdr:from>
    <xdr:to>
      <xdr:col>46</xdr:col>
      <xdr:colOff>38100</xdr:colOff>
      <xdr:row>97</xdr:row>
      <xdr:rowOff>144729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135856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91263</xdr:rowOff>
    </xdr:from>
    <xdr:to>
      <xdr:col>41</xdr:col>
      <xdr:colOff>101600</xdr:colOff>
      <xdr:row>97</xdr:row>
      <xdr:rowOff>21413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5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37940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32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44526</xdr:rowOff>
    </xdr:from>
    <xdr:to>
      <xdr:col>36</xdr:col>
      <xdr:colOff>165100</xdr:colOff>
      <xdr:row>96</xdr:row>
      <xdr:rowOff>146126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5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162653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27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67974</xdr:rowOff>
    </xdr:from>
    <xdr:to>
      <xdr:col>85</xdr:col>
      <xdr:colOff>127000</xdr:colOff>
      <xdr:row>37</xdr:row>
      <xdr:rowOff>155604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411624"/>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67974</xdr:rowOff>
    </xdr:from>
    <xdr:to>
      <xdr:col>81</xdr:col>
      <xdr:colOff>50800</xdr:colOff>
      <xdr:row>38</xdr:row>
      <xdr:rowOff>4619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411624"/>
          <a:ext cx="889000" cy="10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46410</xdr:rowOff>
    </xdr:from>
    <xdr:to>
      <xdr:col>76</xdr:col>
      <xdr:colOff>114300</xdr:colOff>
      <xdr:row>38</xdr:row>
      <xdr:rowOff>4619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390060"/>
          <a:ext cx="889000" cy="12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36057</xdr:rowOff>
    </xdr:from>
    <xdr:to>
      <xdr:col>71</xdr:col>
      <xdr:colOff>177800</xdr:colOff>
      <xdr:row>37</xdr:row>
      <xdr:rowOff>46410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379707"/>
          <a:ext cx="8890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92285</xdr:rowOff>
    </xdr:from>
    <xdr:to>
      <xdr:col>72</xdr:col>
      <xdr:colOff>38100</xdr:colOff>
      <xdr:row>38</xdr:row>
      <xdr:rowOff>22436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35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13563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2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119772</xdr:rowOff>
    </xdr:from>
    <xdr:to>
      <xdr:col>67</xdr:col>
      <xdr:colOff>101600</xdr:colOff>
      <xdr:row>38</xdr:row>
      <xdr:rowOff>49922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6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41049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5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104804</xdr:rowOff>
    </xdr:from>
    <xdr:to>
      <xdr:col>85</xdr:col>
      <xdr:colOff>177800</xdr:colOff>
      <xdr:row>38</xdr:row>
      <xdr:rowOff>34954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127681</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9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17174</xdr:rowOff>
    </xdr:from>
    <xdr:to>
      <xdr:col>81</xdr:col>
      <xdr:colOff>101600</xdr:colOff>
      <xdr:row>37</xdr:row>
      <xdr:rowOff>118774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3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135301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13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125269</xdr:rowOff>
    </xdr:from>
    <xdr:to>
      <xdr:col>76</xdr:col>
      <xdr:colOff>165100</xdr:colOff>
      <xdr:row>38</xdr:row>
      <xdr:rowOff>55419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6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71946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4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167060</xdr:rowOff>
    </xdr:from>
    <xdr:to>
      <xdr:col>72</xdr:col>
      <xdr:colOff>38100</xdr:colOff>
      <xdr:row>37</xdr:row>
      <xdr:rowOff>97210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113737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1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156707</xdr:rowOff>
    </xdr:from>
    <xdr:to>
      <xdr:col>67</xdr:col>
      <xdr:colOff>101600</xdr:colOff>
      <xdr:row>37</xdr:row>
      <xdr:rowOff>86857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2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103384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10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106444</xdr:rowOff>
    </xdr:from>
    <xdr:to>
      <xdr:col>85</xdr:col>
      <xdr:colOff>127000</xdr:colOff>
      <xdr:row>58</xdr:row>
      <xdr:rowOff>16201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879094"/>
          <a:ext cx="838200" cy="8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16201</xdr:rowOff>
    </xdr:from>
    <xdr:to>
      <xdr:col>81</xdr:col>
      <xdr:colOff>50800</xdr:colOff>
      <xdr:row>58</xdr:row>
      <xdr:rowOff>24530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960301"/>
          <a:ext cx="889000" cy="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68780</xdr:rowOff>
    </xdr:from>
    <xdr:to>
      <xdr:col>76</xdr:col>
      <xdr:colOff>114300</xdr:colOff>
      <xdr:row>58</xdr:row>
      <xdr:rowOff>24530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841430"/>
          <a:ext cx="889000" cy="12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68780</xdr:rowOff>
    </xdr:from>
    <xdr:to>
      <xdr:col>71</xdr:col>
      <xdr:colOff>177800</xdr:colOff>
      <xdr:row>57</xdr:row>
      <xdr:rowOff>109089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841430"/>
          <a:ext cx="889000" cy="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118107</xdr:rowOff>
    </xdr:from>
    <xdr:to>
      <xdr:col>72</xdr:col>
      <xdr:colOff>38100</xdr:colOff>
      <xdr:row>57</xdr:row>
      <xdr:rowOff>48257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71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64784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49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163565</xdr:rowOff>
    </xdr:from>
    <xdr:to>
      <xdr:col>67</xdr:col>
      <xdr:colOff>101600</xdr:colOff>
      <xdr:row>57</xdr:row>
      <xdr:rowOff>93715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7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110242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5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55644</xdr:rowOff>
    </xdr:from>
    <xdr:to>
      <xdr:col>85</xdr:col>
      <xdr:colOff>177800</xdr:colOff>
      <xdr:row>57</xdr:row>
      <xdr:rowOff>157244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8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34071</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8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136851</xdr:rowOff>
    </xdr:from>
    <xdr:to>
      <xdr:col>81</xdr:col>
      <xdr:colOff>101600</xdr:colOff>
      <xdr:row>58</xdr:row>
      <xdr:rowOff>67001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90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58128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145180</xdr:rowOff>
    </xdr:from>
    <xdr:to>
      <xdr:col>76</xdr:col>
      <xdr:colOff>165100</xdr:colOff>
      <xdr:row>58</xdr:row>
      <xdr:rowOff>75330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9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66457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01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17980</xdr:rowOff>
    </xdr:from>
    <xdr:to>
      <xdr:col>72</xdr:col>
      <xdr:colOff>38100</xdr:colOff>
      <xdr:row>57</xdr:row>
      <xdr:rowOff>119580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7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110707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88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58289</xdr:rowOff>
    </xdr:from>
    <xdr:to>
      <xdr:col>67</xdr:col>
      <xdr:colOff>101600</xdr:colOff>
      <xdr:row>57</xdr:row>
      <xdr:rowOff>159889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8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151016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92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22847</xdr:rowOff>
    </xdr:from>
    <xdr:to>
      <xdr:col>85</xdr:col>
      <xdr:colOff>127000</xdr:colOff>
      <xdr:row>77</xdr:row>
      <xdr:rowOff>22924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053047"/>
          <a:ext cx="838200" cy="17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108839</xdr:rowOff>
    </xdr:from>
    <xdr:to>
      <xdr:col>81</xdr:col>
      <xdr:colOff>50800</xdr:colOff>
      <xdr:row>76</xdr:row>
      <xdr:rowOff>22847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2967589"/>
          <a:ext cx="889000" cy="8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125240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108839</xdr:rowOff>
    </xdr:from>
    <xdr:to>
      <xdr:col>76</xdr:col>
      <xdr:colOff>114300</xdr:colOff>
      <xdr:row>77</xdr:row>
      <xdr:rowOff>27687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2967589"/>
          <a:ext cx="889000" cy="26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4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27687</xdr:rowOff>
    </xdr:from>
    <xdr:to>
      <xdr:col>71</xdr:col>
      <xdr:colOff>177800</xdr:colOff>
      <xdr:row>77</xdr:row>
      <xdr:rowOff>160235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229337"/>
          <a:ext cx="889000" cy="13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157099</xdr:rowOff>
    </xdr:from>
    <xdr:to>
      <xdr:col>72</xdr:col>
      <xdr:colOff>38100</xdr:colOff>
      <xdr:row>77</xdr:row>
      <xdr:rowOff>87249</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1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78376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28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122543</xdr:rowOff>
    </xdr:from>
    <xdr:to>
      <xdr:col>67</xdr:col>
      <xdr:colOff>101600</xdr:colOff>
      <xdr:row>77</xdr:row>
      <xdr:rowOff>52693</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15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69219</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29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143574</xdr:rowOff>
    </xdr:from>
    <xdr:to>
      <xdr:col>85</xdr:col>
      <xdr:colOff>177800</xdr:colOff>
      <xdr:row>77</xdr:row>
      <xdr:rowOff>73724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1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166451</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02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143497</xdr:rowOff>
    </xdr:from>
    <xdr:to>
      <xdr:col>81</xdr:col>
      <xdr:colOff>101600</xdr:colOff>
      <xdr:row>76</xdr:row>
      <xdr:rowOff>73648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0022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90174</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277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58039</xdr:rowOff>
    </xdr:from>
    <xdr:to>
      <xdr:col>76</xdr:col>
      <xdr:colOff>165100</xdr:colOff>
      <xdr:row>75</xdr:row>
      <xdr:rowOff>159640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29167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4716</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148337</xdr:rowOff>
    </xdr:from>
    <xdr:to>
      <xdr:col>72</xdr:col>
      <xdr:colOff>38100</xdr:colOff>
      <xdr:row>77</xdr:row>
      <xdr:rowOff>78487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95013</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295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109435</xdr:rowOff>
    </xdr:from>
    <xdr:to>
      <xdr:col>67</xdr:col>
      <xdr:colOff>101600</xdr:colOff>
      <xdr:row>78</xdr:row>
      <xdr:rowOff>39585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3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30712</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40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67590</xdr:rowOff>
    </xdr:from>
    <xdr:to>
      <xdr:col>85</xdr:col>
      <xdr:colOff>127000</xdr:colOff>
      <xdr:row>92</xdr:row>
      <xdr:rowOff>67844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5840990"/>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5944</xdr:rowOff>
    </xdr:from>
    <xdr:to>
      <xdr:col>81</xdr:col>
      <xdr:colOff>50800</xdr:colOff>
      <xdr:row>92</xdr:row>
      <xdr:rowOff>67590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5779344"/>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1575</xdr:rowOff>
    </xdr:from>
    <xdr:to>
      <xdr:col>76</xdr:col>
      <xdr:colOff>114300</xdr:colOff>
      <xdr:row>92</xdr:row>
      <xdr:rowOff>5944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5774975"/>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169977</xdr:rowOff>
    </xdr:from>
    <xdr:to>
      <xdr:col>71</xdr:col>
      <xdr:colOff>177800</xdr:colOff>
      <xdr:row>92</xdr:row>
      <xdr:rowOff>1575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577192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126772</xdr:rowOff>
    </xdr:from>
    <xdr:to>
      <xdr:col>72</xdr:col>
      <xdr:colOff>38100</xdr:colOff>
      <xdr:row>94</xdr:row>
      <xdr:rowOff>56922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0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48049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16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143777</xdr:rowOff>
    </xdr:from>
    <xdr:to>
      <xdr:col>67</xdr:col>
      <xdr:colOff>101600</xdr:colOff>
      <xdr:row>94</xdr:row>
      <xdr:rowOff>73927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088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65054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18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17044</xdr:rowOff>
    </xdr:from>
    <xdr:to>
      <xdr:col>85</xdr:col>
      <xdr:colOff>177800</xdr:colOff>
      <xdr:row>92</xdr:row>
      <xdr:rowOff>118644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579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39921</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6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16790</xdr:rowOff>
    </xdr:from>
    <xdr:to>
      <xdr:col>81</xdr:col>
      <xdr:colOff>101600</xdr:colOff>
      <xdr:row>92</xdr:row>
      <xdr:rowOff>118390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57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134917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56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126594</xdr:rowOff>
    </xdr:from>
    <xdr:to>
      <xdr:col>76</xdr:col>
      <xdr:colOff>165100</xdr:colOff>
      <xdr:row>92</xdr:row>
      <xdr:rowOff>56744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57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73271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50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122225</xdr:rowOff>
    </xdr:from>
    <xdr:to>
      <xdr:col>72</xdr:col>
      <xdr:colOff>38100</xdr:colOff>
      <xdr:row>92</xdr:row>
      <xdr:rowOff>52375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57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68902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49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119177</xdr:rowOff>
    </xdr:from>
    <xdr:to>
      <xdr:col>67</xdr:col>
      <xdr:colOff>101600</xdr:colOff>
      <xdr:row>92</xdr:row>
      <xdr:rowOff>49327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572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65854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4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39624</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261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39624</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9545300" y="67261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160274</xdr:rowOff>
    </xdr:from>
    <xdr:to>
      <xdr:col>107</xdr:col>
      <xdr:colOff>101600</xdr:colOff>
      <xdr:row>39</xdr:row>
      <xdr:rowOff>90424</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81551</xdr:rowOff>
    </xdr:from>
    <xdr:ext cx="313932"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77333" y="676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54610</xdr:rowOff>
    </xdr:from>
    <xdr:to>
      <xdr:col>102</xdr:col>
      <xdr:colOff>165100</xdr:colOff>
      <xdr:row>51</xdr:row>
      <xdr:rowOff>156210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50</xdr:row>
      <xdr:rowOff>1287</xdr:rowOff>
    </xdr:from>
    <xdr:ext cx="313932"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88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168910</xdr:rowOff>
    </xdr:from>
    <xdr:to>
      <xdr:col>98</xdr:col>
      <xdr:colOff>38100</xdr:colOff>
      <xdr:row>50</xdr:row>
      <xdr:rowOff>99060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115587</xdr:rowOff>
    </xdr:from>
    <xdr:ext cx="313932"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99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・消防費については、消防通信指令システム更新整備事業の</a:t>
          </a:r>
          <a:r>
            <a:rPr kumimoji="1" lang="ja-JP" altLang="en-US" sz="1100">
              <a:solidFill>
                <a:schemeClr val="dk1"/>
              </a:solidFill>
              <a:effectLst/>
              <a:latin typeface="+mn-lt"/>
              <a:ea typeface="+mn-ea"/>
              <a:cs typeface="+mn-cs"/>
            </a:rPr>
            <a:t>終了</a:t>
          </a:r>
          <a:r>
            <a:rPr kumimoji="1" lang="ja-JP" altLang="ja-JP" sz="1100">
              <a:solidFill>
                <a:schemeClr val="dk1"/>
              </a:solidFill>
              <a:effectLst/>
              <a:latin typeface="+mn-lt"/>
              <a:ea typeface="+mn-ea"/>
              <a:cs typeface="+mn-cs"/>
            </a:rPr>
            <a:t>により、数値が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・総務費については、</a:t>
          </a:r>
          <a:r>
            <a:rPr kumimoji="1" lang="ja-JP" altLang="en-US" sz="1100">
              <a:solidFill>
                <a:schemeClr val="dk1"/>
              </a:solidFill>
              <a:effectLst/>
              <a:latin typeface="+mn-lt"/>
              <a:ea typeface="+mn-ea"/>
              <a:cs typeface="+mn-cs"/>
            </a:rPr>
            <a:t>高齢者講習施設新規整備事業、まちづくりセンター改修事業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実施により</a:t>
          </a:r>
          <a:r>
            <a:rPr kumimoji="1" lang="ja-JP" altLang="ja-JP" sz="1100">
              <a:solidFill>
                <a:schemeClr val="dk1"/>
              </a:solidFill>
              <a:effectLst/>
              <a:latin typeface="+mn-lt"/>
              <a:ea typeface="+mn-ea"/>
              <a:cs typeface="+mn-cs"/>
            </a:rPr>
            <a:t>、数値が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・民生費については、</a:t>
          </a:r>
          <a:r>
            <a:rPr kumimoji="1" lang="ja-JP" altLang="en-US" sz="1100">
              <a:solidFill>
                <a:schemeClr val="dk1"/>
              </a:solidFill>
              <a:effectLst/>
              <a:latin typeface="+mn-lt"/>
              <a:ea typeface="+mn-ea"/>
              <a:cs typeface="+mn-cs"/>
            </a:rPr>
            <a:t>物価高騰緊急支援給付金給付事業の実施に</a:t>
          </a:r>
          <a:r>
            <a:rPr kumimoji="1" lang="ja-JP" altLang="ja-JP" sz="1100" b="0" i="0" baseline="0">
              <a:solidFill>
                <a:schemeClr val="dk1"/>
              </a:solidFill>
              <a:effectLst/>
              <a:latin typeface="+mn-lt"/>
              <a:ea typeface="+mn-ea"/>
              <a:cs typeface="+mn-cs"/>
            </a:rPr>
            <a:t>より、数値が</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・衛生費については、</a:t>
          </a:r>
          <a:r>
            <a:rPr kumimoji="1" lang="ja-JP" altLang="en-US" sz="1100">
              <a:solidFill>
                <a:schemeClr val="dk1"/>
              </a:solidFill>
              <a:effectLst/>
              <a:latin typeface="+mn-lt"/>
              <a:ea typeface="+mn-ea"/>
              <a:cs typeface="+mn-cs"/>
            </a:rPr>
            <a:t>し尿処理施設改修事業</a:t>
          </a:r>
          <a:r>
            <a:rPr kumimoji="1" lang="ja-JP" altLang="ja-JP" sz="1100">
              <a:solidFill>
                <a:schemeClr val="dk1"/>
              </a:solidFill>
              <a:effectLst/>
              <a:latin typeface="+mn-lt"/>
              <a:ea typeface="+mn-ea"/>
              <a:cs typeface="+mn-cs"/>
            </a:rPr>
            <a:t>の終了により、数値が減少している。</a:t>
          </a:r>
          <a:endParaRPr lang="ja-JP" altLang="ja-JP" sz="1400">
            <a:effectLst/>
          </a:endParaRPr>
        </a:p>
        <a:p>
          <a:r>
            <a:rPr kumimoji="1" lang="ja-JP" altLang="ja-JP" sz="1100">
              <a:solidFill>
                <a:schemeClr val="dk1"/>
              </a:solidFill>
              <a:effectLst/>
              <a:latin typeface="+mn-lt"/>
              <a:ea typeface="+mn-ea"/>
              <a:cs typeface="+mn-cs"/>
            </a:rPr>
            <a:t>・教育費については、</a:t>
          </a:r>
          <a:r>
            <a:rPr kumimoji="1" lang="ja-JP" altLang="en-US" sz="1100">
              <a:solidFill>
                <a:schemeClr val="dk1"/>
              </a:solidFill>
              <a:effectLst/>
              <a:latin typeface="+mn-lt"/>
              <a:ea typeface="+mn-ea"/>
              <a:cs typeface="+mn-cs"/>
            </a:rPr>
            <a:t>大田運動公園整備事業、校務支援システム導入事業</a:t>
          </a:r>
          <a:r>
            <a:rPr kumimoji="1" lang="ja-JP" altLang="ja-JP" sz="1100">
              <a:solidFill>
                <a:schemeClr val="dk1"/>
              </a:solidFill>
              <a:effectLst/>
              <a:latin typeface="+mn-lt"/>
              <a:ea typeface="+mn-ea"/>
              <a:cs typeface="+mn-cs"/>
            </a:rPr>
            <a:t>により、数値が増加している。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年度の実質収支額は、地方交付税</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し尿処理施設改修事業等の大型ハード事業の終了、人件費の減等により、</a:t>
          </a:r>
          <a:r>
            <a:rPr kumimoji="1" lang="en-US" altLang="ja-JP" sz="1100">
              <a:solidFill>
                <a:schemeClr val="dk1"/>
              </a:solidFill>
              <a:effectLst/>
              <a:latin typeface="+mn-lt"/>
              <a:ea typeface="+mn-ea"/>
              <a:cs typeface="+mn-cs"/>
            </a:rPr>
            <a:t>454</a:t>
          </a:r>
          <a:r>
            <a:rPr kumimoji="1" lang="ja-JP" altLang="ja-JP" sz="1100">
              <a:solidFill>
                <a:schemeClr val="dk1"/>
              </a:solidFill>
              <a:effectLst/>
              <a:latin typeface="+mn-lt"/>
              <a:ea typeface="+mn-ea"/>
              <a:cs typeface="+mn-cs"/>
            </a:rPr>
            <a:t>百万円の黒字となった。昨年度の実質収支額を下回ったため、単年度収支額は減少したが、財政調整基金</a:t>
          </a:r>
          <a:r>
            <a:rPr kumimoji="1" lang="ja-JP" altLang="en-US" sz="1100">
              <a:solidFill>
                <a:schemeClr val="dk1"/>
              </a:solidFill>
              <a:effectLst/>
              <a:latin typeface="+mn-lt"/>
              <a:ea typeface="+mn-ea"/>
              <a:cs typeface="+mn-cs"/>
            </a:rPr>
            <a:t>への積立を行ったため、実質単年度収支額は増加した。また、基金</a:t>
          </a:r>
          <a:r>
            <a:rPr kumimoji="1" lang="ja-JP" altLang="ja-JP" sz="1100">
              <a:solidFill>
                <a:schemeClr val="dk1"/>
              </a:solidFill>
              <a:effectLst/>
              <a:latin typeface="+mn-lt"/>
              <a:ea typeface="+mn-ea"/>
              <a:cs typeface="+mn-cs"/>
            </a:rPr>
            <a:t>残高</a:t>
          </a:r>
          <a:r>
            <a:rPr kumimoji="1" lang="ja-JP" altLang="en-US" sz="1100">
              <a:solidFill>
                <a:schemeClr val="dk1"/>
              </a:solidFill>
              <a:effectLst/>
              <a:latin typeface="+mn-lt"/>
              <a:ea typeface="+mn-ea"/>
              <a:cs typeface="+mn-cs"/>
            </a:rPr>
            <a:t>が増</a:t>
          </a:r>
          <a:r>
            <a:rPr kumimoji="1" lang="ja-JP" altLang="ja-JP" sz="1100">
              <a:solidFill>
                <a:schemeClr val="dk1"/>
              </a:solidFill>
              <a:effectLst/>
              <a:latin typeface="+mn-lt"/>
              <a:ea typeface="+mn-ea"/>
              <a:cs typeface="+mn-cs"/>
            </a:rPr>
            <a:t>となり、標準財政規模が減少したため、標準財政規模比では、前年度から増加した。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は全会計で黒字決算となっているが、前年度と比べ病院事業収益は、診療単価の上昇による入院・外来収益の増加などにより、医業収益が増となったものの、新型コロナウイルス感染症患者等入院病床確保事業補助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国県補助金の</a:t>
          </a:r>
          <a:r>
            <a:rPr kumimoji="1" lang="ja-JP" altLang="ja-JP" sz="1100">
              <a:solidFill>
                <a:schemeClr val="dk1"/>
              </a:solidFill>
              <a:effectLst/>
              <a:latin typeface="+mn-lt"/>
              <a:ea typeface="+mn-ea"/>
              <a:cs typeface="+mn-cs"/>
            </a:rPr>
            <a:t>減少により、医業外収益が減となった</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訪問看護収益で、新型コロナ自宅療養者に係る健康管理業務委託料が減となったことにより、</a:t>
          </a:r>
          <a:r>
            <a:rPr kumimoji="1" lang="ja-JP" altLang="ja-JP" sz="1100">
              <a:solidFill>
                <a:schemeClr val="dk1"/>
              </a:solidFill>
              <a:effectLst/>
              <a:latin typeface="+mn-lt"/>
              <a:ea typeface="+mn-ea"/>
              <a:cs typeface="+mn-cs"/>
            </a:rPr>
            <a:t>昨年に比較して減となった。また、</a:t>
          </a:r>
          <a:r>
            <a:rPr kumimoji="1" lang="ja-JP" altLang="en-US" sz="1100">
              <a:solidFill>
                <a:schemeClr val="dk1"/>
              </a:solidFill>
              <a:effectLst/>
              <a:latin typeface="+mn-lt"/>
              <a:ea typeface="+mn-ea"/>
              <a:cs typeface="+mn-cs"/>
            </a:rPr>
            <a:t>器械備品などの減価償却費は減となったが、医師数の増などに伴う</a:t>
          </a:r>
          <a:r>
            <a:rPr kumimoji="1" lang="ja-JP" altLang="ja-JP" sz="1100">
              <a:solidFill>
                <a:schemeClr val="dk1"/>
              </a:solidFill>
              <a:effectLst/>
              <a:latin typeface="+mn-lt"/>
              <a:ea typeface="+mn-ea"/>
              <a:cs typeface="+mn-cs"/>
            </a:rPr>
            <a:t>給与費の増、</a:t>
          </a:r>
          <a:r>
            <a:rPr kumimoji="1" lang="ja-JP" altLang="en-US" sz="1100">
              <a:solidFill>
                <a:schemeClr val="dk1"/>
              </a:solidFill>
              <a:effectLst/>
              <a:latin typeface="+mn-lt"/>
              <a:ea typeface="+mn-ea"/>
              <a:cs typeface="+mn-cs"/>
            </a:rPr>
            <a:t>抗がん剤等の高額医薬品の増による材料費の増などにより、</a:t>
          </a:r>
          <a:r>
            <a:rPr kumimoji="1" lang="ja-JP" altLang="ja-JP" sz="1100">
              <a:solidFill>
                <a:schemeClr val="dk1"/>
              </a:solidFill>
              <a:effectLst/>
              <a:latin typeface="+mn-lt"/>
              <a:ea typeface="+mn-ea"/>
              <a:cs typeface="+mn-cs"/>
            </a:rPr>
            <a:t>病院事業費用は増となり、純損益は赤字に転じている。</a:t>
          </a:r>
          <a:endParaRPr lang="ja-JP" altLang="ja-JP" sz="1400">
            <a:effectLst/>
          </a:endParaRPr>
        </a:p>
        <a:p>
          <a:r>
            <a:rPr kumimoji="1" lang="ja-JP" altLang="ja-JP" sz="1100">
              <a:solidFill>
                <a:schemeClr val="dk1"/>
              </a:solidFill>
              <a:effectLst/>
              <a:latin typeface="+mn-lt"/>
              <a:ea typeface="+mn-ea"/>
              <a:cs typeface="+mn-cs"/>
            </a:rPr>
            <a:t>　今後も新病院建設に係る元利償還金</a:t>
          </a:r>
          <a:r>
            <a:rPr kumimoji="1" lang="ja-JP" altLang="en-US" sz="1100">
              <a:solidFill>
                <a:schemeClr val="dk1"/>
              </a:solidFill>
              <a:effectLst/>
              <a:latin typeface="+mn-lt"/>
              <a:ea typeface="+mn-ea"/>
              <a:cs typeface="+mn-cs"/>
            </a:rPr>
            <a:t>の返還など</a:t>
          </a:r>
          <a:r>
            <a:rPr kumimoji="1" lang="ja-JP" altLang="ja-JP" sz="1100">
              <a:solidFill>
                <a:schemeClr val="dk1"/>
              </a:solidFill>
              <a:effectLst/>
              <a:latin typeface="+mn-lt"/>
              <a:ea typeface="+mn-ea"/>
              <a:cs typeface="+mn-cs"/>
            </a:rPr>
            <a:t>、厳しい経営状況にあるため、引き続き、診療分析の強化、病床稼働率の向上、医療従事者確保等といった診療機能の充実を進めるなど、経営基盤の強化を図っていく必要がある。</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からの推移が示すように、水道事業会計における黒字額は年々減少してきている。今後についても、給水人口の減少などにより収入確保が困難な状況であり、また、老朽管の更新や地理的要因に係る維持管理的経費の高止まりが見込まれており、費用削減対策に努めながら一層経営の健全化を図る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下水道事業会計については、令和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より、それまで特別会計として会計処理されていた生活排水処理事業及び農業集落排水事業が下水道事業へ移行されるため、経営戦略について早期の計画の見直しが必要となる。今後、処理区域内の人口減少や原油価格・物価高騰の影響などにより、厳しい経営状況が見込まれるため、これまで以上の経費節減と事業運営の効率化に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年度においては、元利償還金、準元利償還金ともに減少傾向である。普通交付税への算入公債費も減少したが、分子としては、減少している。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以降の元利償還金等は</a:t>
          </a:r>
          <a:r>
            <a:rPr kumimoji="1" lang="ja-JP" altLang="ja-JP" sz="1100">
              <a:solidFill>
                <a:schemeClr val="dk1"/>
              </a:solidFill>
              <a:effectLst/>
              <a:latin typeface="+mn-lt"/>
              <a:ea typeface="+mn-ea"/>
              <a:cs typeface="+mn-cs"/>
            </a:rPr>
            <a:t>、事業完了した新病院建設、仁摩地区道の駅整備事業、新可燃ごみ処理施設整備事業等の償還</a:t>
          </a:r>
          <a:r>
            <a:rPr kumimoji="1" lang="ja-JP" altLang="en-US" sz="1100">
              <a:solidFill>
                <a:schemeClr val="dk1"/>
              </a:solidFill>
              <a:effectLst/>
              <a:latin typeface="+mn-lt"/>
              <a:ea typeface="+mn-ea"/>
              <a:cs typeface="+mn-cs"/>
            </a:rPr>
            <a:t>開始</a:t>
          </a:r>
          <a:r>
            <a:rPr kumimoji="1" lang="ja-JP" altLang="ja-JP" sz="1100">
              <a:solidFill>
                <a:schemeClr val="dk1"/>
              </a:solidFill>
              <a:effectLst/>
              <a:latin typeface="+mn-lt"/>
              <a:ea typeface="+mn-ea"/>
              <a:cs typeface="+mn-cs"/>
            </a:rPr>
            <a:t>による増加が見込まれる。</a:t>
          </a:r>
          <a:endParaRPr lang="ja-JP" altLang="ja-JP" sz="1400">
            <a:effectLst/>
          </a:endParaRPr>
        </a:p>
        <a:p>
          <a:r>
            <a:rPr kumimoji="1" lang="ja-JP" altLang="ja-JP" sz="1100">
              <a:solidFill>
                <a:schemeClr val="dk1"/>
              </a:solidFill>
              <a:effectLst/>
              <a:latin typeface="+mn-lt"/>
              <a:ea typeface="+mn-ea"/>
              <a:cs typeface="+mn-cs"/>
            </a:rPr>
            <a:t>　今後は、公共施設の適正化及び投資的事業の平準化により、実質公債費比率の上昇を抑えていく必要がある。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年度においては、公営企業債等繰入見込額は、</a:t>
          </a:r>
          <a:r>
            <a:rPr kumimoji="1" lang="ja-JP" altLang="en-US" sz="1100">
              <a:solidFill>
                <a:schemeClr val="dk1"/>
              </a:solidFill>
              <a:effectLst/>
              <a:latin typeface="+mn-lt"/>
              <a:ea typeface="+mn-ea"/>
              <a:cs typeface="+mn-cs"/>
            </a:rPr>
            <a:t>大田市駅前周辺土地区画整理事業の本格化や下</a:t>
          </a:r>
          <a:r>
            <a:rPr kumimoji="1" lang="ja-JP" altLang="ja-JP" sz="1100">
              <a:solidFill>
                <a:schemeClr val="dk1"/>
              </a:solidFill>
              <a:effectLst/>
              <a:latin typeface="+mn-lt"/>
              <a:ea typeface="+mn-ea"/>
              <a:cs typeface="+mn-cs"/>
            </a:rPr>
            <a:t>水道事業の継続的な実施により、高止まりの状況であるが、単年度の発行額を償還額が上回ったため、一般会計等に係る地方債の現在高は減少となり、将来負担額は減少している。</a:t>
          </a:r>
          <a:endParaRPr lang="ja-JP" altLang="ja-JP" sz="1400">
            <a:effectLst/>
          </a:endParaRPr>
        </a:p>
        <a:p>
          <a:r>
            <a:rPr kumimoji="1" lang="ja-JP" altLang="ja-JP" sz="1100">
              <a:solidFill>
                <a:schemeClr val="dk1"/>
              </a:solidFill>
              <a:effectLst/>
              <a:latin typeface="+mn-lt"/>
              <a:ea typeface="+mn-ea"/>
              <a:cs typeface="+mn-cs"/>
            </a:rPr>
            <a:t>　また、交付税措置率の高い過疎債や合併債を活用して事業</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実施</a:t>
          </a:r>
          <a:r>
            <a:rPr kumimoji="1" lang="ja-JP" altLang="en-US" sz="1100">
              <a:solidFill>
                <a:schemeClr val="dk1"/>
              </a:solidFill>
              <a:effectLst/>
              <a:latin typeface="+mn-lt"/>
              <a:ea typeface="+mn-ea"/>
              <a:cs typeface="+mn-cs"/>
            </a:rPr>
            <a:t>しているため</a:t>
          </a:r>
          <a:r>
            <a:rPr kumimoji="1" lang="ja-JP" altLang="ja-JP" sz="1100">
              <a:solidFill>
                <a:schemeClr val="dk1"/>
              </a:solidFill>
              <a:effectLst/>
              <a:latin typeface="+mn-lt"/>
              <a:ea typeface="+mn-ea"/>
              <a:cs typeface="+mn-cs"/>
            </a:rPr>
            <a:t>、基準財政需要額算入見込額は増となり、将来負担額から差し引く充当可能財源等の合計額は増加している。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大田市駅前周辺土地区画整理事業</a:t>
          </a:r>
          <a:r>
            <a:rPr kumimoji="1" lang="ja-JP" altLang="en-US" sz="1100">
              <a:solidFill>
                <a:schemeClr val="dk1"/>
              </a:solidFill>
              <a:effectLst/>
              <a:latin typeface="+mn-lt"/>
              <a:ea typeface="+mn-ea"/>
              <a:cs typeface="+mn-cs"/>
            </a:rPr>
            <a:t>の継続実施やその他ハード事業の実施を見込んでいるため</a:t>
          </a:r>
          <a:r>
            <a:rPr kumimoji="1" lang="ja-JP" altLang="ja-JP" sz="1100">
              <a:solidFill>
                <a:schemeClr val="dk1"/>
              </a:solidFill>
              <a:effectLst/>
              <a:latin typeface="+mn-lt"/>
              <a:ea typeface="+mn-ea"/>
              <a:cs typeface="+mn-cs"/>
            </a:rPr>
            <a:t>、一般会計等に係る地方債の現在高及び公営企業債等繰入見込額が増加する見込みであり、適正な基金残高を確保していくよう努める必要がある。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島根県大田市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財政調整基金及び減債基金にその他特定目的基金を加えた残高は、令和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これは、主に前年度決算剰余金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百万円、公共施設総合管理基金への積立金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百万円の新規積立を行った一方で、市単独事業の実施財源として特定目的基金から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百万円、また、市債の償還の財源として減債基金から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今後は、当市の歳入の多くを占める地方交付税が人口減少等の影響により減少し、一般財源の大幅減が見込まれる中、財政調整基金及び減債基金の合計額は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中期財政運営方針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ける目標額を大きく下回る状況が続いている。厳しい財政運営が続くことが見込まれるが、事業の選択と集中をより一層徹底し、基金の取り崩しを最小限に抑えるなど、財政健全化の取り組みをこれまで以上に強化していかなければなら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・合併振興基金、まちづくり推進基金、過疎地域持続的発展特別事業基金：設置目的に沿ったソフト事業の財源として使用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・観光振興基金：観光振興に要する経費に充てるもの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・石見銀山基金：石見銀山に係る整備活用及び景観保全の事業に要する経費に充てるもの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・公共施設総合管理基金：計画的な公共施設の保全、更新、解体撤去等及び活用に必要な事業に充てるもの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将来的な庁舎整備等を見据え令和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年度より設置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百万円、まちづくり推進基金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百万円をはじめとして、合計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・各事業へ充当するため、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（主な取崩し：まちづくり推進基金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百万円、過疎地域持続的発展特別事業基金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百万円、石見銀山基金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・一般財源の不足が見込まれる中、住民サービスの確保や各種事業の実施のために、特定目的基金を積極的に活用していく。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下記の理由により、年度末基金残高は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・純繰越金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・歳出決算見込み（事業実績）の減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財政運営は予算編成の段階から、支出を収入が上回り、その不足額を財政調整基金の取崩しで補う状況が常態化しており、人口減少等により地方交付税や市税の減収が見込まれる中においては、将来に不安を抱える厳しい状況が続い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・突発的事象に対応するためにも一定水準の財政調整基金の確保は必要であることから、一層の財政健全化に取り組む必要がある。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下記の理由により、年度末基金残高は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・普通交付税として交付された臨時財政対策債償還基金費（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・これまでに発行した地方債や今後見込まれる大型事業の財源として発行する地方債の償還財源として取崩しを予定している。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25603501</v>
      </c>
      <c r="BO4" s="449"/>
      <c r="BP4" s="449"/>
      <c r="BQ4" s="449"/>
      <c r="BR4" s="449"/>
      <c r="BS4" s="449"/>
      <c r="BT4" s="449"/>
      <c r="BU4" s="450"/>
      <c r="BV4" s="448">
        <v>25806707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3.5</v>
      </c>
      <c r="CU4" s="589"/>
      <c r="CV4" s="589"/>
      <c r="CW4" s="589"/>
      <c r="CX4" s="589"/>
      <c r="CY4" s="589"/>
      <c r="CZ4" s="589"/>
      <c r="DA4" s="590"/>
      <c r="DB4" s="588">
        <v>4.5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25027051</v>
      </c>
      <c r="BO5" s="420"/>
      <c r="BP5" s="420"/>
      <c r="BQ5" s="420"/>
      <c r="BR5" s="420"/>
      <c r="BS5" s="420"/>
      <c r="BT5" s="420"/>
      <c r="BU5" s="421"/>
      <c r="BV5" s="419">
        <v>25135098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96.2</v>
      </c>
      <c r="CU5" s="417"/>
      <c r="CV5" s="417"/>
      <c r="CW5" s="417"/>
      <c r="CX5" s="417"/>
      <c r="CY5" s="417"/>
      <c r="CZ5" s="417"/>
      <c r="DA5" s="418"/>
      <c r="DB5" s="416">
        <v>96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576450</v>
      </c>
      <c r="BO6" s="420"/>
      <c r="BP6" s="420"/>
      <c r="BQ6" s="420"/>
      <c r="BR6" s="420"/>
      <c r="BS6" s="420"/>
      <c r="BT6" s="420"/>
      <c r="BU6" s="421"/>
      <c r="BV6" s="419">
        <v>671609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96.6</v>
      </c>
      <c r="CU6" s="563"/>
      <c r="CV6" s="563"/>
      <c r="CW6" s="563"/>
      <c r="CX6" s="563"/>
      <c r="CY6" s="563"/>
      <c r="CZ6" s="563"/>
      <c r="DA6" s="564"/>
      <c r="DB6" s="562">
        <v>96.9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122667</v>
      </c>
      <c r="BO7" s="420"/>
      <c r="BP7" s="420"/>
      <c r="BQ7" s="420"/>
      <c r="BR7" s="420"/>
      <c r="BS7" s="420"/>
      <c r="BT7" s="420"/>
      <c r="BU7" s="421"/>
      <c r="BV7" s="419">
        <v>84874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13141288</v>
      </c>
      <c r="CU7" s="420"/>
      <c r="CV7" s="420"/>
      <c r="CW7" s="420"/>
      <c r="CX7" s="420"/>
      <c r="CY7" s="420"/>
      <c r="CZ7" s="420"/>
      <c r="DA7" s="421"/>
      <c r="DB7" s="419">
        <v>13123947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453783</v>
      </c>
      <c r="BO8" s="420"/>
      <c r="BP8" s="420"/>
      <c r="BQ8" s="420"/>
      <c r="BR8" s="420"/>
      <c r="BS8" s="420"/>
      <c r="BT8" s="420"/>
      <c r="BU8" s="421"/>
      <c r="BV8" s="419">
        <v>586735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v>
      </c>
      <c r="CU8" s="523"/>
      <c r="CV8" s="523"/>
      <c r="CW8" s="523"/>
      <c r="CX8" s="523"/>
      <c r="CY8" s="523"/>
      <c r="CZ8" s="523"/>
      <c r="DA8" s="524"/>
      <c r="DB8" s="522">
        <v>0.28999999999999998</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32846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-132952</v>
      </c>
      <c r="BO9" s="420"/>
      <c r="BP9" s="420"/>
      <c r="BQ9" s="420"/>
      <c r="BR9" s="420"/>
      <c r="BS9" s="420"/>
      <c r="BT9" s="420"/>
      <c r="BU9" s="421"/>
      <c r="BV9" s="419">
        <v>-240728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17.100000000000001</v>
      </c>
      <c r="CU9" s="417"/>
      <c r="CV9" s="417"/>
      <c r="CW9" s="417"/>
      <c r="CX9" s="417"/>
      <c r="CY9" s="417"/>
      <c r="CZ9" s="417"/>
      <c r="DA9" s="418"/>
      <c r="DB9" s="416">
        <v>17.7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35166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294000</v>
      </c>
      <c r="BO10" s="420"/>
      <c r="BP10" s="420"/>
      <c r="BQ10" s="420"/>
      <c r="BR10" s="420"/>
      <c r="BS10" s="420"/>
      <c r="BT10" s="420"/>
      <c r="BU10" s="421"/>
      <c r="BV10" s="419">
        <v>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32195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31730</v>
      </c>
      <c r="S13" s="507"/>
      <c r="T13" s="507"/>
      <c r="U13" s="507"/>
      <c r="V13" s="508"/>
      <c r="W13" s="509" t="s">
        <v>131</v>
      </c>
      <c r="X13" s="405"/>
      <c r="Y13" s="405"/>
      <c r="Z13" s="405"/>
      <c r="AA13" s="405"/>
      <c r="AB13" s="406"/>
      <c r="AC13" s="372">
        <v>1404</v>
      </c>
      <c r="AD13" s="373"/>
      <c r="AE13" s="373"/>
      <c r="AF13" s="373"/>
      <c r="AG13" s="374"/>
      <c r="AH13" s="372">
        <v>1678</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161048</v>
      </c>
      <c r="BO13" s="420"/>
      <c r="BP13" s="420"/>
      <c r="BQ13" s="420"/>
      <c r="BR13" s="420"/>
      <c r="BS13" s="420"/>
      <c r="BT13" s="420"/>
      <c r="BU13" s="421"/>
      <c r="BV13" s="419">
        <v>-240728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10.8</v>
      </c>
      <c r="CU13" s="417"/>
      <c r="CV13" s="417"/>
      <c r="CW13" s="417"/>
      <c r="CX13" s="417"/>
      <c r="CY13" s="417"/>
      <c r="CZ13" s="417"/>
      <c r="DA13" s="418"/>
      <c r="DB13" s="416">
        <v>11.1</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32773</v>
      </c>
      <c r="S14" s="507"/>
      <c r="T14" s="507"/>
      <c r="U14" s="507"/>
      <c r="V14" s="508"/>
      <c r="W14" s="510"/>
      <c r="X14" s="408"/>
      <c r="Y14" s="408"/>
      <c r="Z14" s="408"/>
      <c r="AA14" s="408"/>
      <c r="AB14" s="409"/>
      <c r="AC14" s="499">
        <v>8.9</v>
      </c>
      <c r="AD14" s="500"/>
      <c r="AE14" s="500"/>
      <c r="AF14" s="500"/>
      <c r="AG14" s="501"/>
      <c r="AH14" s="499">
        <v>10.1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65.5</v>
      </c>
      <c r="CU14" s="517"/>
      <c r="CV14" s="517"/>
      <c r="CW14" s="517"/>
      <c r="CX14" s="517"/>
      <c r="CY14" s="517"/>
      <c r="CZ14" s="517"/>
      <c r="DA14" s="518"/>
      <c r="DB14" s="516">
        <v>68.3</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32345</v>
      </c>
      <c r="S15" s="507"/>
      <c r="T15" s="507"/>
      <c r="U15" s="507"/>
      <c r="V15" s="508"/>
      <c r="W15" s="509" t="s">
        <v>137</v>
      </c>
      <c r="X15" s="405"/>
      <c r="Y15" s="405"/>
      <c r="Z15" s="405"/>
      <c r="AA15" s="405"/>
      <c r="AB15" s="406"/>
      <c r="AC15" s="372">
        <v>4191</v>
      </c>
      <c r="AD15" s="373"/>
      <c r="AE15" s="373"/>
      <c r="AF15" s="373"/>
      <c r="AG15" s="374"/>
      <c r="AH15" s="372">
        <v>4276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3773631</v>
      </c>
      <c r="BO15" s="449"/>
      <c r="BP15" s="449"/>
      <c r="BQ15" s="449"/>
      <c r="BR15" s="449"/>
      <c r="BS15" s="449"/>
      <c r="BT15" s="449"/>
      <c r="BU15" s="450"/>
      <c r="BV15" s="448">
        <v>3645709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26.6</v>
      </c>
      <c r="AD16" s="500"/>
      <c r="AE16" s="500"/>
      <c r="AF16" s="500"/>
      <c r="AG16" s="501"/>
      <c r="AH16" s="499">
        <v>25.7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12165590</v>
      </c>
      <c r="BO16" s="420"/>
      <c r="BP16" s="420"/>
      <c r="BQ16" s="420"/>
      <c r="BR16" s="420"/>
      <c r="BS16" s="420"/>
      <c r="BT16" s="420"/>
      <c r="BU16" s="421"/>
      <c r="BV16" s="419">
        <v>12084734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10156</v>
      </c>
      <c r="AD17" s="373"/>
      <c r="AE17" s="373"/>
      <c r="AF17" s="373"/>
      <c r="AG17" s="374"/>
      <c r="AH17" s="372">
        <v>10657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4688496</v>
      </c>
      <c r="BO17" s="420"/>
      <c r="BP17" s="420"/>
      <c r="BQ17" s="420"/>
      <c r="BR17" s="420"/>
      <c r="BS17" s="420"/>
      <c r="BT17" s="420"/>
      <c r="BU17" s="421"/>
      <c r="BV17" s="419">
        <v>4542922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435.34</v>
      </c>
      <c r="M18" s="472"/>
      <c r="N18" s="472"/>
      <c r="O18" s="472"/>
      <c r="P18" s="472"/>
      <c r="Q18" s="472"/>
      <c r="R18" s="473"/>
      <c r="S18" s="473"/>
      <c r="T18" s="473"/>
      <c r="U18" s="473"/>
      <c r="V18" s="474"/>
      <c r="W18" s="490"/>
      <c r="X18" s="491"/>
      <c r="Y18" s="491"/>
      <c r="Z18" s="491"/>
      <c r="AA18" s="491"/>
      <c r="AB18" s="515"/>
      <c r="AC18" s="389">
        <v>64.5</v>
      </c>
      <c r="AD18" s="390"/>
      <c r="AE18" s="390"/>
      <c r="AF18" s="390"/>
      <c r="AG18" s="475"/>
      <c r="AH18" s="389">
        <v>64.2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12935907</v>
      </c>
      <c r="BO18" s="420"/>
      <c r="BP18" s="420"/>
      <c r="BQ18" s="420"/>
      <c r="BR18" s="420"/>
      <c r="BS18" s="420"/>
      <c r="BT18" s="420"/>
      <c r="BU18" s="421"/>
      <c r="BV18" s="419">
        <v>13018371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75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17141551</v>
      </c>
      <c r="BO19" s="420"/>
      <c r="BP19" s="420"/>
      <c r="BQ19" s="420"/>
      <c r="BR19" s="420"/>
      <c r="BS19" s="420"/>
      <c r="BT19" s="420"/>
      <c r="BU19" s="421"/>
      <c r="BV19" s="419">
        <v>16841542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13343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29949328</v>
      </c>
      <c r="BO22" s="449"/>
      <c r="BP22" s="449"/>
      <c r="BQ22" s="449"/>
      <c r="BR22" s="449"/>
      <c r="BS22" s="449"/>
      <c r="BT22" s="449"/>
      <c r="BU22" s="450"/>
      <c r="BV22" s="448">
        <v>31125193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23408987</v>
      </c>
      <c r="BO23" s="420"/>
      <c r="BP23" s="420"/>
      <c r="BQ23" s="420"/>
      <c r="BR23" s="420"/>
      <c r="BS23" s="420"/>
      <c r="BT23" s="420"/>
      <c r="BU23" s="421"/>
      <c r="BV23" s="419">
        <v>24459827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7800</v>
      </c>
      <c r="R24" s="373"/>
      <c r="S24" s="373"/>
      <c r="T24" s="373"/>
      <c r="U24" s="373"/>
      <c r="V24" s="374"/>
      <c r="W24" s="462"/>
      <c r="X24" s="399"/>
      <c r="Y24" s="400"/>
      <c r="Z24" s="375" t="s">
        <v>162</v>
      </c>
      <c r="AA24" s="376"/>
      <c r="AB24" s="376"/>
      <c r="AC24" s="376"/>
      <c r="AD24" s="376"/>
      <c r="AE24" s="376"/>
      <c r="AF24" s="376"/>
      <c r="AG24" s="377"/>
      <c r="AH24" s="372">
        <v>408</v>
      </c>
      <c r="AI24" s="373"/>
      <c r="AJ24" s="373"/>
      <c r="AK24" s="373"/>
      <c r="AL24" s="374"/>
      <c r="AM24" s="372">
        <v>1276224</v>
      </c>
      <c r="AN24" s="373"/>
      <c r="AO24" s="373"/>
      <c r="AP24" s="373"/>
      <c r="AQ24" s="373"/>
      <c r="AR24" s="374"/>
      <c r="AS24" s="372">
        <v>3128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23578094</v>
      </c>
      <c r="BO24" s="420"/>
      <c r="BP24" s="420"/>
      <c r="BQ24" s="420"/>
      <c r="BR24" s="420"/>
      <c r="BS24" s="420"/>
      <c r="BT24" s="420"/>
      <c r="BU24" s="421"/>
      <c r="BV24" s="419">
        <v>24104762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6600</v>
      </c>
      <c r="R25" s="373"/>
      <c r="S25" s="373"/>
      <c r="T25" s="373"/>
      <c r="U25" s="373"/>
      <c r="V25" s="374"/>
      <c r="W25" s="462"/>
      <c r="X25" s="399"/>
      <c r="Y25" s="400"/>
      <c r="Z25" s="375" t="s">
        <v>165</v>
      </c>
      <c r="AA25" s="376"/>
      <c r="AB25" s="376"/>
      <c r="AC25" s="376"/>
      <c r="AD25" s="376"/>
      <c r="AE25" s="376"/>
      <c r="AF25" s="376"/>
      <c r="AG25" s="377"/>
      <c r="AH25" s="372">
        <v>83</v>
      </c>
      <c r="AI25" s="373"/>
      <c r="AJ25" s="373"/>
      <c r="AK25" s="373"/>
      <c r="AL25" s="374"/>
      <c r="AM25" s="372">
        <v>256885</v>
      </c>
      <c r="AN25" s="373"/>
      <c r="AO25" s="373"/>
      <c r="AP25" s="373"/>
      <c r="AQ25" s="373"/>
      <c r="AR25" s="374"/>
      <c r="AS25" s="372">
        <v>3095</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1171117</v>
      </c>
      <c r="BO25" s="449"/>
      <c r="BP25" s="449"/>
      <c r="BQ25" s="449"/>
      <c r="BR25" s="449"/>
      <c r="BS25" s="449"/>
      <c r="BT25" s="449"/>
      <c r="BU25" s="450"/>
      <c r="BV25" s="448">
        <v>1587500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5500</v>
      </c>
      <c r="R26" s="373"/>
      <c r="S26" s="373"/>
      <c r="T26" s="373"/>
      <c r="U26" s="373"/>
      <c r="V26" s="374"/>
      <c r="W26" s="462"/>
      <c r="X26" s="399"/>
      <c r="Y26" s="400"/>
      <c r="Z26" s="375" t="s">
        <v>168</v>
      </c>
      <c r="AA26" s="430"/>
      <c r="AB26" s="430"/>
      <c r="AC26" s="430"/>
      <c r="AD26" s="430"/>
      <c r="AE26" s="430"/>
      <c r="AF26" s="430"/>
      <c r="AG26" s="431"/>
      <c r="AH26" s="372">
        <v>6</v>
      </c>
      <c r="AI26" s="373"/>
      <c r="AJ26" s="373"/>
      <c r="AK26" s="373"/>
      <c r="AL26" s="374"/>
      <c r="AM26" s="372">
        <v>18504</v>
      </c>
      <c r="AN26" s="373"/>
      <c r="AO26" s="373"/>
      <c r="AP26" s="373"/>
      <c r="AQ26" s="373"/>
      <c r="AR26" s="374"/>
      <c r="AS26" s="372">
        <v>3084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4200</v>
      </c>
      <c r="R27" s="373"/>
      <c r="S27" s="373"/>
      <c r="T27" s="373"/>
      <c r="U27" s="373"/>
      <c r="V27" s="374"/>
      <c r="W27" s="462"/>
      <c r="X27" s="399"/>
      <c r="Y27" s="400"/>
      <c r="Z27" s="375" t="s">
        <v>171</v>
      </c>
      <c r="AA27" s="376"/>
      <c r="AB27" s="376"/>
      <c r="AC27" s="376"/>
      <c r="AD27" s="376"/>
      <c r="AE27" s="376"/>
      <c r="AF27" s="376"/>
      <c r="AG27" s="377"/>
      <c r="AH27" s="372">
        <v>7</v>
      </c>
      <c r="AI27" s="373"/>
      <c r="AJ27" s="373"/>
      <c r="AK27" s="373"/>
      <c r="AL27" s="374"/>
      <c r="AM27" s="372">
        <v>25900</v>
      </c>
      <c r="AN27" s="373"/>
      <c r="AO27" s="373"/>
      <c r="AP27" s="373"/>
      <c r="AQ27" s="373"/>
      <c r="AR27" s="374"/>
      <c r="AS27" s="372">
        <v>3700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1322672</v>
      </c>
      <c r="BO27" s="454"/>
      <c r="BP27" s="454"/>
      <c r="BQ27" s="454"/>
      <c r="BR27" s="454"/>
      <c r="BS27" s="454"/>
      <c r="BT27" s="454"/>
      <c r="BU27" s="455"/>
      <c r="BV27" s="453">
        <v>1317699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3700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1918861</v>
      </c>
      <c r="BO28" s="449"/>
      <c r="BP28" s="449"/>
      <c r="BQ28" s="449"/>
      <c r="BR28" s="449"/>
      <c r="BS28" s="449"/>
      <c r="BT28" s="449"/>
      <c r="BU28" s="450"/>
      <c r="BV28" s="448">
        <v>1624636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16</v>
      </c>
      <c r="M29" s="373"/>
      <c r="N29" s="373"/>
      <c r="O29" s="373"/>
      <c r="P29" s="374"/>
      <c r="Q29" s="372">
        <v>3500</v>
      </c>
      <c r="R29" s="373"/>
      <c r="S29" s="373"/>
      <c r="T29" s="373"/>
      <c r="U29" s="373"/>
      <c r="V29" s="374"/>
      <c r="W29" s="463"/>
      <c r="X29" s="464"/>
      <c r="Y29" s="465"/>
      <c r="Z29" s="375" t="s">
        <v>177</v>
      </c>
      <c r="AA29" s="376"/>
      <c r="AB29" s="376"/>
      <c r="AC29" s="376"/>
      <c r="AD29" s="376"/>
      <c r="AE29" s="376"/>
      <c r="AF29" s="376"/>
      <c r="AG29" s="377"/>
      <c r="AH29" s="372">
        <v>415</v>
      </c>
      <c r="AI29" s="373"/>
      <c r="AJ29" s="373"/>
      <c r="AK29" s="373"/>
      <c r="AL29" s="374"/>
      <c r="AM29" s="372">
        <v>1302124</v>
      </c>
      <c r="AN29" s="373"/>
      <c r="AO29" s="373"/>
      <c r="AP29" s="373"/>
      <c r="AQ29" s="373"/>
      <c r="AR29" s="374"/>
      <c r="AS29" s="372">
        <v>3138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899160</v>
      </c>
      <c r="BO29" s="420"/>
      <c r="BP29" s="420"/>
      <c r="BQ29" s="420"/>
      <c r="BR29" s="420"/>
      <c r="BS29" s="420"/>
      <c r="BT29" s="420"/>
      <c r="BU29" s="421"/>
      <c r="BV29" s="419">
        <v>1247827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2634252</v>
      </c>
      <c r="BO30" s="454"/>
      <c r="BP30" s="454"/>
      <c r="BQ30" s="454"/>
      <c r="BR30" s="454"/>
      <c r="BS30" s="454"/>
      <c r="BT30" s="454"/>
      <c r="BU30" s="455"/>
      <c r="BV30" s="453">
        <v>2736343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大田市水道事業会計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IF('各会計、関係団体の財政状況及び健全化判断比率'!B35="","",'各会計、関係団体の財政状況及び健全化判断比率'!B35)</f>
        <v>生活排水処理事業特別会計</v>
      </c>
      <c r="BH34" s="368"/>
      <c r="BI34" s="368"/>
      <c r="BJ34" s="368"/>
      <c r="BK34" s="368"/>
      <c r="BL34" s="368"/>
      <c r="BM34" s="368"/>
      <c r="BN34" s="368"/>
      <c r="BO34" s="368"/>
      <c r="BP34" s="368"/>
      <c r="BQ34" s="368"/>
      <c r="BR34" s="368"/>
      <c r="BS34" s="368"/>
      <c r="BT34" s="368"/>
      <c r="BU34" s="368"/>
      <c r="BV34" s="181"/>
      <c r="BW34" s="367">
        <f>IF(BY34="","",MAX(C34:D43,U34:V43,AM34:AN43,BE34:BF43)+1)</f>
        <v>14</v>
      </c>
      <c r="BX34" s="367"/>
      <c r="BY34" s="368" t="str">
        <f>IF('各会計、関係団体の財政状況及び健全化判断比率'!B68="","",'各会計、関係団体の財政状況及び健全化判断比率'!B68)</f>
        <v>島根県市町村総合事務組合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（公財）大田市体育・公園・文化事業団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簡易給水施設事業特別会計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国民健康保険診療所事業特別会計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大田市病院事業会計</v>
      </c>
      <c r="AP35" s="368"/>
      <c r="AQ35" s="368"/>
      <c r="AR35" s="368"/>
      <c r="AS35" s="368"/>
      <c r="AT35" s="368"/>
      <c r="AU35" s="368"/>
      <c r="AV35" s="368"/>
      <c r="AW35" s="368"/>
      <c r="AX35" s="368"/>
      <c r="AY35" s="368"/>
      <c r="AZ35" s="368"/>
      <c r="BA35" s="368"/>
      <c r="BB35" s="368"/>
      <c r="BC35" s="368"/>
      <c r="BD35" s="181"/>
      <c r="BE35" s="367">
        <f t="shared" ref="BE35:BE43" si="1">IF(BG35="","",BE34+1)</f>
        <v>12</v>
      </c>
      <c r="BF35" s="367"/>
      <c r="BG35" s="368" t="str">
        <f>IF('各会計、関係団体の財政状況及び健全化判断比率'!B36="","",'各会計、関係団体の財政状況及び健全化判断比率'!B36)</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15</v>
      </c>
      <c r="BX35" s="367"/>
      <c r="BY35" s="368" t="str">
        <f>IF('各会計、関係団体の財政状況及び健全化判断比率'!B69="","",'各会計、関係団体の財政状況及び健全化判断比率'!B69)</f>
        <v>島根県後期高齢者医療広域連合（普通会計）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（株）大田ふるさとセンター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大田市駅周辺土地区画整理事業特別会計（普通会計）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IF('各会計、関係団体の財政状況及び健全化判断比率'!B34="","",'各会計、関係団体の財政状況及び健全化判断比率'!B34)</f>
        <v>大田市下水道事業会計</v>
      </c>
      <c r="AP36" s="368"/>
      <c r="AQ36" s="368"/>
      <c r="AR36" s="368"/>
      <c r="AS36" s="368"/>
      <c r="AT36" s="368"/>
      <c r="AU36" s="368"/>
      <c r="AV36" s="368"/>
      <c r="AW36" s="368"/>
      <c r="AX36" s="368"/>
      <c r="AY36" s="368"/>
      <c r="AZ36" s="368"/>
      <c r="BA36" s="368"/>
      <c r="BB36" s="368"/>
      <c r="BC36" s="368"/>
      <c r="BD36" s="181"/>
      <c r="BE36" s="367">
        <f t="shared" si="1"/>
        <v>13</v>
      </c>
      <c r="BF36" s="367"/>
      <c r="BG36" s="368" t="str">
        <f>IF('各会計、関係団体の財政状況及び健全化判断比率'!B37="","",'各会計、関係団体の財政状況及び健全化判断比率'!B37)</f>
        <v>大田市駅周辺土地区画整理事業特別会計</v>
      </c>
      <c r="BH36" s="368"/>
      <c r="BI36" s="368"/>
      <c r="BJ36" s="368"/>
      <c r="BK36" s="368"/>
      <c r="BL36" s="368"/>
      <c r="BM36" s="368"/>
      <c r="BN36" s="368"/>
      <c r="BO36" s="368"/>
      <c r="BP36" s="368"/>
      <c r="BQ36" s="368"/>
      <c r="BR36" s="368"/>
      <c r="BS36" s="368"/>
      <c r="BT36" s="368"/>
      <c r="BU36" s="368"/>
      <c r="BV36" s="181"/>
      <c r="BW36" s="367">
        <f t="shared" si="2"/>
        <v>16</v>
      </c>
      <c r="BX36" s="367"/>
      <c r="BY36" s="368" t="str">
        <f>IF('各会計、関係団体の財政状況及び健全化判断比率'!B70="","",'各会計、関係団体の財政状況及び健全化判断比率'!B70)</f>
        <v>島根県後期高齢者医療広域連合（後期高齢者医療事業特別会計）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（公財）シルバーランド振興事業団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介護保険事業特別会計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v/Vxxdf5F0oxfkdoFemYxVAZoPj5MftmdMLDAGfArnfBAx1Q9HPAxe5FQsJDGQKIO/lAlqMyeIBoxIe2QdwqHg==" saltValue="Vcw0cefCkjjAM2cGlImu/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3822784</v>
      </c>
      <c r="S5" s="677"/>
      <c r="T5" s="677"/>
      <c r="U5" s="677"/>
      <c r="V5" s="677"/>
      <c r="W5" s="677"/>
      <c r="X5" s="677"/>
      <c r="Y5" s="702"/>
      <c r="Z5" s="715">
        <v>14.9</v>
      </c>
      <c r="AA5" s="715"/>
      <c r="AB5" s="715"/>
      <c r="AC5" s="715"/>
      <c r="AD5" s="716">
        <v>3761871</v>
      </c>
      <c r="AE5" s="716"/>
      <c r="AF5" s="716"/>
      <c r="AG5" s="716"/>
      <c r="AH5" s="716"/>
      <c r="AI5" s="716"/>
      <c r="AJ5" s="716"/>
      <c r="AK5" s="716"/>
      <c r="AL5" s="703">
        <v>28.1</v>
      </c>
      <c r="AM5" s="685"/>
      <c r="AN5" s="685"/>
      <c r="AO5" s="704"/>
      <c r="AP5" s="679" t="s">
        <v>216</v>
      </c>
      <c r="AQ5" s="680"/>
      <c r="AR5" s="680"/>
      <c r="AS5" s="680"/>
      <c r="AT5" s="680"/>
      <c r="AU5" s="680"/>
      <c r="AV5" s="680"/>
      <c r="AW5" s="680"/>
      <c r="AX5" s="680"/>
      <c r="AY5" s="680"/>
      <c r="AZ5" s="680"/>
      <c r="BA5" s="680"/>
      <c r="BB5" s="680"/>
      <c r="BC5" s="680"/>
      <c r="BD5" s="680"/>
      <c r="BE5" s="680"/>
      <c r="BF5" s="681"/>
      <c r="BG5" s="621">
        <v>3756641</v>
      </c>
      <c r="BH5" s="622"/>
      <c r="BI5" s="622"/>
      <c r="BJ5" s="622"/>
      <c r="BK5" s="622"/>
      <c r="BL5" s="622"/>
      <c r="BM5" s="622"/>
      <c r="BN5" s="623"/>
      <c r="BO5" s="659">
        <v>98.3</v>
      </c>
      <c r="BP5" s="659"/>
      <c r="BQ5" s="659"/>
      <c r="BR5" s="659"/>
      <c r="BS5" s="660">
        <v>314278</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255657</v>
      </c>
      <c r="S6" s="622"/>
      <c r="T6" s="622"/>
      <c r="U6" s="622"/>
      <c r="V6" s="622"/>
      <c r="W6" s="622"/>
      <c r="X6" s="622"/>
      <c r="Y6" s="623"/>
      <c r="Z6" s="659">
        <v>1</v>
      </c>
      <c r="AA6" s="659"/>
      <c r="AB6" s="659"/>
      <c r="AC6" s="659"/>
      <c r="AD6" s="660">
        <v>255657</v>
      </c>
      <c r="AE6" s="660"/>
      <c r="AF6" s="660"/>
      <c r="AG6" s="660"/>
      <c r="AH6" s="660"/>
      <c r="AI6" s="660"/>
      <c r="AJ6" s="660"/>
      <c r="AK6" s="660"/>
      <c r="AL6" s="624">
        <v>1.9</v>
      </c>
      <c r="AM6" s="625"/>
      <c r="AN6" s="625"/>
      <c r="AO6" s="661"/>
      <c r="AP6" s="618" t="s">
        <v>221</v>
      </c>
      <c r="AQ6" s="619"/>
      <c r="AR6" s="619"/>
      <c r="AS6" s="619"/>
      <c r="AT6" s="619"/>
      <c r="AU6" s="619"/>
      <c r="AV6" s="619"/>
      <c r="AW6" s="619"/>
      <c r="AX6" s="619"/>
      <c r="AY6" s="619"/>
      <c r="AZ6" s="619"/>
      <c r="BA6" s="619"/>
      <c r="BB6" s="619"/>
      <c r="BC6" s="619"/>
      <c r="BD6" s="619"/>
      <c r="BE6" s="619"/>
      <c r="BF6" s="620"/>
      <c r="BG6" s="621">
        <v>3756641</v>
      </c>
      <c r="BH6" s="622"/>
      <c r="BI6" s="622"/>
      <c r="BJ6" s="622"/>
      <c r="BK6" s="622"/>
      <c r="BL6" s="622"/>
      <c r="BM6" s="622"/>
      <c r="BN6" s="623"/>
      <c r="BO6" s="659">
        <v>98.3</v>
      </c>
      <c r="BP6" s="659"/>
      <c r="BQ6" s="659"/>
      <c r="BR6" s="659"/>
      <c r="BS6" s="660">
        <v>314278</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173396</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173396</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2806</v>
      </c>
      <c r="S7" s="622"/>
      <c r="T7" s="622"/>
      <c r="U7" s="622"/>
      <c r="V7" s="622"/>
      <c r="W7" s="622"/>
      <c r="X7" s="622"/>
      <c r="Y7" s="623"/>
      <c r="Z7" s="659">
        <v>0</v>
      </c>
      <c r="AA7" s="659"/>
      <c r="AB7" s="659"/>
      <c r="AC7" s="659"/>
      <c r="AD7" s="660">
        <v>2806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1634155</v>
      </c>
      <c r="BH7" s="622"/>
      <c r="BI7" s="622"/>
      <c r="BJ7" s="622"/>
      <c r="BK7" s="622"/>
      <c r="BL7" s="622"/>
      <c r="BM7" s="622"/>
      <c r="BN7" s="623"/>
      <c r="BO7" s="659">
        <v>42.7</v>
      </c>
      <c r="BP7" s="659"/>
      <c r="BQ7" s="659"/>
      <c r="BR7" s="659"/>
      <c r="BS7" s="660">
        <v>89992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3493062</v>
      </c>
      <c r="CS7" s="622"/>
      <c r="CT7" s="622"/>
      <c r="CU7" s="622"/>
      <c r="CV7" s="622"/>
      <c r="CW7" s="622"/>
      <c r="CX7" s="622"/>
      <c r="CY7" s="623"/>
      <c r="CZ7" s="659">
        <v>14</v>
      </c>
      <c r="DA7" s="659"/>
      <c r="DB7" s="659"/>
      <c r="DC7" s="659"/>
      <c r="DD7" s="627">
        <v>372113</v>
      </c>
      <c r="DE7" s="622"/>
      <c r="DF7" s="622"/>
      <c r="DG7" s="622"/>
      <c r="DH7" s="622"/>
      <c r="DI7" s="622"/>
      <c r="DJ7" s="622"/>
      <c r="DK7" s="622"/>
      <c r="DL7" s="622"/>
      <c r="DM7" s="622"/>
      <c r="DN7" s="622"/>
      <c r="DO7" s="622"/>
      <c r="DP7" s="623"/>
      <c r="DQ7" s="627">
        <v>2446519</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15074</v>
      </c>
      <c r="S8" s="622"/>
      <c r="T8" s="622"/>
      <c r="U8" s="622"/>
      <c r="V8" s="622"/>
      <c r="W8" s="622"/>
      <c r="X8" s="622"/>
      <c r="Y8" s="623"/>
      <c r="Z8" s="659">
        <v>0.1</v>
      </c>
      <c r="AA8" s="659"/>
      <c r="AB8" s="659"/>
      <c r="AC8" s="659"/>
      <c r="AD8" s="660">
        <v>15074</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55689</v>
      </c>
      <c r="BH8" s="622"/>
      <c r="BI8" s="622"/>
      <c r="BJ8" s="622"/>
      <c r="BK8" s="622"/>
      <c r="BL8" s="622"/>
      <c r="BM8" s="622"/>
      <c r="BN8" s="623"/>
      <c r="BO8" s="659">
        <v>1.5</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8413058</v>
      </c>
      <c r="CS8" s="622"/>
      <c r="CT8" s="622"/>
      <c r="CU8" s="622"/>
      <c r="CV8" s="622"/>
      <c r="CW8" s="622"/>
      <c r="CX8" s="622"/>
      <c r="CY8" s="623"/>
      <c r="CZ8" s="659">
        <v>33.6</v>
      </c>
      <c r="DA8" s="659"/>
      <c r="DB8" s="659"/>
      <c r="DC8" s="659"/>
      <c r="DD8" s="627">
        <v>345435</v>
      </c>
      <c r="DE8" s="622"/>
      <c r="DF8" s="622"/>
      <c r="DG8" s="622"/>
      <c r="DH8" s="622"/>
      <c r="DI8" s="622"/>
      <c r="DJ8" s="622"/>
      <c r="DK8" s="622"/>
      <c r="DL8" s="622"/>
      <c r="DM8" s="622"/>
      <c r="DN8" s="622"/>
      <c r="DO8" s="622"/>
      <c r="DP8" s="623"/>
      <c r="DQ8" s="627">
        <v>4468058</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15766</v>
      </c>
      <c r="S9" s="622"/>
      <c r="T9" s="622"/>
      <c r="U9" s="622"/>
      <c r="V9" s="622"/>
      <c r="W9" s="622"/>
      <c r="X9" s="622"/>
      <c r="Y9" s="623"/>
      <c r="Z9" s="659">
        <v>0.1</v>
      </c>
      <c r="AA9" s="659"/>
      <c r="AB9" s="659"/>
      <c r="AC9" s="659"/>
      <c r="AD9" s="660">
        <v>15766</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1220903</v>
      </c>
      <c r="BH9" s="622"/>
      <c r="BI9" s="622"/>
      <c r="BJ9" s="622"/>
      <c r="BK9" s="622"/>
      <c r="BL9" s="622"/>
      <c r="BM9" s="622"/>
      <c r="BN9" s="623"/>
      <c r="BO9" s="659">
        <v>31.9</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2659642</v>
      </c>
      <c r="CS9" s="622"/>
      <c r="CT9" s="622"/>
      <c r="CU9" s="622"/>
      <c r="CV9" s="622"/>
      <c r="CW9" s="622"/>
      <c r="CX9" s="622"/>
      <c r="CY9" s="623"/>
      <c r="CZ9" s="659">
        <v>10.6</v>
      </c>
      <c r="DA9" s="659"/>
      <c r="DB9" s="659"/>
      <c r="DC9" s="659"/>
      <c r="DD9" s="627">
        <v>134147</v>
      </c>
      <c r="DE9" s="622"/>
      <c r="DF9" s="622"/>
      <c r="DG9" s="622"/>
      <c r="DH9" s="622"/>
      <c r="DI9" s="622"/>
      <c r="DJ9" s="622"/>
      <c r="DK9" s="622"/>
      <c r="DL9" s="622"/>
      <c r="DM9" s="622"/>
      <c r="DN9" s="622"/>
      <c r="DO9" s="622"/>
      <c r="DP9" s="623"/>
      <c r="DQ9" s="627">
        <v>2251069</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102137</v>
      </c>
      <c r="BH10" s="622"/>
      <c r="BI10" s="622"/>
      <c r="BJ10" s="622"/>
      <c r="BK10" s="622"/>
      <c r="BL10" s="622"/>
      <c r="BM10" s="622"/>
      <c r="BN10" s="623"/>
      <c r="BO10" s="659">
        <v>2.7</v>
      </c>
      <c r="BP10" s="659"/>
      <c r="BQ10" s="659"/>
      <c r="BR10" s="659"/>
      <c r="BS10" s="660">
        <v>17009</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56006</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36005</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786444</v>
      </c>
      <c r="S11" s="622"/>
      <c r="T11" s="622"/>
      <c r="U11" s="622"/>
      <c r="V11" s="622"/>
      <c r="W11" s="622"/>
      <c r="X11" s="622"/>
      <c r="Y11" s="623"/>
      <c r="Z11" s="624">
        <v>3.1</v>
      </c>
      <c r="AA11" s="625"/>
      <c r="AB11" s="625"/>
      <c r="AC11" s="626"/>
      <c r="AD11" s="627">
        <v>786444</v>
      </c>
      <c r="AE11" s="622"/>
      <c r="AF11" s="622"/>
      <c r="AG11" s="622"/>
      <c r="AH11" s="622"/>
      <c r="AI11" s="622"/>
      <c r="AJ11" s="622"/>
      <c r="AK11" s="623"/>
      <c r="AL11" s="624">
        <v>5.9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255426</v>
      </c>
      <c r="BH11" s="622"/>
      <c r="BI11" s="622"/>
      <c r="BJ11" s="622"/>
      <c r="BK11" s="622"/>
      <c r="BL11" s="622"/>
      <c r="BM11" s="622"/>
      <c r="BN11" s="623"/>
      <c r="BO11" s="659">
        <v>6.7</v>
      </c>
      <c r="BP11" s="659"/>
      <c r="BQ11" s="659"/>
      <c r="BR11" s="659"/>
      <c r="BS11" s="660">
        <v>72983</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1239592</v>
      </c>
      <c r="CS11" s="622"/>
      <c r="CT11" s="622"/>
      <c r="CU11" s="622"/>
      <c r="CV11" s="622"/>
      <c r="CW11" s="622"/>
      <c r="CX11" s="622"/>
      <c r="CY11" s="623"/>
      <c r="CZ11" s="659">
        <v>5</v>
      </c>
      <c r="DA11" s="659"/>
      <c r="DB11" s="659"/>
      <c r="DC11" s="659"/>
      <c r="DD11" s="627">
        <v>382881</v>
      </c>
      <c r="DE11" s="622"/>
      <c r="DF11" s="622"/>
      <c r="DG11" s="622"/>
      <c r="DH11" s="622"/>
      <c r="DI11" s="622"/>
      <c r="DJ11" s="622"/>
      <c r="DK11" s="622"/>
      <c r="DL11" s="622"/>
      <c r="DM11" s="622"/>
      <c r="DN11" s="622"/>
      <c r="DO11" s="622"/>
      <c r="DP11" s="623"/>
      <c r="DQ11" s="627">
        <v>502270</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1772403</v>
      </c>
      <c r="BH12" s="622"/>
      <c r="BI12" s="622"/>
      <c r="BJ12" s="622"/>
      <c r="BK12" s="622"/>
      <c r="BL12" s="622"/>
      <c r="BM12" s="622"/>
      <c r="BN12" s="623"/>
      <c r="BO12" s="659">
        <v>46.4</v>
      </c>
      <c r="BP12" s="659"/>
      <c r="BQ12" s="659"/>
      <c r="BR12" s="659"/>
      <c r="BS12" s="660">
        <v>219148</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574921</v>
      </c>
      <c r="CS12" s="622"/>
      <c r="CT12" s="622"/>
      <c r="CU12" s="622"/>
      <c r="CV12" s="622"/>
      <c r="CW12" s="622"/>
      <c r="CX12" s="622"/>
      <c r="CY12" s="623"/>
      <c r="CZ12" s="659">
        <v>2.2999999999999998</v>
      </c>
      <c r="DA12" s="659"/>
      <c r="DB12" s="659"/>
      <c r="DC12" s="659"/>
      <c r="DD12" s="627">
        <v>67671</v>
      </c>
      <c r="DE12" s="622"/>
      <c r="DF12" s="622"/>
      <c r="DG12" s="622"/>
      <c r="DH12" s="622"/>
      <c r="DI12" s="622"/>
      <c r="DJ12" s="622"/>
      <c r="DK12" s="622"/>
      <c r="DL12" s="622"/>
      <c r="DM12" s="622"/>
      <c r="DN12" s="622"/>
      <c r="DO12" s="622"/>
      <c r="DP12" s="623"/>
      <c r="DQ12" s="627">
        <v>371204</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1764158</v>
      </c>
      <c r="BH13" s="622"/>
      <c r="BI13" s="622"/>
      <c r="BJ13" s="622"/>
      <c r="BK13" s="622"/>
      <c r="BL13" s="622"/>
      <c r="BM13" s="622"/>
      <c r="BN13" s="623"/>
      <c r="BO13" s="659">
        <v>46.1</v>
      </c>
      <c r="BP13" s="659"/>
      <c r="BQ13" s="659"/>
      <c r="BR13" s="659"/>
      <c r="BS13" s="660">
        <v>219148</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2322311</v>
      </c>
      <c r="CS13" s="622"/>
      <c r="CT13" s="622"/>
      <c r="CU13" s="622"/>
      <c r="CV13" s="622"/>
      <c r="CW13" s="622"/>
      <c r="CX13" s="622"/>
      <c r="CY13" s="623"/>
      <c r="CZ13" s="659">
        <v>9.3000000000000007</v>
      </c>
      <c r="DA13" s="659"/>
      <c r="DB13" s="659"/>
      <c r="DC13" s="659"/>
      <c r="DD13" s="627">
        <v>1266831</v>
      </c>
      <c r="DE13" s="622"/>
      <c r="DF13" s="622"/>
      <c r="DG13" s="622"/>
      <c r="DH13" s="622"/>
      <c r="DI13" s="622"/>
      <c r="DJ13" s="622"/>
      <c r="DK13" s="622"/>
      <c r="DL13" s="622"/>
      <c r="DM13" s="622"/>
      <c r="DN13" s="622"/>
      <c r="DO13" s="622"/>
      <c r="DP13" s="623"/>
      <c r="DQ13" s="627">
        <v>1198244</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1263</v>
      </c>
      <c r="S14" s="622"/>
      <c r="T14" s="622"/>
      <c r="U14" s="622"/>
      <c r="V14" s="622"/>
      <c r="W14" s="622"/>
      <c r="X14" s="622"/>
      <c r="Y14" s="623"/>
      <c r="Z14" s="659">
        <v>0</v>
      </c>
      <c r="AA14" s="659"/>
      <c r="AB14" s="659"/>
      <c r="AC14" s="659"/>
      <c r="AD14" s="660">
        <v>1263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144073</v>
      </c>
      <c r="BH14" s="622"/>
      <c r="BI14" s="622"/>
      <c r="BJ14" s="622"/>
      <c r="BK14" s="622"/>
      <c r="BL14" s="622"/>
      <c r="BM14" s="622"/>
      <c r="BN14" s="623"/>
      <c r="BO14" s="659">
        <v>3.8</v>
      </c>
      <c r="BP14" s="659"/>
      <c r="BQ14" s="659"/>
      <c r="BR14" s="659"/>
      <c r="BS14" s="660">
        <v>5138</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846359</v>
      </c>
      <c r="CS14" s="622"/>
      <c r="CT14" s="622"/>
      <c r="CU14" s="622"/>
      <c r="CV14" s="622"/>
      <c r="CW14" s="622"/>
      <c r="CX14" s="622"/>
      <c r="CY14" s="623"/>
      <c r="CZ14" s="659">
        <v>3.4</v>
      </c>
      <c r="DA14" s="659"/>
      <c r="DB14" s="659"/>
      <c r="DC14" s="659"/>
      <c r="DD14" s="627">
        <v>18865</v>
      </c>
      <c r="DE14" s="622"/>
      <c r="DF14" s="622"/>
      <c r="DG14" s="622"/>
      <c r="DH14" s="622"/>
      <c r="DI14" s="622"/>
      <c r="DJ14" s="622"/>
      <c r="DK14" s="622"/>
      <c r="DL14" s="622"/>
      <c r="DM14" s="622"/>
      <c r="DN14" s="622"/>
      <c r="DO14" s="622"/>
      <c r="DP14" s="623"/>
      <c r="DQ14" s="627">
        <v>770917</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205590</v>
      </c>
      <c r="BH15" s="622"/>
      <c r="BI15" s="622"/>
      <c r="BJ15" s="622"/>
      <c r="BK15" s="622"/>
      <c r="BL15" s="622"/>
      <c r="BM15" s="622"/>
      <c r="BN15" s="623"/>
      <c r="BO15" s="659">
        <v>5.4</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1957629</v>
      </c>
      <c r="CS15" s="622"/>
      <c r="CT15" s="622"/>
      <c r="CU15" s="622"/>
      <c r="CV15" s="622"/>
      <c r="CW15" s="622"/>
      <c r="CX15" s="622"/>
      <c r="CY15" s="623"/>
      <c r="CZ15" s="659">
        <v>7.8</v>
      </c>
      <c r="DA15" s="659"/>
      <c r="DB15" s="659"/>
      <c r="DC15" s="659"/>
      <c r="DD15" s="627">
        <v>237382</v>
      </c>
      <c r="DE15" s="622"/>
      <c r="DF15" s="622"/>
      <c r="DG15" s="622"/>
      <c r="DH15" s="622"/>
      <c r="DI15" s="622"/>
      <c r="DJ15" s="622"/>
      <c r="DK15" s="622"/>
      <c r="DL15" s="622"/>
      <c r="DM15" s="622"/>
      <c r="DN15" s="622"/>
      <c r="DO15" s="622"/>
      <c r="DP15" s="623"/>
      <c r="DQ15" s="627">
        <v>1338837</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14417</v>
      </c>
      <c r="S16" s="622"/>
      <c r="T16" s="622"/>
      <c r="U16" s="622"/>
      <c r="V16" s="622"/>
      <c r="W16" s="622"/>
      <c r="X16" s="622"/>
      <c r="Y16" s="623"/>
      <c r="Z16" s="659">
        <v>0.1</v>
      </c>
      <c r="AA16" s="659"/>
      <c r="AB16" s="659"/>
      <c r="AC16" s="659"/>
      <c r="AD16" s="660">
        <v>14417</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420</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307938</v>
      </c>
      <c r="CS16" s="622"/>
      <c r="CT16" s="622"/>
      <c r="CU16" s="622"/>
      <c r="CV16" s="622"/>
      <c r="CW16" s="622"/>
      <c r="CX16" s="622"/>
      <c r="CY16" s="623"/>
      <c r="CZ16" s="659">
        <v>1.2</v>
      </c>
      <c r="DA16" s="659"/>
      <c r="DB16" s="659"/>
      <c r="DC16" s="659"/>
      <c r="DD16" s="627" t="s">
        <v>122</v>
      </c>
      <c r="DE16" s="622"/>
      <c r="DF16" s="622"/>
      <c r="DG16" s="622"/>
      <c r="DH16" s="622"/>
      <c r="DI16" s="622"/>
      <c r="DJ16" s="622"/>
      <c r="DK16" s="622"/>
      <c r="DL16" s="622"/>
      <c r="DM16" s="622"/>
      <c r="DN16" s="622"/>
      <c r="DO16" s="622"/>
      <c r="DP16" s="623"/>
      <c r="DQ16" s="627">
        <v>77472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70898</v>
      </c>
      <c r="S17" s="622"/>
      <c r="T17" s="622"/>
      <c r="U17" s="622"/>
      <c r="V17" s="622"/>
      <c r="W17" s="622"/>
      <c r="X17" s="622"/>
      <c r="Y17" s="623"/>
      <c r="Z17" s="659">
        <v>0.3</v>
      </c>
      <c r="AA17" s="659"/>
      <c r="AB17" s="659"/>
      <c r="AC17" s="659"/>
      <c r="AD17" s="660">
        <v>70898</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2983137</v>
      </c>
      <c r="CS17" s="622"/>
      <c r="CT17" s="622"/>
      <c r="CU17" s="622"/>
      <c r="CV17" s="622"/>
      <c r="CW17" s="622"/>
      <c r="CX17" s="622"/>
      <c r="CY17" s="623"/>
      <c r="CZ17" s="659">
        <v>11.9</v>
      </c>
      <c r="DA17" s="659"/>
      <c r="DB17" s="659"/>
      <c r="DC17" s="659"/>
      <c r="DD17" s="627" t="s">
        <v>122</v>
      </c>
      <c r="DE17" s="622"/>
      <c r="DF17" s="622"/>
      <c r="DG17" s="622"/>
      <c r="DH17" s="622"/>
      <c r="DI17" s="622"/>
      <c r="DJ17" s="622"/>
      <c r="DK17" s="622"/>
      <c r="DL17" s="622"/>
      <c r="DM17" s="622"/>
      <c r="DN17" s="622"/>
      <c r="DO17" s="622"/>
      <c r="DP17" s="623"/>
      <c r="DQ17" s="627">
        <v>2931110</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29204</v>
      </c>
      <c r="S18" s="622"/>
      <c r="T18" s="622"/>
      <c r="U18" s="622"/>
      <c r="V18" s="622"/>
      <c r="W18" s="622"/>
      <c r="X18" s="622"/>
      <c r="Y18" s="623"/>
      <c r="Z18" s="659">
        <v>0.1</v>
      </c>
      <c r="AA18" s="659"/>
      <c r="AB18" s="659"/>
      <c r="AC18" s="659"/>
      <c r="AD18" s="660">
        <v>29204</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23958</v>
      </c>
      <c r="S19" s="622"/>
      <c r="T19" s="622"/>
      <c r="U19" s="622"/>
      <c r="V19" s="622"/>
      <c r="W19" s="622"/>
      <c r="X19" s="622"/>
      <c r="Y19" s="623"/>
      <c r="Z19" s="659">
        <v>0.1</v>
      </c>
      <c r="AA19" s="659"/>
      <c r="AB19" s="659"/>
      <c r="AC19" s="659"/>
      <c r="AD19" s="660">
        <v>23958</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66143</v>
      </c>
      <c r="BH19" s="622"/>
      <c r="BI19" s="622"/>
      <c r="BJ19" s="622"/>
      <c r="BK19" s="622"/>
      <c r="BL19" s="622"/>
      <c r="BM19" s="622"/>
      <c r="BN19" s="623"/>
      <c r="BO19" s="659">
        <v>1.7</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5246</v>
      </c>
      <c r="S20" s="622"/>
      <c r="T20" s="622"/>
      <c r="U20" s="622"/>
      <c r="V20" s="622"/>
      <c r="W20" s="622"/>
      <c r="X20" s="622"/>
      <c r="Y20" s="623"/>
      <c r="Z20" s="659">
        <v>0</v>
      </c>
      <c r="AA20" s="659"/>
      <c r="AB20" s="659"/>
      <c r="AC20" s="659"/>
      <c r="AD20" s="660">
        <v>5246</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66143</v>
      </c>
      <c r="BH20" s="622"/>
      <c r="BI20" s="622"/>
      <c r="BJ20" s="622"/>
      <c r="BK20" s="622"/>
      <c r="BL20" s="622"/>
      <c r="BM20" s="622"/>
      <c r="BN20" s="623"/>
      <c r="BO20" s="659">
        <v>1.7</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25027051</v>
      </c>
      <c r="CS20" s="622"/>
      <c r="CT20" s="622"/>
      <c r="CU20" s="622"/>
      <c r="CV20" s="622"/>
      <c r="CW20" s="622"/>
      <c r="CX20" s="622"/>
      <c r="CY20" s="623"/>
      <c r="CZ20" s="659">
        <v>100</v>
      </c>
      <c r="DA20" s="659"/>
      <c r="DB20" s="659"/>
      <c r="DC20" s="659"/>
      <c r="DD20" s="627">
        <v>2825325</v>
      </c>
      <c r="DE20" s="622"/>
      <c r="DF20" s="622"/>
      <c r="DG20" s="622"/>
      <c r="DH20" s="622"/>
      <c r="DI20" s="622"/>
      <c r="DJ20" s="622"/>
      <c r="DK20" s="622"/>
      <c r="DL20" s="622"/>
      <c r="DM20" s="622"/>
      <c r="DN20" s="622"/>
      <c r="DO20" s="622"/>
      <c r="DP20" s="623"/>
      <c r="DQ20" s="627">
        <v>16565101</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9908720</v>
      </c>
      <c r="S21" s="622"/>
      <c r="T21" s="622"/>
      <c r="U21" s="622"/>
      <c r="V21" s="622"/>
      <c r="W21" s="622"/>
      <c r="X21" s="622"/>
      <c r="Y21" s="623"/>
      <c r="Z21" s="659">
        <v>38.700000000000003</v>
      </c>
      <c r="AA21" s="659"/>
      <c r="AB21" s="659"/>
      <c r="AC21" s="659"/>
      <c r="AD21" s="660">
        <v>8393452</v>
      </c>
      <c r="AE21" s="660"/>
      <c r="AF21" s="660"/>
      <c r="AG21" s="660"/>
      <c r="AH21" s="660"/>
      <c r="AI21" s="660"/>
      <c r="AJ21" s="660"/>
      <c r="AK21" s="660"/>
      <c r="AL21" s="624">
        <v>62.7</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5231</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8393452</v>
      </c>
      <c r="S22" s="622"/>
      <c r="T22" s="622"/>
      <c r="U22" s="622"/>
      <c r="V22" s="622"/>
      <c r="W22" s="622"/>
      <c r="X22" s="622"/>
      <c r="Y22" s="623"/>
      <c r="Z22" s="659">
        <v>32.799999999999997</v>
      </c>
      <c r="AA22" s="659"/>
      <c r="AB22" s="659"/>
      <c r="AC22" s="659"/>
      <c r="AD22" s="660">
        <v>8393452</v>
      </c>
      <c r="AE22" s="660"/>
      <c r="AF22" s="660"/>
      <c r="AG22" s="660"/>
      <c r="AH22" s="660"/>
      <c r="AI22" s="660"/>
      <c r="AJ22" s="660"/>
      <c r="AK22" s="660"/>
      <c r="AL22" s="624">
        <v>62.7</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1515268</v>
      </c>
      <c r="S23" s="622"/>
      <c r="T23" s="622"/>
      <c r="U23" s="622"/>
      <c r="V23" s="622"/>
      <c r="W23" s="622"/>
      <c r="X23" s="622"/>
      <c r="Y23" s="623"/>
      <c r="Z23" s="659">
        <v>5.9</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60912</v>
      </c>
      <c r="BH23" s="622"/>
      <c r="BI23" s="622"/>
      <c r="BJ23" s="622"/>
      <c r="BK23" s="622"/>
      <c r="BL23" s="622"/>
      <c r="BM23" s="622"/>
      <c r="BN23" s="623"/>
      <c r="BO23" s="659">
        <v>1.6</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11876347</v>
      </c>
      <c r="CS24" s="677"/>
      <c r="CT24" s="677"/>
      <c r="CU24" s="677"/>
      <c r="CV24" s="677"/>
      <c r="CW24" s="677"/>
      <c r="CX24" s="677"/>
      <c r="CY24" s="702"/>
      <c r="CZ24" s="703">
        <v>47.5</v>
      </c>
      <c r="DA24" s="685"/>
      <c r="DB24" s="685"/>
      <c r="DC24" s="705"/>
      <c r="DD24" s="701">
        <v>8541561</v>
      </c>
      <c r="DE24" s="677"/>
      <c r="DF24" s="677"/>
      <c r="DG24" s="677"/>
      <c r="DH24" s="677"/>
      <c r="DI24" s="677"/>
      <c r="DJ24" s="677"/>
      <c r="DK24" s="702"/>
      <c r="DL24" s="701">
        <v>7995681</v>
      </c>
      <c r="DM24" s="677"/>
      <c r="DN24" s="677"/>
      <c r="DO24" s="677"/>
      <c r="DP24" s="677"/>
      <c r="DQ24" s="677"/>
      <c r="DR24" s="677"/>
      <c r="DS24" s="677"/>
      <c r="DT24" s="677"/>
      <c r="DU24" s="677"/>
      <c r="DV24" s="702"/>
      <c r="DW24" s="703">
        <v>59.4</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14923033</v>
      </c>
      <c r="S25" s="622"/>
      <c r="T25" s="622"/>
      <c r="U25" s="622"/>
      <c r="V25" s="622"/>
      <c r="W25" s="622"/>
      <c r="X25" s="622"/>
      <c r="Y25" s="623"/>
      <c r="Z25" s="659">
        <v>58.3</v>
      </c>
      <c r="AA25" s="659"/>
      <c r="AB25" s="659"/>
      <c r="AC25" s="659"/>
      <c r="AD25" s="660">
        <v>13346852</v>
      </c>
      <c r="AE25" s="660"/>
      <c r="AF25" s="660"/>
      <c r="AG25" s="660"/>
      <c r="AH25" s="660"/>
      <c r="AI25" s="660"/>
      <c r="AJ25" s="660"/>
      <c r="AK25" s="660"/>
      <c r="AL25" s="624">
        <v>99.7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4494065</v>
      </c>
      <c r="CS25" s="634"/>
      <c r="CT25" s="634"/>
      <c r="CU25" s="634"/>
      <c r="CV25" s="634"/>
      <c r="CW25" s="634"/>
      <c r="CX25" s="634"/>
      <c r="CY25" s="635"/>
      <c r="CZ25" s="624">
        <v>18</v>
      </c>
      <c r="DA25" s="636"/>
      <c r="DB25" s="636"/>
      <c r="DC25" s="637"/>
      <c r="DD25" s="627">
        <v>4053851</v>
      </c>
      <c r="DE25" s="634"/>
      <c r="DF25" s="634"/>
      <c r="DG25" s="634"/>
      <c r="DH25" s="634"/>
      <c r="DI25" s="634"/>
      <c r="DJ25" s="634"/>
      <c r="DK25" s="635"/>
      <c r="DL25" s="627">
        <v>4028238</v>
      </c>
      <c r="DM25" s="634"/>
      <c r="DN25" s="634"/>
      <c r="DO25" s="634"/>
      <c r="DP25" s="634"/>
      <c r="DQ25" s="634"/>
      <c r="DR25" s="634"/>
      <c r="DS25" s="634"/>
      <c r="DT25" s="634"/>
      <c r="DU25" s="634"/>
      <c r="DV25" s="635"/>
      <c r="DW25" s="624">
        <v>29.9</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2543</v>
      </c>
      <c r="S26" s="622"/>
      <c r="T26" s="622"/>
      <c r="U26" s="622"/>
      <c r="V26" s="622"/>
      <c r="W26" s="622"/>
      <c r="X26" s="622"/>
      <c r="Y26" s="623"/>
      <c r="Z26" s="659">
        <v>0</v>
      </c>
      <c r="AA26" s="659"/>
      <c r="AB26" s="659"/>
      <c r="AC26" s="659"/>
      <c r="AD26" s="660">
        <v>2543</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2514530</v>
      </c>
      <c r="CS26" s="622"/>
      <c r="CT26" s="622"/>
      <c r="CU26" s="622"/>
      <c r="CV26" s="622"/>
      <c r="CW26" s="622"/>
      <c r="CX26" s="622"/>
      <c r="CY26" s="623"/>
      <c r="CZ26" s="624">
        <v>10</v>
      </c>
      <c r="DA26" s="636"/>
      <c r="DB26" s="636"/>
      <c r="DC26" s="637"/>
      <c r="DD26" s="627">
        <v>2380924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167791</v>
      </c>
      <c r="S27" s="622"/>
      <c r="T27" s="622"/>
      <c r="U27" s="622"/>
      <c r="V27" s="622"/>
      <c r="W27" s="622"/>
      <c r="X27" s="622"/>
      <c r="Y27" s="623"/>
      <c r="Z27" s="659">
        <v>0.7</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3822784</v>
      </c>
      <c r="BH27" s="622"/>
      <c r="BI27" s="622"/>
      <c r="BJ27" s="622"/>
      <c r="BK27" s="622"/>
      <c r="BL27" s="622"/>
      <c r="BM27" s="622"/>
      <c r="BN27" s="623"/>
      <c r="BO27" s="659">
        <v>100</v>
      </c>
      <c r="BP27" s="659"/>
      <c r="BQ27" s="659"/>
      <c r="BR27" s="659"/>
      <c r="BS27" s="660">
        <v>314278</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4399145</v>
      </c>
      <c r="CS27" s="634"/>
      <c r="CT27" s="634"/>
      <c r="CU27" s="634"/>
      <c r="CV27" s="634"/>
      <c r="CW27" s="634"/>
      <c r="CX27" s="634"/>
      <c r="CY27" s="635"/>
      <c r="CZ27" s="624">
        <v>17.600000000000001</v>
      </c>
      <c r="DA27" s="636"/>
      <c r="DB27" s="636"/>
      <c r="DC27" s="637"/>
      <c r="DD27" s="627">
        <v>1556600</v>
      </c>
      <c r="DE27" s="634"/>
      <c r="DF27" s="634"/>
      <c r="DG27" s="634"/>
      <c r="DH27" s="634"/>
      <c r="DI27" s="634"/>
      <c r="DJ27" s="634"/>
      <c r="DK27" s="635"/>
      <c r="DL27" s="627">
        <v>1036333</v>
      </c>
      <c r="DM27" s="634"/>
      <c r="DN27" s="634"/>
      <c r="DO27" s="634"/>
      <c r="DP27" s="634"/>
      <c r="DQ27" s="634"/>
      <c r="DR27" s="634"/>
      <c r="DS27" s="634"/>
      <c r="DT27" s="634"/>
      <c r="DU27" s="634"/>
      <c r="DV27" s="635"/>
      <c r="DW27" s="624">
        <v>7.7</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118487</v>
      </c>
      <c r="S28" s="622"/>
      <c r="T28" s="622"/>
      <c r="U28" s="622"/>
      <c r="V28" s="622"/>
      <c r="W28" s="622"/>
      <c r="X28" s="622"/>
      <c r="Y28" s="623"/>
      <c r="Z28" s="659">
        <v>0.5</v>
      </c>
      <c r="AA28" s="659"/>
      <c r="AB28" s="659"/>
      <c r="AC28" s="659"/>
      <c r="AD28" s="660">
        <v>19609</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2983137</v>
      </c>
      <c r="CS28" s="622"/>
      <c r="CT28" s="622"/>
      <c r="CU28" s="622"/>
      <c r="CV28" s="622"/>
      <c r="CW28" s="622"/>
      <c r="CX28" s="622"/>
      <c r="CY28" s="623"/>
      <c r="CZ28" s="624">
        <v>11.9</v>
      </c>
      <c r="DA28" s="636"/>
      <c r="DB28" s="636"/>
      <c r="DC28" s="637"/>
      <c r="DD28" s="627">
        <v>2931110</v>
      </c>
      <c r="DE28" s="622"/>
      <c r="DF28" s="622"/>
      <c r="DG28" s="622"/>
      <c r="DH28" s="622"/>
      <c r="DI28" s="622"/>
      <c r="DJ28" s="622"/>
      <c r="DK28" s="623"/>
      <c r="DL28" s="627">
        <v>2931110</v>
      </c>
      <c r="DM28" s="622"/>
      <c r="DN28" s="622"/>
      <c r="DO28" s="622"/>
      <c r="DP28" s="622"/>
      <c r="DQ28" s="622"/>
      <c r="DR28" s="622"/>
      <c r="DS28" s="622"/>
      <c r="DT28" s="622"/>
      <c r="DU28" s="622"/>
      <c r="DV28" s="623"/>
      <c r="DW28" s="624">
        <v>21.8</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112969</v>
      </c>
      <c r="S29" s="622"/>
      <c r="T29" s="622"/>
      <c r="U29" s="622"/>
      <c r="V29" s="622"/>
      <c r="W29" s="622"/>
      <c r="X29" s="622"/>
      <c r="Y29" s="623"/>
      <c r="Z29" s="659">
        <v>0.4</v>
      </c>
      <c r="AA29" s="659"/>
      <c r="AB29" s="659"/>
      <c r="AC29" s="659"/>
      <c r="AD29" s="660">
        <v>2382</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2982806</v>
      </c>
      <c r="CS29" s="634"/>
      <c r="CT29" s="634"/>
      <c r="CU29" s="634"/>
      <c r="CV29" s="634"/>
      <c r="CW29" s="634"/>
      <c r="CX29" s="634"/>
      <c r="CY29" s="635"/>
      <c r="CZ29" s="624">
        <v>11.9</v>
      </c>
      <c r="DA29" s="636"/>
      <c r="DB29" s="636"/>
      <c r="DC29" s="637"/>
      <c r="DD29" s="627">
        <v>2930779</v>
      </c>
      <c r="DE29" s="634"/>
      <c r="DF29" s="634"/>
      <c r="DG29" s="634"/>
      <c r="DH29" s="634"/>
      <c r="DI29" s="634"/>
      <c r="DJ29" s="634"/>
      <c r="DK29" s="635"/>
      <c r="DL29" s="627">
        <v>2930779</v>
      </c>
      <c r="DM29" s="634"/>
      <c r="DN29" s="634"/>
      <c r="DO29" s="634"/>
      <c r="DP29" s="634"/>
      <c r="DQ29" s="634"/>
      <c r="DR29" s="634"/>
      <c r="DS29" s="634"/>
      <c r="DT29" s="634"/>
      <c r="DU29" s="634"/>
      <c r="DV29" s="635"/>
      <c r="DW29" s="624">
        <v>21.8</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4194586</v>
      </c>
      <c r="S30" s="622"/>
      <c r="T30" s="622"/>
      <c r="U30" s="622"/>
      <c r="V30" s="622"/>
      <c r="W30" s="622"/>
      <c r="X30" s="622"/>
      <c r="Y30" s="623"/>
      <c r="Z30" s="659">
        <v>16.399999999999999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2868114</v>
      </c>
      <c r="CS30" s="622"/>
      <c r="CT30" s="622"/>
      <c r="CU30" s="622"/>
      <c r="CV30" s="622"/>
      <c r="CW30" s="622"/>
      <c r="CX30" s="622"/>
      <c r="CY30" s="623"/>
      <c r="CZ30" s="624">
        <v>11.5</v>
      </c>
      <c r="DA30" s="636"/>
      <c r="DB30" s="636"/>
      <c r="DC30" s="637"/>
      <c r="DD30" s="627">
        <v>2816469</v>
      </c>
      <c r="DE30" s="622"/>
      <c r="DF30" s="622"/>
      <c r="DG30" s="622"/>
      <c r="DH30" s="622"/>
      <c r="DI30" s="622"/>
      <c r="DJ30" s="622"/>
      <c r="DK30" s="623"/>
      <c r="DL30" s="627">
        <v>2816469</v>
      </c>
      <c r="DM30" s="622"/>
      <c r="DN30" s="622"/>
      <c r="DO30" s="622"/>
      <c r="DP30" s="622"/>
      <c r="DQ30" s="622"/>
      <c r="DR30" s="622"/>
      <c r="DS30" s="622"/>
      <c r="DT30" s="622"/>
      <c r="DU30" s="622"/>
      <c r="DV30" s="623"/>
      <c r="DW30" s="624">
        <v>20.9</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v>
      </c>
      <c r="BH31" s="684"/>
      <c r="BI31" s="684"/>
      <c r="BJ31" s="684"/>
      <c r="BK31" s="684"/>
      <c r="BL31" s="684"/>
      <c r="BM31" s="685">
        <v>96.8</v>
      </c>
      <c r="BN31" s="684"/>
      <c r="BO31" s="684"/>
      <c r="BP31" s="684"/>
      <c r="BQ31" s="686"/>
      <c r="BR31" s="683">
        <v>98.9</v>
      </c>
      <c r="BS31" s="684"/>
      <c r="BT31" s="684"/>
      <c r="BU31" s="684"/>
      <c r="BV31" s="684"/>
      <c r="BW31" s="684"/>
      <c r="BX31" s="685">
        <v>96.9</v>
      </c>
      <c r="BY31" s="684"/>
      <c r="BZ31" s="684"/>
      <c r="CA31" s="684"/>
      <c r="CB31" s="686"/>
      <c r="CD31" s="642"/>
      <c r="CE31" s="643"/>
      <c r="CF31" s="618" t="s">
        <v>300</v>
      </c>
      <c r="CG31" s="619"/>
      <c r="CH31" s="619"/>
      <c r="CI31" s="619"/>
      <c r="CJ31" s="619"/>
      <c r="CK31" s="619"/>
      <c r="CL31" s="619"/>
      <c r="CM31" s="619"/>
      <c r="CN31" s="619"/>
      <c r="CO31" s="619"/>
      <c r="CP31" s="619"/>
      <c r="CQ31" s="620"/>
      <c r="CR31" s="621">
        <v>114692</v>
      </c>
      <c r="CS31" s="634"/>
      <c r="CT31" s="634"/>
      <c r="CU31" s="634"/>
      <c r="CV31" s="634"/>
      <c r="CW31" s="634"/>
      <c r="CX31" s="634"/>
      <c r="CY31" s="635"/>
      <c r="CZ31" s="624">
        <v>0.5</v>
      </c>
      <c r="DA31" s="636"/>
      <c r="DB31" s="636"/>
      <c r="DC31" s="637"/>
      <c r="DD31" s="627">
        <v>114310</v>
      </c>
      <c r="DE31" s="634"/>
      <c r="DF31" s="634"/>
      <c r="DG31" s="634"/>
      <c r="DH31" s="634"/>
      <c r="DI31" s="634"/>
      <c r="DJ31" s="634"/>
      <c r="DK31" s="635"/>
      <c r="DL31" s="627">
        <v>114310</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2123484</v>
      </c>
      <c r="S32" s="622"/>
      <c r="T32" s="622"/>
      <c r="U32" s="622"/>
      <c r="V32" s="622"/>
      <c r="W32" s="622"/>
      <c r="X32" s="622"/>
      <c r="Y32" s="623"/>
      <c r="Z32" s="659">
        <v>8.3000000000000007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99.1</v>
      </c>
      <c r="BH32" s="634"/>
      <c r="BI32" s="634"/>
      <c r="BJ32" s="634"/>
      <c r="BK32" s="634"/>
      <c r="BL32" s="634"/>
      <c r="BM32" s="625">
        <v>97.7</v>
      </c>
      <c r="BN32" s="634"/>
      <c r="BO32" s="634"/>
      <c r="BP32" s="634"/>
      <c r="BQ32" s="657"/>
      <c r="BR32" s="692">
        <v>99.3</v>
      </c>
      <c r="BS32" s="634"/>
      <c r="BT32" s="634"/>
      <c r="BU32" s="634"/>
      <c r="BV32" s="634"/>
      <c r="BW32" s="634"/>
      <c r="BX32" s="625">
        <v>98.1</v>
      </c>
      <c r="BY32" s="634"/>
      <c r="BZ32" s="634"/>
      <c r="CA32" s="634"/>
      <c r="CB32" s="657"/>
      <c r="CD32" s="644"/>
      <c r="CE32" s="645"/>
      <c r="CF32" s="618" t="s">
        <v>304</v>
      </c>
      <c r="CG32" s="619"/>
      <c r="CH32" s="619"/>
      <c r="CI32" s="619"/>
      <c r="CJ32" s="619"/>
      <c r="CK32" s="619"/>
      <c r="CL32" s="619"/>
      <c r="CM32" s="619"/>
      <c r="CN32" s="619"/>
      <c r="CO32" s="619"/>
      <c r="CP32" s="619"/>
      <c r="CQ32" s="620"/>
      <c r="CR32" s="621">
        <v>331</v>
      </c>
      <c r="CS32" s="622"/>
      <c r="CT32" s="622"/>
      <c r="CU32" s="622"/>
      <c r="CV32" s="622"/>
      <c r="CW32" s="622"/>
      <c r="CX32" s="622"/>
      <c r="CY32" s="623"/>
      <c r="CZ32" s="624">
        <v>0</v>
      </c>
      <c r="DA32" s="636"/>
      <c r="DB32" s="636"/>
      <c r="DC32" s="637"/>
      <c r="DD32" s="627">
        <v>331</v>
      </c>
      <c r="DE32" s="622"/>
      <c r="DF32" s="622"/>
      <c r="DG32" s="622"/>
      <c r="DH32" s="622"/>
      <c r="DI32" s="622"/>
      <c r="DJ32" s="622"/>
      <c r="DK32" s="623"/>
      <c r="DL32" s="627">
        <v>331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96258</v>
      </c>
      <c r="S33" s="622"/>
      <c r="T33" s="622"/>
      <c r="U33" s="622"/>
      <c r="V33" s="622"/>
      <c r="W33" s="622"/>
      <c r="X33" s="622"/>
      <c r="Y33" s="623"/>
      <c r="Z33" s="659">
        <v>0.4</v>
      </c>
      <c r="AA33" s="659"/>
      <c r="AB33" s="659"/>
      <c r="AC33" s="659"/>
      <c r="AD33" s="660">
        <v>20217</v>
      </c>
      <c r="AE33" s="660"/>
      <c r="AF33" s="660"/>
      <c r="AG33" s="660"/>
      <c r="AH33" s="660"/>
      <c r="AI33" s="660"/>
      <c r="AJ33" s="660"/>
      <c r="AK33" s="660"/>
      <c r="AL33" s="624">
        <v>0.2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98.7</v>
      </c>
      <c r="BH33" s="606"/>
      <c r="BI33" s="606"/>
      <c r="BJ33" s="606"/>
      <c r="BK33" s="606"/>
      <c r="BL33" s="606"/>
      <c r="BM33" s="652">
        <v>95.5</v>
      </c>
      <c r="BN33" s="606"/>
      <c r="BO33" s="606"/>
      <c r="BP33" s="606"/>
      <c r="BQ33" s="669"/>
      <c r="BR33" s="682">
        <v>98.3</v>
      </c>
      <c r="BS33" s="606"/>
      <c r="BT33" s="606"/>
      <c r="BU33" s="606"/>
      <c r="BV33" s="606"/>
      <c r="BW33" s="606"/>
      <c r="BX33" s="652">
        <v>95.4</v>
      </c>
      <c r="BY33" s="606"/>
      <c r="BZ33" s="606"/>
      <c r="CA33" s="606"/>
      <c r="CB33" s="669"/>
      <c r="CD33" s="618" t="s">
        <v>307</v>
      </c>
      <c r="CE33" s="619"/>
      <c r="CF33" s="619"/>
      <c r="CG33" s="619"/>
      <c r="CH33" s="619"/>
      <c r="CI33" s="619"/>
      <c r="CJ33" s="619"/>
      <c r="CK33" s="619"/>
      <c r="CL33" s="619"/>
      <c r="CM33" s="619"/>
      <c r="CN33" s="619"/>
      <c r="CO33" s="619"/>
      <c r="CP33" s="619"/>
      <c r="CQ33" s="620"/>
      <c r="CR33" s="621">
        <v>10017441</v>
      </c>
      <c r="CS33" s="634"/>
      <c r="CT33" s="634"/>
      <c r="CU33" s="634"/>
      <c r="CV33" s="634"/>
      <c r="CW33" s="634"/>
      <c r="CX33" s="634"/>
      <c r="CY33" s="635"/>
      <c r="CZ33" s="624">
        <v>40</v>
      </c>
      <c r="DA33" s="636"/>
      <c r="DB33" s="636"/>
      <c r="DC33" s="637"/>
      <c r="DD33" s="627">
        <v>7519405</v>
      </c>
      <c r="DE33" s="634"/>
      <c r="DF33" s="634"/>
      <c r="DG33" s="634"/>
      <c r="DH33" s="634"/>
      <c r="DI33" s="634"/>
      <c r="DJ33" s="634"/>
      <c r="DK33" s="635"/>
      <c r="DL33" s="627">
        <v>4940226</v>
      </c>
      <c r="DM33" s="634"/>
      <c r="DN33" s="634"/>
      <c r="DO33" s="634"/>
      <c r="DP33" s="634"/>
      <c r="DQ33" s="634"/>
      <c r="DR33" s="634"/>
      <c r="DS33" s="634"/>
      <c r="DT33" s="634"/>
      <c r="DU33" s="634"/>
      <c r="DV33" s="635"/>
      <c r="DW33" s="624">
        <v>36.700000000000003</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212759</v>
      </c>
      <c r="S34" s="622"/>
      <c r="T34" s="622"/>
      <c r="U34" s="622"/>
      <c r="V34" s="622"/>
      <c r="W34" s="622"/>
      <c r="X34" s="622"/>
      <c r="Y34" s="623"/>
      <c r="Z34" s="659">
        <v>0.8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3181295</v>
      </c>
      <c r="CS34" s="622"/>
      <c r="CT34" s="622"/>
      <c r="CU34" s="622"/>
      <c r="CV34" s="622"/>
      <c r="CW34" s="622"/>
      <c r="CX34" s="622"/>
      <c r="CY34" s="623"/>
      <c r="CZ34" s="624">
        <v>12.7</v>
      </c>
      <c r="DA34" s="636"/>
      <c r="DB34" s="636"/>
      <c r="DC34" s="637"/>
      <c r="DD34" s="627">
        <v>2162033</v>
      </c>
      <c r="DE34" s="622"/>
      <c r="DF34" s="622"/>
      <c r="DG34" s="622"/>
      <c r="DH34" s="622"/>
      <c r="DI34" s="622"/>
      <c r="DJ34" s="622"/>
      <c r="DK34" s="623"/>
      <c r="DL34" s="627">
        <v>1909177</v>
      </c>
      <c r="DM34" s="622"/>
      <c r="DN34" s="622"/>
      <c r="DO34" s="622"/>
      <c r="DP34" s="622"/>
      <c r="DQ34" s="622"/>
      <c r="DR34" s="622"/>
      <c r="DS34" s="622"/>
      <c r="DT34" s="622"/>
      <c r="DU34" s="622"/>
      <c r="DV34" s="623"/>
      <c r="DW34" s="624">
        <v>14.2</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932426</v>
      </c>
      <c r="S35" s="622"/>
      <c r="T35" s="622"/>
      <c r="U35" s="622"/>
      <c r="V35" s="622"/>
      <c r="W35" s="622"/>
      <c r="X35" s="622"/>
      <c r="Y35" s="623"/>
      <c r="Z35" s="659">
        <v>3.6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157186</v>
      </c>
      <c r="CS35" s="634"/>
      <c r="CT35" s="634"/>
      <c r="CU35" s="634"/>
      <c r="CV35" s="634"/>
      <c r="CW35" s="634"/>
      <c r="CX35" s="634"/>
      <c r="CY35" s="635"/>
      <c r="CZ35" s="624">
        <v>0.6</v>
      </c>
      <c r="DA35" s="636"/>
      <c r="DB35" s="636"/>
      <c r="DC35" s="637"/>
      <c r="DD35" s="627">
        <v>146089</v>
      </c>
      <c r="DE35" s="634"/>
      <c r="DF35" s="634"/>
      <c r="DG35" s="634"/>
      <c r="DH35" s="634"/>
      <c r="DI35" s="634"/>
      <c r="DJ35" s="634"/>
      <c r="DK35" s="635"/>
      <c r="DL35" s="627">
        <v>146089</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671609</v>
      </c>
      <c r="S36" s="622"/>
      <c r="T36" s="622"/>
      <c r="U36" s="622"/>
      <c r="V36" s="622"/>
      <c r="W36" s="622"/>
      <c r="X36" s="622"/>
      <c r="Y36" s="623"/>
      <c r="Z36" s="659">
        <v>2.6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3932070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58078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3165621</v>
      </c>
      <c r="CS36" s="622"/>
      <c r="CT36" s="622"/>
      <c r="CU36" s="622"/>
      <c r="CV36" s="622"/>
      <c r="CW36" s="622"/>
      <c r="CX36" s="622"/>
      <c r="CY36" s="623"/>
      <c r="CZ36" s="624">
        <v>12.6</v>
      </c>
      <c r="DA36" s="636"/>
      <c r="DB36" s="636"/>
      <c r="DC36" s="637"/>
      <c r="DD36" s="627">
        <v>2232788</v>
      </c>
      <c r="DE36" s="622"/>
      <c r="DF36" s="622"/>
      <c r="DG36" s="622"/>
      <c r="DH36" s="622"/>
      <c r="DI36" s="622"/>
      <c r="DJ36" s="622"/>
      <c r="DK36" s="623"/>
      <c r="DL36" s="627">
        <v>1229416</v>
      </c>
      <c r="DM36" s="622"/>
      <c r="DN36" s="622"/>
      <c r="DO36" s="622"/>
      <c r="DP36" s="622"/>
      <c r="DQ36" s="622"/>
      <c r="DR36" s="622"/>
      <c r="DS36" s="622"/>
      <c r="DT36" s="622"/>
      <c r="DU36" s="622"/>
      <c r="DV36" s="623"/>
      <c r="DW36" s="624">
        <v>9.1</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355156</v>
      </c>
      <c r="S37" s="622"/>
      <c r="T37" s="622"/>
      <c r="U37" s="622"/>
      <c r="V37" s="622"/>
      <c r="W37" s="622"/>
      <c r="X37" s="622"/>
      <c r="Y37" s="623"/>
      <c r="Z37" s="659">
        <v>1.4</v>
      </c>
      <c r="AA37" s="659"/>
      <c r="AB37" s="659"/>
      <c r="AC37" s="659"/>
      <c r="AD37" s="660" t="s">
        <v>122</v>
      </c>
      <c r="AE37" s="660"/>
      <c r="AF37" s="660"/>
      <c r="AG37" s="660"/>
      <c r="AH37" s="660"/>
      <c r="AI37" s="660"/>
      <c r="AJ37" s="660"/>
      <c r="AK37" s="660"/>
      <c r="AL37" s="624" t="s">
        <v>122</v>
      </c>
      <c r="AM37" s="625"/>
      <c r="AN37" s="625"/>
      <c r="AO37" s="661"/>
      <c r="AQ37" s="654" t="s">
        <v>319</v>
      </c>
      <c r="AR37" s="655"/>
      <c r="AS37" s="655"/>
      <c r="AT37" s="655"/>
      <c r="AU37" s="655"/>
      <c r="AV37" s="655"/>
      <c r="AW37" s="655"/>
      <c r="AX37" s="655"/>
      <c r="AY37" s="656"/>
      <c r="AZ37" s="621">
        <v>956062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-3945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22957</v>
      </c>
      <c r="CS37" s="634"/>
      <c r="CT37" s="634"/>
      <c r="CU37" s="634"/>
      <c r="CV37" s="634"/>
      <c r="CW37" s="634"/>
      <c r="CX37" s="634"/>
      <c r="CY37" s="635"/>
      <c r="CZ37" s="624">
        <v>0.1</v>
      </c>
      <c r="DA37" s="636"/>
      <c r="DB37" s="636"/>
      <c r="DC37" s="637"/>
      <c r="DD37" s="627">
        <v>22957</v>
      </c>
      <c r="DE37" s="634"/>
      <c r="DF37" s="634"/>
      <c r="DG37" s="634"/>
      <c r="DH37" s="634"/>
      <c r="DI37" s="634"/>
      <c r="DJ37" s="634"/>
      <c r="DK37" s="635"/>
      <c r="DL37" s="627">
        <v>22957</v>
      </c>
      <c r="DM37" s="634"/>
      <c r="DN37" s="634"/>
      <c r="DO37" s="634"/>
      <c r="DP37" s="634"/>
      <c r="DQ37" s="634"/>
      <c r="DR37" s="634"/>
      <c r="DS37" s="634"/>
      <c r="DT37" s="634"/>
      <c r="DU37" s="634"/>
      <c r="DV37" s="635"/>
      <c r="DW37" s="624">
        <v>0.2</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1692400</v>
      </c>
      <c r="S38" s="622"/>
      <c r="T38" s="622"/>
      <c r="U38" s="622"/>
      <c r="V38" s="622"/>
      <c r="W38" s="622"/>
      <c r="X38" s="622"/>
      <c r="Y38" s="623"/>
      <c r="Z38" s="659">
        <v>6.6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604228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4320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2210657</v>
      </c>
      <c r="CS38" s="622"/>
      <c r="CT38" s="622"/>
      <c r="CU38" s="622"/>
      <c r="CV38" s="622"/>
      <c r="CW38" s="622"/>
      <c r="CX38" s="622"/>
      <c r="CY38" s="623"/>
      <c r="CZ38" s="624">
        <v>8.8000000000000007</v>
      </c>
      <c r="DA38" s="636"/>
      <c r="DB38" s="636"/>
      <c r="DC38" s="637"/>
      <c r="DD38" s="627">
        <v>1862594</v>
      </c>
      <c r="DE38" s="622"/>
      <c r="DF38" s="622"/>
      <c r="DG38" s="622"/>
      <c r="DH38" s="622"/>
      <c r="DI38" s="622"/>
      <c r="DJ38" s="622"/>
      <c r="DK38" s="623"/>
      <c r="DL38" s="627">
        <v>1655544</v>
      </c>
      <c r="DM38" s="622"/>
      <c r="DN38" s="622"/>
      <c r="DO38" s="622"/>
      <c r="DP38" s="622"/>
      <c r="DQ38" s="622"/>
      <c r="DR38" s="622"/>
      <c r="DS38" s="622"/>
      <c r="DT38" s="622"/>
      <c r="DU38" s="622"/>
      <c r="DV38" s="623"/>
      <c r="DW38" s="624">
        <v>12.3</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173337</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6103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682019</v>
      </c>
      <c r="CS39" s="634"/>
      <c r="CT39" s="634"/>
      <c r="CU39" s="634"/>
      <c r="CV39" s="634"/>
      <c r="CW39" s="634"/>
      <c r="CX39" s="634"/>
      <c r="CY39" s="635"/>
      <c r="CZ39" s="624">
        <v>2.7</v>
      </c>
      <c r="DA39" s="636"/>
      <c r="DB39" s="636"/>
      <c r="DC39" s="637"/>
      <c r="DD39" s="627">
        <v>550238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59300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121973</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620663</v>
      </c>
      <c r="CS40" s="622"/>
      <c r="CT40" s="622"/>
      <c r="CU40" s="622"/>
      <c r="CV40" s="622"/>
      <c r="CW40" s="622"/>
      <c r="CX40" s="622"/>
      <c r="CY40" s="623"/>
      <c r="CZ40" s="624">
        <v>2.5</v>
      </c>
      <c r="DA40" s="636"/>
      <c r="DB40" s="636"/>
      <c r="DC40" s="637"/>
      <c r="DD40" s="627">
        <v>565663</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25603501</v>
      </c>
      <c r="S41" s="646"/>
      <c r="T41" s="646"/>
      <c r="U41" s="646"/>
      <c r="V41" s="646"/>
      <c r="W41" s="646"/>
      <c r="X41" s="646"/>
      <c r="Y41" s="649"/>
      <c r="Z41" s="650">
        <v>100</v>
      </c>
      <c r="AA41" s="650"/>
      <c r="AB41" s="650"/>
      <c r="AC41" s="650"/>
      <c r="AD41" s="651">
        <v>13391603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360966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1715504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500</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3133263</v>
      </c>
      <c r="CS42" s="634"/>
      <c r="CT42" s="634"/>
      <c r="CU42" s="634"/>
      <c r="CV42" s="634"/>
      <c r="CW42" s="634"/>
      <c r="CX42" s="634"/>
      <c r="CY42" s="635"/>
      <c r="CZ42" s="624">
        <v>12.5</v>
      </c>
      <c r="DA42" s="636"/>
      <c r="DB42" s="636"/>
      <c r="DC42" s="637"/>
      <c r="DD42" s="627">
        <v>504135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125749</v>
      </c>
      <c r="CS43" s="634"/>
      <c r="CT43" s="634"/>
      <c r="CU43" s="634"/>
      <c r="CV43" s="634"/>
      <c r="CW43" s="634"/>
      <c r="CX43" s="634"/>
      <c r="CY43" s="635"/>
      <c r="CZ43" s="624">
        <v>0.5</v>
      </c>
      <c r="DA43" s="636"/>
      <c r="DB43" s="636"/>
      <c r="DC43" s="637"/>
      <c r="DD43" s="627">
        <v>122164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2825325</v>
      </c>
      <c r="CS44" s="622"/>
      <c r="CT44" s="622"/>
      <c r="CU44" s="622"/>
      <c r="CV44" s="622"/>
      <c r="CW44" s="622"/>
      <c r="CX44" s="622"/>
      <c r="CY44" s="623"/>
      <c r="CZ44" s="624">
        <v>11.3</v>
      </c>
      <c r="DA44" s="625"/>
      <c r="DB44" s="625"/>
      <c r="DC44" s="626"/>
      <c r="DD44" s="627">
        <v>426663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1641941</v>
      </c>
      <c r="CS45" s="634"/>
      <c r="CT45" s="634"/>
      <c r="CU45" s="634"/>
      <c r="CV45" s="634"/>
      <c r="CW45" s="634"/>
      <c r="CX45" s="634"/>
      <c r="CY45" s="635"/>
      <c r="CZ45" s="624">
        <v>6.6</v>
      </c>
      <c r="DA45" s="636"/>
      <c r="DB45" s="636"/>
      <c r="DC45" s="637"/>
      <c r="DD45" s="627">
        <v>43365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1008673</v>
      </c>
      <c r="CS46" s="622"/>
      <c r="CT46" s="622"/>
      <c r="CU46" s="622"/>
      <c r="CV46" s="622"/>
      <c r="CW46" s="622"/>
      <c r="CX46" s="622"/>
      <c r="CY46" s="623"/>
      <c r="CZ46" s="624">
        <v>4</v>
      </c>
      <c r="DA46" s="625"/>
      <c r="DB46" s="625"/>
      <c r="DC46" s="626"/>
      <c r="DD46" s="627">
        <v>374030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307938</v>
      </c>
      <c r="CS47" s="634"/>
      <c r="CT47" s="634"/>
      <c r="CU47" s="634"/>
      <c r="CV47" s="634"/>
      <c r="CW47" s="634"/>
      <c r="CX47" s="634"/>
      <c r="CY47" s="635"/>
      <c r="CZ47" s="624">
        <v>1.2</v>
      </c>
      <c r="DA47" s="636"/>
      <c r="DB47" s="636"/>
      <c r="DC47" s="637"/>
      <c r="DD47" s="627">
        <v>77472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25027051</v>
      </c>
      <c r="CS49" s="606"/>
      <c r="CT49" s="606"/>
      <c r="CU49" s="606"/>
      <c r="CV49" s="606"/>
      <c r="CW49" s="606"/>
      <c r="CX49" s="606"/>
      <c r="CY49" s="607"/>
      <c r="CZ49" s="608">
        <v>100</v>
      </c>
      <c r="DA49" s="609"/>
      <c r="DB49" s="609"/>
      <c r="DC49" s="610"/>
      <c r="DD49" s="611">
        <v>16565101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vy0wrErl/PyGpEeYAnPh2Rs0R1Q7ruF8qlk+8hsCly3Y4vmkJMXcCOqMhs59rvdvuyl34H62U9q4zkd/uLA8g==" saltValue="nA9Thap3AiJBuLJouTWsv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25128</v>
      </c>
      <c r="R7" s="1103"/>
      <c r="S7" s="1103"/>
      <c r="T7" s="1103"/>
      <c r="U7" s="1103"/>
      <c r="V7" s="1103">
        <v>24557</v>
      </c>
      <c r="W7" s="1103"/>
      <c r="X7" s="1103"/>
      <c r="Y7" s="1103"/>
      <c r="Z7" s="1103"/>
      <c r="AA7" s="1103">
        <v>571</v>
      </c>
      <c r="AB7" s="1103"/>
      <c r="AC7" s="1103"/>
      <c r="AD7" s="1103"/>
      <c r="AE7" s="1104"/>
      <c r="AF7" s="1105">
        <v>454</v>
      </c>
      <c r="AG7" s="1106"/>
      <c r="AH7" s="1106"/>
      <c r="AI7" s="1106"/>
      <c r="AJ7" s="1107"/>
      <c r="AK7" s="1108">
        <v>932</v>
      </c>
      <c r="AL7" s="1109"/>
      <c r="AM7" s="1109"/>
      <c r="AN7" s="1109"/>
      <c r="AO7" s="1109"/>
      <c r="AP7" s="1109">
        <v>29660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563</v>
      </c>
      <c r="BT7" s="1100"/>
      <c r="BU7" s="1100"/>
      <c r="BV7" s="1100"/>
      <c r="BW7" s="1100"/>
      <c r="BX7" s="1100"/>
      <c r="BY7" s="1100"/>
      <c r="BZ7" s="1100"/>
      <c r="CA7" s="1100"/>
      <c r="CB7" s="1100"/>
      <c r="CC7" s="1100"/>
      <c r="CD7" s="1100"/>
      <c r="CE7" s="1100"/>
      <c r="CF7" s="1100"/>
      <c r="CG7" s="1112"/>
      <c r="CH7" s="1096">
        <v>9</v>
      </c>
      <c r="CI7" s="1097"/>
      <c r="CJ7" s="1097"/>
      <c r="CK7" s="1097"/>
      <c r="CL7" s="1098"/>
      <c r="CM7" s="1096">
        <v>61</v>
      </c>
      <c r="CN7" s="1097"/>
      <c r="CO7" s="1097"/>
      <c r="CP7" s="1097"/>
      <c r="CQ7" s="1098"/>
      <c r="CR7" s="1096">
        <v>5</v>
      </c>
      <c r="CS7" s="1097"/>
      <c r="CT7" s="1097"/>
      <c r="CU7" s="1097"/>
      <c r="CV7" s="1098"/>
      <c r="CW7" s="1096" t="s">
        <v>559</v>
      </c>
      <c r="CX7" s="1097"/>
      <c r="CY7" s="1097"/>
      <c r="CZ7" s="1097"/>
      <c r="DA7" s="1098"/>
      <c r="DB7" s="1096" t="s">
        <v>559</v>
      </c>
      <c r="DC7" s="1097"/>
      <c r="DD7" s="1097"/>
      <c r="DE7" s="1097"/>
      <c r="DF7" s="1098"/>
      <c r="DG7" s="1096" t="s">
        <v>559</v>
      </c>
      <c r="DH7" s="1097"/>
      <c r="DI7" s="1097"/>
      <c r="DJ7" s="1097"/>
      <c r="DK7" s="1098"/>
      <c r="DL7" s="1096" t="s">
        <v>559</v>
      </c>
      <c r="DM7" s="1097"/>
      <c r="DN7" s="1097"/>
      <c r="DO7" s="1097"/>
      <c r="DP7" s="1098"/>
      <c r="DQ7" s="1096" t="s">
        <v>559</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22</v>
      </c>
      <c r="R8" s="1039"/>
      <c r="S8" s="1039"/>
      <c r="T8" s="1039"/>
      <c r="U8" s="1039"/>
      <c r="V8" s="1039">
        <v>22</v>
      </c>
      <c r="W8" s="1039"/>
      <c r="X8" s="1039"/>
      <c r="Y8" s="1039"/>
      <c r="Z8" s="1039"/>
      <c r="AA8" s="1039" t="s">
        <v>559</v>
      </c>
      <c r="AB8" s="1039"/>
      <c r="AC8" s="1039"/>
      <c r="AD8" s="1039"/>
      <c r="AE8" s="1040"/>
      <c r="AF8" s="1035" t="s">
        <v>122</v>
      </c>
      <c r="AG8" s="1036"/>
      <c r="AH8" s="1036"/>
      <c r="AI8" s="1036"/>
      <c r="AJ8" s="1037"/>
      <c r="AK8" s="1080">
        <v>17</v>
      </c>
      <c r="AL8" s="1081"/>
      <c r="AM8" s="1081"/>
      <c r="AN8" s="1081"/>
      <c r="AO8" s="1081"/>
      <c r="AP8" s="1081" t="s">
        <v>559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564</v>
      </c>
      <c r="BT8" s="993"/>
      <c r="BU8" s="993"/>
      <c r="BV8" s="993"/>
      <c r="BW8" s="993"/>
      <c r="BX8" s="993"/>
      <c r="BY8" s="993"/>
      <c r="BZ8" s="993"/>
      <c r="CA8" s="993"/>
      <c r="CB8" s="993"/>
      <c r="CC8" s="993"/>
      <c r="CD8" s="993"/>
      <c r="CE8" s="993"/>
      <c r="CF8" s="993"/>
      <c r="CG8" s="1014"/>
      <c r="CH8" s="989">
        <v>9</v>
      </c>
      <c r="CI8" s="990"/>
      <c r="CJ8" s="990"/>
      <c r="CK8" s="990"/>
      <c r="CL8" s="991"/>
      <c r="CM8" s="989">
        <v>94</v>
      </c>
      <c r="CN8" s="990"/>
      <c r="CO8" s="990"/>
      <c r="CP8" s="990"/>
      <c r="CQ8" s="991"/>
      <c r="CR8" s="989">
        <v>26</v>
      </c>
      <c r="CS8" s="990"/>
      <c r="CT8" s="990"/>
      <c r="CU8" s="990"/>
      <c r="CV8" s="991"/>
      <c r="CW8" s="989" t="s">
        <v>559</v>
      </c>
      <c r="CX8" s="990"/>
      <c r="CY8" s="990"/>
      <c r="CZ8" s="990"/>
      <c r="DA8" s="991"/>
      <c r="DB8" s="989" t="s">
        <v>559</v>
      </c>
      <c r="DC8" s="990"/>
      <c r="DD8" s="990"/>
      <c r="DE8" s="990"/>
      <c r="DF8" s="991"/>
      <c r="DG8" s="989" t="s">
        <v>559</v>
      </c>
      <c r="DH8" s="990"/>
      <c r="DI8" s="990"/>
      <c r="DJ8" s="990"/>
      <c r="DK8" s="991"/>
      <c r="DL8" s="989" t="s">
        <v>559</v>
      </c>
      <c r="DM8" s="990"/>
      <c r="DN8" s="990"/>
      <c r="DO8" s="990"/>
      <c r="DP8" s="991"/>
      <c r="DQ8" s="989" t="s">
        <v>559</v>
      </c>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513</v>
      </c>
      <c r="R9" s="1039"/>
      <c r="S9" s="1039"/>
      <c r="T9" s="1039"/>
      <c r="U9" s="1039"/>
      <c r="V9" s="1039">
        <v>508</v>
      </c>
      <c r="W9" s="1039"/>
      <c r="X9" s="1039"/>
      <c r="Y9" s="1039"/>
      <c r="Z9" s="1039"/>
      <c r="AA9" s="1039">
        <v>5</v>
      </c>
      <c r="AB9" s="1039"/>
      <c r="AC9" s="1039"/>
      <c r="AD9" s="1039"/>
      <c r="AE9" s="1040"/>
      <c r="AF9" s="1035" t="s">
        <v>122</v>
      </c>
      <c r="AG9" s="1036"/>
      <c r="AH9" s="1036"/>
      <c r="AI9" s="1036"/>
      <c r="AJ9" s="1037"/>
      <c r="AK9" s="1080">
        <v>43</v>
      </c>
      <c r="AL9" s="1081"/>
      <c r="AM9" s="1081"/>
      <c r="AN9" s="1081"/>
      <c r="AO9" s="1081"/>
      <c r="AP9" s="1081">
        <v>290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565</v>
      </c>
      <c r="BT9" s="993"/>
      <c r="BU9" s="993"/>
      <c r="BV9" s="993"/>
      <c r="BW9" s="993"/>
      <c r="BX9" s="993"/>
      <c r="BY9" s="993"/>
      <c r="BZ9" s="993"/>
      <c r="CA9" s="993"/>
      <c r="CB9" s="993"/>
      <c r="CC9" s="993"/>
      <c r="CD9" s="993"/>
      <c r="CE9" s="993"/>
      <c r="CF9" s="993"/>
      <c r="CG9" s="1014"/>
      <c r="CH9" s="989">
        <v>0</v>
      </c>
      <c r="CI9" s="990"/>
      <c r="CJ9" s="990"/>
      <c r="CK9" s="990"/>
      <c r="CL9" s="991"/>
      <c r="CM9" s="989">
        <v>87</v>
      </c>
      <c r="CN9" s="990"/>
      <c r="CO9" s="990"/>
      <c r="CP9" s="990"/>
      <c r="CQ9" s="991"/>
      <c r="CR9" s="989">
        <v>30</v>
      </c>
      <c r="CS9" s="990"/>
      <c r="CT9" s="990"/>
      <c r="CU9" s="990"/>
      <c r="CV9" s="991"/>
      <c r="CW9" s="989" t="s">
        <v>559</v>
      </c>
      <c r="CX9" s="990"/>
      <c r="CY9" s="990"/>
      <c r="CZ9" s="990"/>
      <c r="DA9" s="991"/>
      <c r="DB9" s="989" t="s">
        <v>559</v>
      </c>
      <c r="DC9" s="990"/>
      <c r="DD9" s="990"/>
      <c r="DE9" s="990"/>
      <c r="DF9" s="991"/>
      <c r="DG9" s="989" t="s">
        <v>559</v>
      </c>
      <c r="DH9" s="990"/>
      <c r="DI9" s="990"/>
      <c r="DJ9" s="990"/>
      <c r="DK9" s="991"/>
      <c r="DL9" s="989" t="s">
        <v>559</v>
      </c>
      <c r="DM9" s="990"/>
      <c r="DN9" s="990"/>
      <c r="DO9" s="990"/>
      <c r="DP9" s="991"/>
      <c r="DQ9" s="989" t="s">
        <v>559</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v>25663</v>
      </c>
      <c r="R23" s="1061"/>
      <c r="S23" s="1061"/>
      <c r="T23" s="1061"/>
      <c r="U23" s="1061"/>
      <c r="V23" s="1061">
        <v>25087</v>
      </c>
      <c r="W23" s="1061"/>
      <c r="X23" s="1061"/>
      <c r="Y23" s="1061"/>
      <c r="Z23" s="1061"/>
      <c r="AA23" s="1061">
        <v>576</v>
      </c>
      <c r="AB23" s="1061"/>
      <c r="AC23" s="1061"/>
      <c r="AD23" s="1061"/>
      <c r="AE23" s="1068"/>
      <c r="AF23" s="1069">
        <v>454</v>
      </c>
      <c r="AG23" s="1061"/>
      <c r="AH23" s="1061"/>
      <c r="AI23" s="1061"/>
      <c r="AJ23" s="1070"/>
      <c r="AK23" s="1071"/>
      <c r="AL23" s="1072"/>
      <c r="AM23" s="1072"/>
      <c r="AN23" s="1072"/>
      <c r="AO23" s="1072"/>
      <c r="AP23" s="1061">
        <v>29949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4165</v>
      </c>
      <c r="R28" s="1051"/>
      <c r="S28" s="1051"/>
      <c r="T28" s="1051"/>
      <c r="U28" s="1051"/>
      <c r="V28" s="1051">
        <v>4107</v>
      </c>
      <c r="W28" s="1051"/>
      <c r="X28" s="1051"/>
      <c r="Y28" s="1051"/>
      <c r="Z28" s="1051"/>
      <c r="AA28" s="1051">
        <v>58</v>
      </c>
      <c r="AB28" s="1051"/>
      <c r="AC28" s="1051"/>
      <c r="AD28" s="1051"/>
      <c r="AE28" s="1052"/>
      <c r="AF28" s="1053">
        <v>58</v>
      </c>
      <c r="AG28" s="1051"/>
      <c r="AH28" s="1051"/>
      <c r="AI28" s="1051"/>
      <c r="AJ28" s="1054"/>
      <c r="AK28" s="1042">
        <v>359</v>
      </c>
      <c r="AL28" s="1043"/>
      <c r="AM28" s="1043"/>
      <c r="AN28" s="1043"/>
      <c r="AO28" s="1043"/>
      <c r="AP28" s="1043" t="s">
        <v>559</v>
      </c>
      <c r="AQ28" s="1043"/>
      <c r="AR28" s="1043"/>
      <c r="AS28" s="1043"/>
      <c r="AT28" s="1043"/>
      <c r="AU28" s="1043" t="s">
        <v>559</v>
      </c>
      <c r="AV28" s="1043"/>
      <c r="AW28" s="1043"/>
      <c r="AX28" s="1043"/>
      <c r="AY28" s="1043"/>
      <c r="AZ28" s="1044" t="s">
        <v>559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39</v>
      </c>
      <c r="R29" s="1039"/>
      <c r="S29" s="1039"/>
      <c r="T29" s="1039"/>
      <c r="U29" s="1039"/>
      <c r="V29" s="1039">
        <v>39</v>
      </c>
      <c r="W29" s="1039"/>
      <c r="X29" s="1039"/>
      <c r="Y29" s="1039"/>
      <c r="Z29" s="1039"/>
      <c r="AA29" s="1039" t="s">
        <v>559</v>
      </c>
      <c r="AB29" s="1039"/>
      <c r="AC29" s="1039"/>
      <c r="AD29" s="1039"/>
      <c r="AE29" s="1040"/>
      <c r="AF29" s="1035" t="s">
        <v>122</v>
      </c>
      <c r="AG29" s="1036"/>
      <c r="AH29" s="1036"/>
      <c r="AI29" s="1036"/>
      <c r="AJ29" s="1037"/>
      <c r="AK29" s="980">
        <v>3</v>
      </c>
      <c r="AL29" s="971"/>
      <c r="AM29" s="971"/>
      <c r="AN29" s="971"/>
      <c r="AO29" s="971"/>
      <c r="AP29" s="971">
        <v>16</v>
      </c>
      <c r="AQ29" s="971"/>
      <c r="AR29" s="971"/>
      <c r="AS29" s="971"/>
      <c r="AT29" s="971"/>
      <c r="AU29" s="971">
        <v>8</v>
      </c>
      <c r="AV29" s="971"/>
      <c r="AW29" s="971"/>
      <c r="AX29" s="971"/>
      <c r="AY29" s="971"/>
      <c r="AZ29" s="1041" t="s">
        <v>559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1239</v>
      </c>
      <c r="R30" s="1039"/>
      <c r="S30" s="1039"/>
      <c r="T30" s="1039"/>
      <c r="U30" s="1039"/>
      <c r="V30" s="1039">
        <v>1228</v>
      </c>
      <c r="W30" s="1039"/>
      <c r="X30" s="1039"/>
      <c r="Y30" s="1039"/>
      <c r="Z30" s="1039"/>
      <c r="AA30" s="1039">
        <v>11</v>
      </c>
      <c r="AB30" s="1039"/>
      <c r="AC30" s="1039"/>
      <c r="AD30" s="1039"/>
      <c r="AE30" s="1040"/>
      <c r="AF30" s="1035">
        <v>11</v>
      </c>
      <c r="AG30" s="1036"/>
      <c r="AH30" s="1036"/>
      <c r="AI30" s="1036"/>
      <c r="AJ30" s="1037"/>
      <c r="AK30" s="980">
        <v>772</v>
      </c>
      <c r="AL30" s="971"/>
      <c r="AM30" s="971"/>
      <c r="AN30" s="971"/>
      <c r="AO30" s="971"/>
      <c r="AP30" s="971" t="s">
        <v>559</v>
      </c>
      <c r="AQ30" s="971"/>
      <c r="AR30" s="971"/>
      <c r="AS30" s="971"/>
      <c r="AT30" s="971"/>
      <c r="AU30" s="971" t="s">
        <v>559</v>
      </c>
      <c r="AV30" s="971"/>
      <c r="AW30" s="971"/>
      <c r="AX30" s="971"/>
      <c r="AY30" s="971"/>
      <c r="AZ30" s="1041" t="s">
        <v>559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6067</v>
      </c>
      <c r="R31" s="1039"/>
      <c r="S31" s="1039"/>
      <c r="T31" s="1039"/>
      <c r="U31" s="1039"/>
      <c r="V31" s="1039">
        <v>5914</v>
      </c>
      <c r="W31" s="1039"/>
      <c r="X31" s="1039"/>
      <c r="Y31" s="1039"/>
      <c r="Z31" s="1039"/>
      <c r="AA31" s="1039">
        <v>153</v>
      </c>
      <c r="AB31" s="1039"/>
      <c r="AC31" s="1039"/>
      <c r="AD31" s="1039"/>
      <c r="AE31" s="1040"/>
      <c r="AF31" s="1035">
        <v>153</v>
      </c>
      <c r="AG31" s="1036"/>
      <c r="AH31" s="1036"/>
      <c r="AI31" s="1036"/>
      <c r="AJ31" s="1037"/>
      <c r="AK31" s="980">
        <v>901</v>
      </c>
      <c r="AL31" s="971"/>
      <c r="AM31" s="971"/>
      <c r="AN31" s="971"/>
      <c r="AO31" s="971"/>
      <c r="AP31" s="971" t="s">
        <v>559</v>
      </c>
      <c r="AQ31" s="971"/>
      <c r="AR31" s="971"/>
      <c r="AS31" s="971"/>
      <c r="AT31" s="971"/>
      <c r="AU31" s="971" t="s">
        <v>559</v>
      </c>
      <c r="AV31" s="971"/>
      <c r="AW31" s="971"/>
      <c r="AX31" s="971"/>
      <c r="AY31" s="971"/>
      <c r="AZ31" s="1041" t="s">
        <v>559</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1070</v>
      </c>
      <c r="R32" s="1039"/>
      <c r="S32" s="1039"/>
      <c r="T32" s="1039"/>
      <c r="U32" s="1039"/>
      <c r="V32" s="1039">
        <v>1095</v>
      </c>
      <c r="W32" s="1039"/>
      <c r="X32" s="1039"/>
      <c r="Y32" s="1039"/>
      <c r="Z32" s="1039"/>
      <c r="AA32" s="1039">
        <v>-25</v>
      </c>
      <c r="AB32" s="1039"/>
      <c r="AC32" s="1039"/>
      <c r="AD32" s="1039"/>
      <c r="AE32" s="1040"/>
      <c r="AF32" s="1035">
        <v>438</v>
      </c>
      <c r="AG32" s="1036"/>
      <c r="AH32" s="1036"/>
      <c r="AI32" s="1036"/>
      <c r="AJ32" s="1037"/>
      <c r="AK32" s="980">
        <v>295</v>
      </c>
      <c r="AL32" s="971"/>
      <c r="AM32" s="971"/>
      <c r="AN32" s="971"/>
      <c r="AO32" s="971"/>
      <c r="AP32" s="971">
        <v>4787</v>
      </c>
      <c r="AQ32" s="971"/>
      <c r="AR32" s="971"/>
      <c r="AS32" s="971"/>
      <c r="AT32" s="971"/>
      <c r="AU32" s="971">
        <v>723</v>
      </c>
      <c r="AV32" s="971"/>
      <c r="AW32" s="971"/>
      <c r="AX32" s="971"/>
      <c r="AY32" s="971"/>
      <c r="AZ32" s="1041" t="s">
        <v>559</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396</v>
      </c>
      <c r="C33" s="1031"/>
      <c r="D33" s="1031"/>
      <c r="E33" s="1031"/>
      <c r="F33" s="1031"/>
      <c r="G33" s="1031"/>
      <c r="H33" s="1031"/>
      <c r="I33" s="1031"/>
      <c r="J33" s="1031"/>
      <c r="K33" s="1031"/>
      <c r="L33" s="1031"/>
      <c r="M33" s="1031"/>
      <c r="N33" s="1031"/>
      <c r="O33" s="1031"/>
      <c r="P33" s="1032"/>
      <c r="Q33" s="1038">
        <v>5152</v>
      </c>
      <c r="R33" s="1039"/>
      <c r="S33" s="1039"/>
      <c r="T33" s="1039"/>
      <c r="U33" s="1039"/>
      <c r="V33" s="1039">
        <v>6015</v>
      </c>
      <c r="W33" s="1039"/>
      <c r="X33" s="1039"/>
      <c r="Y33" s="1039"/>
      <c r="Z33" s="1039"/>
      <c r="AA33" s="1039">
        <v>-863</v>
      </c>
      <c r="AB33" s="1039"/>
      <c r="AC33" s="1039"/>
      <c r="AD33" s="1039"/>
      <c r="AE33" s="1040"/>
      <c r="AF33" s="1035">
        <v>1021</v>
      </c>
      <c r="AG33" s="1036"/>
      <c r="AH33" s="1036"/>
      <c r="AI33" s="1036"/>
      <c r="AJ33" s="1037"/>
      <c r="AK33" s="980">
        <v>971</v>
      </c>
      <c r="AL33" s="971"/>
      <c r="AM33" s="971"/>
      <c r="AN33" s="971"/>
      <c r="AO33" s="971"/>
      <c r="AP33" s="971">
        <v>11989</v>
      </c>
      <c r="AQ33" s="971"/>
      <c r="AR33" s="971"/>
      <c r="AS33" s="971"/>
      <c r="AT33" s="971"/>
      <c r="AU33" s="971">
        <v>6582</v>
      </c>
      <c r="AV33" s="971"/>
      <c r="AW33" s="971"/>
      <c r="AX33" s="971"/>
      <c r="AY33" s="971"/>
      <c r="AZ33" s="1041" t="s">
        <v>559</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397</v>
      </c>
      <c r="C34" s="1031"/>
      <c r="D34" s="1031"/>
      <c r="E34" s="1031"/>
      <c r="F34" s="1031"/>
      <c r="G34" s="1031"/>
      <c r="H34" s="1031"/>
      <c r="I34" s="1031"/>
      <c r="J34" s="1031"/>
      <c r="K34" s="1031"/>
      <c r="L34" s="1031"/>
      <c r="M34" s="1031"/>
      <c r="N34" s="1031"/>
      <c r="O34" s="1031"/>
      <c r="P34" s="1032"/>
      <c r="Q34" s="1038">
        <v>636</v>
      </c>
      <c r="R34" s="1039"/>
      <c r="S34" s="1039"/>
      <c r="T34" s="1039"/>
      <c r="U34" s="1039"/>
      <c r="V34" s="1039">
        <v>648</v>
      </c>
      <c r="W34" s="1039"/>
      <c r="X34" s="1039"/>
      <c r="Y34" s="1039"/>
      <c r="Z34" s="1039"/>
      <c r="AA34" s="1039">
        <v>-12</v>
      </c>
      <c r="AB34" s="1039"/>
      <c r="AC34" s="1039"/>
      <c r="AD34" s="1039"/>
      <c r="AE34" s="1040"/>
      <c r="AF34" s="1035">
        <v>260</v>
      </c>
      <c r="AG34" s="1036"/>
      <c r="AH34" s="1036"/>
      <c r="AI34" s="1036"/>
      <c r="AJ34" s="1037"/>
      <c r="AK34" s="980">
        <v>470</v>
      </c>
      <c r="AL34" s="971"/>
      <c r="AM34" s="971"/>
      <c r="AN34" s="971"/>
      <c r="AO34" s="971"/>
      <c r="AP34" s="971">
        <v>7337</v>
      </c>
      <c r="AQ34" s="971"/>
      <c r="AR34" s="971"/>
      <c r="AS34" s="971"/>
      <c r="AT34" s="971"/>
      <c r="AU34" s="971">
        <v>5304</v>
      </c>
      <c r="AV34" s="971"/>
      <c r="AW34" s="971"/>
      <c r="AX34" s="971"/>
      <c r="AY34" s="971"/>
      <c r="AZ34" s="1041" t="s">
        <v>559</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398</v>
      </c>
      <c r="C35" s="1031"/>
      <c r="D35" s="1031"/>
      <c r="E35" s="1031"/>
      <c r="F35" s="1031"/>
      <c r="G35" s="1031"/>
      <c r="H35" s="1031"/>
      <c r="I35" s="1031"/>
      <c r="J35" s="1031"/>
      <c r="K35" s="1031"/>
      <c r="L35" s="1031"/>
      <c r="M35" s="1031"/>
      <c r="N35" s="1031"/>
      <c r="O35" s="1031"/>
      <c r="P35" s="1032"/>
      <c r="Q35" s="1038">
        <v>226</v>
      </c>
      <c r="R35" s="1039"/>
      <c r="S35" s="1039"/>
      <c r="T35" s="1039"/>
      <c r="U35" s="1039"/>
      <c r="V35" s="1039">
        <v>159</v>
      </c>
      <c r="W35" s="1039"/>
      <c r="X35" s="1039"/>
      <c r="Y35" s="1039"/>
      <c r="Z35" s="1039"/>
      <c r="AA35" s="1039">
        <v>67</v>
      </c>
      <c r="AB35" s="1039"/>
      <c r="AC35" s="1039"/>
      <c r="AD35" s="1039"/>
      <c r="AE35" s="1040"/>
      <c r="AF35" s="1035">
        <v>67</v>
      </c>
      <c r="AG35" s="1036"/>
      <c r="AH35" s="1036"/>
      <c r="AI35" s="1036"/>
      <c r="AJ35" s="1037"/>
      <c r="AK35" s="980">
        <v>73</v>
      </c>
      <c r="AL35" s="971"/>
      <c r="AM35" s="971"/>
      <c r="AN35" s="971"/>
      <c r="AO35" s="971"/>
      <c r="AP35" s="971">
        <v>711</v>
      </c>
      <c r="AQ35" s="971"/>
      <c r="AR35" s="971"/>
      <c r="AS35" s="971"/>
      <c r="AT35" s="971"/>
      <c r="AU35" s="971">
        <v>711</v>
      </c>
      <c r="AV35" s="971"/>
      <c r="AW35" s="971"/>
      <c r="AX35" s="971"/>
      <c r="AY35" s="971"/>
      <c r="AZ35" s="1041" t="s">
        <v>559</v>
      </c>
      <c r="BA35" s="1041"/>
      <c r="BB35" s="1041"/>
      <c r="BC35" s="1041"/>
      <c r="BD35" s="1041"/>
      <c r="BE35" s="972" t="s">
        <v>399</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400</v>
      </c>
      <c r="C36" s="1031"/>
      <c r="D36" s="1031"/>
      <c r="E36" s="1031"/>
      <c r="F36" s="1031"/>
      <c r="G36" s="1031"/>
      <c r="H36" s="1031"/>
      <c r="I36" s="1031"/>
      <c r="J36" s="1031"/>
      <c r="K36" s="1031"/>
      <c r="L36" s="1031"/>
      <c r="M36" s="1031"/>
      <c r="N36" s="1031"/>
      <c r="O36" s="1031"/>
      <c r="P36" s="1032"/>
      <c r="Q36" s="1038">
        <v>72</v>
      </c>
      <c r="R36" s="1039"/>
      <c r="S36" s="1039"/>
      <c r="T36" s="1039"/>
      <c r="U36" s="1039"/>
      <c r="V36" s="1039">
        <v>67</v>
      </c>
      <c r="W36" s="1039"/>
      <c r="X36" s="1039"/>
      <c r="Y36" s="1039"/>
      <c r="Z36" s="1039"/>
      <c r="AA36" s="1039">
        <v>5</v>
      </c>
      <c r="AB36" s="1039"/>
      <c r="AC36" s="1039"/>
      <c r="AD36" s="1039"/>
      <c r="AE36" s="1040"/>
      <c r="AF36" s="1035">
        <v>5</v>
      </c>
      <c r="AG36" s="1036"/>
      <c r="AH36" s="1036"/>
      <c r="AI36" s="1036"/>
      <c r="AJ36" s="1037"/>
      <c r="AK36" s="980">
        <v>61</v>
      </c>
      <c r="AL36" s="971"/>
      <c r="AM36" s="971"/>
      <c r="AN36" s="971"/>
      <c r="AO36" s="971"/>
      <c r="AP36" s="971">
        <v>166</v>
      </c>
      <c r="AQ36" s="971"/>
      <c r="AR36" s="971"/>
      <c r="AS36" s="971"/>
      <c r="AT36" s="971"/>
      <c r="AU36" s="971">
        <v>166</v>
      </c>
      <c r="AV36" s="971"/>
      <c r="AW36" s="971"/>
      <c r="AX36" s="971"/>
      <c r="AY36" s="971"/>
      <c r="AZ36" s="1041" t="s">
        <v>559</v>
      </c>
      <c r="BA36" s="1041"/>
      <c r="BB36" s="1041"/>
      <c r="BC36" s="1041"/>
      <c r="BD36" s="1041"/>
      <c r="BE36" s="972" t="s">
        <v>399</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401</v>
      </c>
      <c r="C37" s="1031"/>
      <c r="D37" s="1031"/>
      <c r="E37" s="1031"/>
      <c r="F37" s="1031"/>
      <c r="G37" s="1031"/>
      <c r="H37" s="1031"/>
      <c r="I37" s="1031"/>
      <c r="J37" s="1031"/>
      <c r="K37" s="1031"/>
      <c r="L37" s="1031"/>
      <c r="M37" s="1031"/>
      <c r="N37" s="1031"/>
      <c r="O37" s="1031"/>
      <c r="P37" s="1032"/>
      <c r="Q37" s="1038">
        <v>429</v>
      </c>
      <c r="R37" s="1039"/>
      <c r="S37" s="1039"/>
      <c r="T37" s="1039"/>
      <c r="U37" s="1039"/>
      <c r="V37" s="1039">
        <v>429</v>
      </c>
      <c r="W37" s="1039"/>
      <c r="X37" s="1039"/>
      <c r="Y37" s="1039"/>
      <c r="Z37" s="1039"/>
      <c r="AA37" s="1039" t="s">
        <v>559</v>
      </c>
      <c r="AB37" s="1039"/>
      <c r="AC37" s="1039"/>
      <c r="AD37" s="1039"/>
      <c r="AE37" s="1040"/>
      <c r="AF37" s="1035" t="s">
        <v>122</v>
      </c>
      <c r="AG37" s="1036"/>
      <c r="AH37" s="1036"/>
      <c r="AI37" s="1036"/>
      <c r="AJ37" s="1037"/>
      <c r="AK37" s="980">
        <v>25</v>
      </c>
      <c r="AL37" s="971"/>
      <c r="AM37" s="971"/>
      <c r="AN37" s="971"/>
      <c r="AO37" s="971"/>
      <c r="AP37" s="971">
        <v>773</v>
      </c>
      <c r="AQ37" s="971"/>
      <c r="AR37" s="971"/>
      <c r="AS37" s="971"/>
      <c r="AT37" s="971"/>
      <c r="AU37" s="971">
        <v>773</v>
      </c>
      <c r="AV37" s="971"/>
      <c r="AW37" s="971"/>
      <c r="AX37" s="971"/>
      <c r="AY37" s="971"/>
      <c r="AZ37" s="1041" t="s">
        <v>559</v>
      </c>
      <c r="BA37" s="1041"/>
      <c r="BB37" s="1041"/>
      <c r="BC37" s="1041"/>
      <c r="BD37" s="1041"/>
      <c r="BE37" s="972" t="s">
        <v>399</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403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2018</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405</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406</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560</v>
      </c>
      <c r="C68" s="986"/>
      <c r="D68" s="986"/>
      <c r="E68" s="986"/>
      <c r="F68" s="986"/>
      <c r="G68" s="986"/>
      <c r="H68" s="986"/>
      <c r="I68" s="986"/>
      <c r="J68" s="986"/>
      <c r="K68" s="986"/>
      <c r="L68" s="986"/>
      <c r="M68" s="986"/>
      <c r="N68" s="986"/>
      <c r="O68" s="986"/>
      <c r="P68" s="987"/>
      <c r="Q68" s="988">
        <v>4487</v>
      </c>
      <c r="R68" s="982"/>
      <c r="S68" s="982"/>
      <c r="T68" s="982"/>
      <c r="U68" s="982"/>
      <c r="V68" s="982">
        <v>4240</v>
      </c>
      <c r="W68" s="982"/>
      <c r="X68" s="982"/>
      <c r="Y68" s="982"/>
      <c r="Z68" s="982"/>
      <c r="AA68" s="982">
        <v>247</v>
      </c>
      <c r="AB68" s="982"/>
      <c r="AC68" s="982"/>
      <c r="AD68" s="982"/>
      <c r="AE68" s="982"/>
      <c r="AF68" s="982">
        <v>247</v>
      </c>
      <c r="AG68" s="982"/>
      <c r="AH68" s="982"/>
      <c r="AI68" s="982"/>
      <c r="AJ68" s="982"/>
      <c r="AK68" s="982" t="s">
        <v>559</v>
      </c>
      <c r="AL68" s="982"/>
      <c r="AM68" s="982"/>
      <c r="AN68" s="982"/>
      <c r="AO68" s="982"/>
      <c r="AP68" s="982" t="s">
        <v>559</v>
      </c>
      <c r="AQ68" s="982"/>
      <c r="AR68" s="982"/>
      <c r="AS68" s="982"/>
      <c r="AT68" s="982"/>
      <c r="AU68" s="982" t="s">
        <v>559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561</v>
      </c>
      <c r="C69" s="975"/>
      <c r="D69" s="975"/>
      <c r="E69" s="975"/>
      <c r="F69" s="975"/>
      <c r="G69" s="975"/>
      <c r="H69" s="975"/>
      <c r="I69" s="975"/>
      <c r="J69" s="975"/>
      <c r="K69" s="975"/>
      <c r="L69" s="975"/>
      <c r="M69" s="975"/>
      <c r="N69" s="975"/>
      <c r="O69" s="975"/>
      <c r="P69" s="976"/>
      <c r="Q69" s="977">
        <v>465</v>
      </c>
      <c r="R69" s="971"/>
      <c r="S69" s="971"/>
      <c r="T69" s="971"/>
      <c r="U69" s="971"/>
      <c r="V69" s="971">
        <v>276</v>
      </c>
      <c r="W69" s="971"/>
      <c r="X69" s="971"/>
      <c r="Y69" s="971"/>
      <c r="Z69" s="971"/>
      <c r="AA69" s="971">
        <v>189</v>
      </c>
      <c r="AB69" s="971"/>
      <c r="AC69" s="971"/>
      <c r="AD69" s="971"/>
      <c r="AE69" s="971"/>
      <c r="AF69" s="971">
        <v>39</v>
      </c>
      <c r="AG69" s="971"/>
      <c r="AH69" s="971"/>
      <c r="AI69" s="971"/>
      <c r="AJ69" s="971"/>
      <c r="AK69" s="971">
        <v>25</v>
      </c>
      <c r="AL69" s="971"/>
      <c r="AM69" s="971"/>
      <c r="AN69" s="971"/>
      <c r="AO69" s="971"/>
      <c r="AP69" s="971" t="s">
        <v>559</v>
      </c>
      <c r="AQ69" s="971"/>
      <c r="AR69" s="971"/>
      <c r="AS69" s="971"/>
      <c r="AT69" s="971"/>
      <c r="AU69" s="971" t="s">
        <v>559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562</v>
      </c>
      <c r="C70" s="975"/>
      <c r="D70" s="975"/>
      <c r="E70" s="975"/>
      <c r="F70" s="975"/>
      <c r="G70" s="975"/>
      <c r="H70" s="975"/>
      <c r="I70" s="975"/>
      <c r="J70" s="975"/>
      <c r="K70" s="975"/>
      <c r="L70" s="975"/>
      <c r="M70" s="975"/>
      <c r="N70" s="975"/>
      <c r="O70" s="975"/>
      <c r="P70" s="976"/>
      <c r="Q70" s="977">
        <v>119343</v>
      </c>
      <c r="R70" s="971"/>
      <c r="S70" s="971"/>
      <c r="T70" s="971"/>
      <c r="U70" s="971"/>
      <c r="V70" s="971">
        <v>116681</v>
      </c>
      <c r="W70" s="971"/>
      <c r="X70" s="971"/>
      <c r="Y70" s="971"/>
      <c r="Z70" s="971"/>
      <c r="AA70" s="971">
        <v>2662</v>
      </c>
      <c r="AB70" s="971"/>
      <c r="AC70" s="971"/>
      <c r="AD70" s="971"/>
      <c r="AE70" s="971"/>
      <c r="AF70" s="971">
        <v>2662</v>
      </c>
      <c r="AG70" s="971"/>
      <c r="AH70" s="971"/>
      <c r="AI70" s="971"/>
      <c r="AJ70" s="971"/>
      <c r="AK70" s="971" t="s">
        <v>559</v>
      </c>
      <c r="AL70" s="971"/>
      <c r="AM70" s="971"/>
      <c r="AN70" s="971"/>
      <c r="AO70" s="971"/>
      <c r="AP70" s="971" t="s">
        <v>559</v>
      </c>
      <c r="AQ70" s="971"/>
      <c r="AR70" s="971"/>
      <c r="AS70" s="971"/>
      <c r="AT70" s="971"/>
      <c r="AU70" s="971" t="s">
        <v>559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416</v>
      </c>
      <c r="AB109" s="896"/>
      <c r="AC109" s="896"/>
      <c r="AD109" s="896"/>
      <c r="AE109" s="897"/>
      <c r="AF109" s="898" t="s">
        <v>417</v>
      </c>
      <c r="AG109" s="896"/>
      <c r="AH109" s="896"/>
      <c r="AI109" s="896"/>
      <c r="AJ109" s="897"/>
      <c r="AK109" s="898" t="s">
        <v>294</v>
      </c>
      <c r="AL109" s="896"/>
      <c r="AM109" s="896"/>
      <c r="AN109" s="896"/>
      <c r="AO109" s="897"/>
      <c r="AP109" s="898" t="s">
        <v>418</v>
      </c>
      <c r="AQ109" s="896"/>
      <c r="AR109" s="896"/>
      <c r="AS109" s="896"/>
      <c r="AT109" s="929"/>
      <c r="AU109" s="895" t="s">
        <v>415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416</v>
      </c>
      <c r="BR109" s="896"/>
      <c r="BS109" s="896"/>
      <c r="BT109" s="896"/>
      <c r="BU109" s="897"/>
      <c r="BV109" s="898" t="s">
        <v>417</v>
      </c>
      <c r="BW109" s="896"/>
      <c r="BX109" s="896"/>
      <c r="BY109" s="896"/>
      <c r="BZ109" s="897"/>
      <c r="CA109" s="898" t="s">
        <v>294</v>
      </c>
      <c r="CB109" s="896"/>
      <c r="CC109" s="896"/>
      <c r="CD109" s="896"/>
      <c r="CE109" s="897"/>
      <c r="CF109" s="936" t="s">
        <v>418</v>
      </c>
      <c r="CG109" s="936"/>
      <c r="CH109" s="936"/>
      <c r="CI109" s="936"/>
      <c r="CJ109" s="936"/>
      <c r="CK109" s="898" t="s">
        <v>419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416</v>
      </c>
      <c r="DH109" s="896"/>
      <c r="DI109" s="896"/>
      <c r="DJ109" s="896"/>
      <c r="DK109" s="897"/>
      <c r="DL109" s="898" t="s">
        <v>417</v>
      </c>
      <c r="DM109" s="896"/>
      <c r="DN109" s="896"/>
      <c r="DO109" s="896"/>
      <c r="DP109" s="897"/>
      <c r="DQ109" s="898" t="s">
        <v>294</v>
      </c>
      <c r="DR109" s="896"/>
      <c r="DS109" s="896"/>
      <c r="DT109" s="896"/>
      <c r="DU109" s="897"/>
      <c r="DV109" s="898" t="s">
        <v>418</v>
      </c>
      <c r="DW109" s="896"/>
      <c r="DX109" s="896"/>
      <c r="DY109" s="896"/>
      <c r="DZ109" s="929"/>
    </row>
    <row r="110" spans="1:131" s="230" customFormat="1" ht="26.25" customHeight="1" x14ac:dyDescent="0.2">
      <c r="A110" s="807" t="s">
        <v>420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3235797</v>
      </c>
      <c r="AB110" s="889"/>
      <c r="AC110" s="889"/>
      <c r="AD110" s="889"/>
      <c r="AE110" s="890"/>
      <c r="AF110" s="891">
        <v>3037234</v>
      </c>
      <c r="AG110" s="889"/>
      <c r="AH110" s="889"/>
      <c r="AI110" s="889"/>
      <c r="AJ110" s="890"/>
      <c r="AK110" s="891">
        <v>2982806</v>
      </c>
      <c r="AL110" s="889"/>
      <c r="AM110" s="889"/>
      <c r="AN110" s="889"/>
      <c r="AO110" s="890"/>
      <c r="AP110" s="892">
        <v>28</v>
      </c>
      <c r="AQ110" s="893"/>
      <c r="AR110" s="893"/>
      <c r="AS110" s="893"/>
      <c r="AT110" s="894"/>
      <c r="AU110" s="930" t="s">
        <v>69</v>
      </c>
      <c r="AV110" s="931"/>
      <c r="AW110" s="931"/>
      <c r="AX110" s="931"/>
      <c r="AY110" s="931"/>
      <c r="AZ110" s="860" t="s">
        <v>421</v>
      </c>
      <c r="BA110" s="808"/>
      <c r="BB110" s="808"/>
      <c r="BC110" s="808"/>
      <c r="BD110" s="808"/>
      <c r="BE110" s="808"/>
      <c r="BF110" s="808"/>
      <c r="BG110" s="808"/>
      <c r="BH110" s="808"/>
      <c r="BI110" s="808"/>
      <c r="BJ110" s="808"/>
      <c r="BK110" s="808"/>
      <c r="BL110" s="808"/>
      <c r="BM110" s="808"/>
      <c r="BN110" s="808"/>
      <c r="BO110" s="808"/>
      <c r="BP110" s="809"/>
      <c r="BQ110" s="861">
        <v>32052771</v>
      </c>
      <c r="BR110" s="842"/>
      <c r="BS110" s="842"/>
      <c r="BT110" s="842"/>
      <c r="BU110" s="842"/>
      <c r="BV110" s="842">
        <v>31125193</v>
      </c>
      <c r="BW110" s="842"/>
      <c r="BX110" s="842"/>
      <c r="BY110" s="842"/>
      <c r="BZ110" s="842"/>
      <c r="CA110" s="842">
        <v>29949328</v>
      </c>
      <c r="CB110" s="842"/>
      <c r="CC110" s="842"/>
      <c r="CD110" s="842"/>
      <c r="CE110" s="842"/>
      <c r="CF110" s="866">
        <v>281</v>
      </c>
      <c r="CG110" s="867"/>
      <c r="CH110" s="867"/>
      <c r="CI110" s="867"/>
      <c r="CJ110" s="867"/>
      <c r="CK110" s="926" t="s">
        <v>422</v>
      </c>
      <c r="CL110" s="819"/>
      <c r="CM110" s="860" t="s">
        <v>423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425</v>
      </c>
      <c r="BA111" s="752"/>
      <c r="BB111" s="752"/>
      <c r="BC111" s="752"/>
      <c r="BD111" s="752"/>
      <c r="BE111" s="752"/>
      <c r="BF111" s="752"/>
      <c r="BG111" s="752"/>
      <c r="BH111" s="752"/>
      <c r="BI111" s="752"/>
      <c r="BJ111" s="752"/>
      <c r="BK111" s="752"/>
      <c r="BL111" s="752"/>
      <c r="BM111" s="752"/>
      <c r="BN111" s="752"/>
      <c r="BO111" s="752"/>
      <c r="BP111" s="753"/>
      <c r="BQ111" s="816">
        <v>44016</v>
      </c>
      <c r="BR111" s="817"/>
      <c r="BS111" s="817"/>
      <c r="BT111" s="817"/>
      <c r="BU111" s="817"/>
      <c r="BV111" s="817">
        <v>26618</v>
      </c>
      <c r="BW111" s="817"/>
      <c r="BX111" s="817"/>
      <c r="BY111" s="817"/>
      <c r="BZ111" s="817"/>
      <c r="CA111" s="817">
        <v>15594</v>
      </c>
      <c r="CB111" s="817"/>
      <c r="CC111" s="817"/>
      <c r="CD111" s="817"/>
      <c r="CE111" s="817"/>
      <c r="CF111" s="875">
        <v>0.1</v>
      </c>
      <c r="CG111" s="876"/>
      <c r="CH111" s="876"/>
      <c r="CI111" s="876"/>
      <c r="CJ111" s="876"/>
      <c r="CK111" s="927"/>
      <c r="CL111" s="821"/>
      <c r="CM111" s="815" t="s">
        <v>426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427</v>
      </c>
      <c r="B112" s="913"/>
      <c r="C112" s="752" t="s">
        <v>428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429</v>
      </c>
      <c r="BA112" s="752"/>
      <c r="BB112" s="752"/>
      <c r="BC112" s="752"/>
      <c r="BD112" s="752"/>
      <c r="BE112" s="752"/>
      <c r="BF112" s="752"/>
      <c r="BG112" s="752"/>
      <c r="BH112" s="752"/>
      <c r="BI112" s="752"/>
      <c r="BJ112" s="752"/>
      <c r="BK112" s="752"/>
      <c r="BL112" s="752"/>
      <c r="BM112" s="752"/>
      <c r="BN112" s="752"/>
      <c r="BO112" s="752"/>
      <c r="BP112" s="753"/>
      <c r="BQ112" s="816">
        <v>12867395</v>
      </c>
      <c r="BR112" s="817"/>
      <c r="BS112" s="817"/>
      <c r="BT112" s="817"/>
      <c r="BU112" s="817"/>
      <c r="BV112" s="817">
        <v>13524236</v>
      </c>
      <c r="BW112" s="817"/>
      <c r="BX112" s="817"/>
      <c r="BY112" s="817"/>
      <c r="BZ112" s="817"/>
      <c r="CA112" s="817">
        <v>14261961</v>
      </c>
      <c r="CB112" s="817"/>
      <c r="CC112" s="817"/>
      <c r="CD112" s="817"/>
      <c r="CE112" s="817"/>
      <c r="CF112" s="875">
        <v>133.80000000000001</v>
      </c>
      <c r="CG112" s="876"/>
      <c r="CH112" s="876"/>
      <c r="CI112" s="876"/>
      <c r="CJ112" s="876"/>
      <c r="CK112" s="927"/>
      <c r="CL112" s="821"/>
      <c r="CM112" s="815" t="s">
        <v>430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743909</v>
      </c>
      <c r="AB113" s="919"/>
      <c r="AC113" s="919"/>
      <c r="AD113" s="919"/>
      <c r="AE113" s="920"/>
      <c r="AF113" s="921">
        <v>695196</v>
      </c>
      <c r="AG113" s="919"/>
      <c r="AH113" s="919"/>
      <c r="AI113" s="919"/>
      <c r="AJ113" s="920"/>
      <c r="AK113" s="921">
        <v>673311</v>
      </c>
      <c r="AL113" s="919"/>
      <c r="AM113" s="919"/>
      <c r="AN113" s="919"/>
      <c r="AO113" s="920"/>
      <c r="AP113" s="922">
        <v>6.3</v>
      </c>
      <c r="AQ113" s="923"/>
      <c r="AR113" s="923"/>
      <c r="AS113" s="923"/>
      <c r="AT113" s="924"/>
      <c r="AU113" s="932"/>
      <c r="AV113" s="933"/>
      <c r="AW113" s="933"/>
      <c r="AX113" s="933"/>
      <c r="AY113" s="933"/>
      <c r="AZ113" s="815" t="s">
        <v>432</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433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435</v>
      </c>
      <c r="BA114" s="752"/>
      <c r="BB114" s="752"/>
      <c r="BC114" s="752"/>
      <c r="BD114" s="752"/>
      <c r="BE114" s="752"/>
      <c r="BF114" s="752"/>
      <c r="BG114" s="752"/>
      <c r="BH114" s="752"/>
      <c r="BI114" s="752"/>
      <c r="BJ114" s="752"/>
      <c r="BK114" s="752"/>
      <c r="BL114" s="752"/>
      <c r="BM114" s="752"/>
      <c r="BN114" s="752"/>
      <c r="BO114" s="752"/>
      <c r="BP114" s="753"/>
      <c r="BQ114" s="816">
        <v>3904178</v>
      </c>
      <c r="BR114" s="817"/>
      <c r="BS114" s="817"/>
      <c r="BT114" s="817"/>
      <c r="BU114" s="817"/>
      <c r="BV114" s="817">
        <v>3831291</v>
      </c>
      <c r="BW114" s="817"/>
      <c r="BX114" s="817"/>
      <c r="BY114" s="817"/>
      <c r="BZ114" s="817"/>
      <c r="CA114" s="817">
        <v>3409226</v>
      </c>
      <c r="CB114" s="817"/>
      <c r="CC114" s="817"/>
      <c r="CD114" s="817"/>
      <c r="CE114" s="817"/>
      <c r="CF114" s="875">
        <v>32</v>
      </c>
      <c r="CG114" s="876"/>
      <c r="CH114" s="876"/>
      <c r="CI114" s="876"/>
      <c r="CJ114" s="876"/>
      <c r="CK114" s="927"/>
      <c r="CL114" s="821"/>
      <c r="CM114" s="815" t="s">
        <v>436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131939</v>
      </c>
      <c r="AB115" s="919"/>
      <c r="AC115" s="919"/>
      <c r="AD115" s="919"/>
      <c r="AE115" s="920"/>
      <c r="AF115" s="921">
        <v>16914</v>
      </c>
      <c r="AG115" s="919"/>
      <c r="AH115" s="919"/>
      <c r="AI115" s="919"/>
      <c r="AJ115" s="920"/>
      <c r="AK115" s="921">
        <v>5898</v>
      </c>
      <c r="AL115" s="919"/>
      <c r="AM115" s="919"/>
      <c r="AN115" s="919"/>
      <c r="AO115" s="920"/>
      <c r="AP115" s="922">
        <v>0.1</v>
      </c>
      <c r="AQ115" s="923"/>
      <c r="AR115" s="923"/>
      <c r="AS115" s="923"/>
      <c r="AT115" s="924"/>
      <c r="AU115" s="932"/>
      <c r="AV115" s="933"/>
      <c r="AW115" s="933"/>
      <c r="AX115" s="933"/>
      <c r="AY115" s="933"/>
      <c r="AZ115" s="815" t="s">
        <v>438</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440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97</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441</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22173</v>
      </c>
      <c r="DH116" s="780"/>
      <c r="DI116" s="780"/>
      <c r="DJ116" s="780"/>
      <c r="DK116" s="781"/>
      <c r="DL116" s="782">
        <v>11024</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443</v>
      </c>
      <c r="Z117" s="897"/>
      <c r="AA117" s="902">
        <v>4111742</v>
      </c>
      <c r="AB117" s="903"/>
      <c r="AC117" s="903"/>
      <c r="AD117" s="903"/>
      <c r="AE117" s="904"/>
      <c r="AF117" s="905">
        <v>3749344</v>
      </c>
      <c r="AG117" s="903"/>
      <c r="AH117" s="903"/>
      <c r="AI117" s="903"/>
      <c r="AJ117" s="904"/>
      <c r="AK117" s="905">
        <v>3662015</v>
      </c>
      <c r="AL117" s="903"/>
      <c r="AM117" s="903"/>
      <c r="AN117" s="903"/>
      <c r="AO117" s="904"/>
      <c r="AP117" s="906"/>
      <c r="AQ117" s="907"/>
      <c r="AR117" s="907"/>
      <c r="AS117" s="907"/>
      <c r="AT117" s="908"/>
      <c r="AU117" s="932"/>
      <c r="AV117" s="933"/>
      <c r="AW117" s="933"/>
      <c r="AX117" s="933"/>
      <c r="AY117" s="933"/>
      <c r="AZ117" s="863" t="s">
        <v>444</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416</v>
      </c>
      <c r="AB118" s="896"/>
      <c r="AC118" s="896"/>
      <c r="AD118" s="896"/>
      <c r="AE118" s="897"/>
      <c r="AF118" s="898" t="s">
        <v>417</v>
      </c>
      <c r="AG118" s="896"/>
      <c r="AH118" s="896"/>
      <c r="AI118" s="896"/>
      <c r="AJ118" s="897"/>
      <c r="AK118" s="898" t="s">
        <v>294</v>
      </c>
      <c r="AL118" s="896"/>
      <c r="AM118" s="896"/>
      <c r="AN118" s="896"/>
      <c r="AO118" s="897"/>
      <c r="AP118" s="899" t="s">
        <v>418</v>
      </c>
      <c r="AQ118" s="900"/>
      <c r="AR118" s="900"/>
      <c r="AS118" s="900"/>
      <c r="AT118" s="901"/>
      <c r="AU118" s="932"/>
      <c r="AV118" s="933"/>
      <c r="AW118" s="933"/>
      <c r="AX118" s="933"/>
      <c r="AY118" s="933"/>
      <c r="AZ118" s="838" t="s">
        <v>446</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422</v>
      </c>
      <c r="B119" s="819"/>
      <c r="C119" s="860" t="s">
        <v>423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448</v>
      </c>
      <c r="BP119" s="878"/>
      <c r="BQ119" s="879">
        <v>48868360</v>
      </c>
      <c r="BR119" s="845"/>
      <c r="BS119" s="845"/>
      <c r="BT119" s="845"/>
      <c r="BU119" s="845"/>
      <c r="BV119" s="845">
        <v>48507338</v>
      </c>
      <c r="BW119" s="845"/>
      <c r="BX119" s="845"/>
      <c r="BY119" s="845"/>
      <c r="BZ119" s="845"/>
      <c r="CA119" s="845">
        <v>47636109</v>
      </c>
      <c r="CB119" s="845"/>
      <c r="CC119" s="845"/>
      <c r="CD119" s="845"/>
      <c r="CE119" s="845"/>
      <c r="CF119" s="748"/>
      <c r="CG119" s="749"/>
      <c r="CH119" s="749"/>
      <c r="CI119" s="749"/>
      <c r="CJ119" s="834"/>
      <c r="CK119" s="928"/>
      <c r="CL119" s="823"/>
      <c r="CM119" s="838" t="s">
        <v>449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21843</v>
      </c>
      <c r="DH119" s="764"/>
      <c r="DI119" s="764"/>
      <c r="DJ119" s="764"/>
      <c r="DK119" s="765"/>
      <c r="DL119" s="766">
        <v>15594</v>
      </c>
      <c r="DM119" s="764"/>
      <c r="DN119" s="764"/>
      <c r="DO119" s="764"/>
      <c r="DP119" s="765"/>
      <c r="DQ119" s="766">
        <v>15594</v>
      </c>
      <c r="DR119" s="764"/>
      <c r="DS119" s="764"/>
      <c r="DT119" s="764"/>
      <c r="DU119" s="765"/>
      <c r="DV119" s="848">
        <v>0.1</v>
      </c>
      <c r="DW119" s="849"/>
      <c r="DX119" s="849"/>
      <c r="DY119" s="849"/>
      <c r="DZ119" s="850"/>
    </row>
    <row r="120" spans="1:130" s="230" customFormat="1" ht="26.25" customHeight="1" x14ac:dyDescent="0.2">
      <c r="A120" s="820"/>
      <c r="B120" s="821"/>
      <c r="C120" s="815" t="s">
        <v>426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450</v>
      </c>
      <c r="AV120" s="881"/>
      <c r="AW120" s="881"/>
      <c r="AX120" s="881"/>
      <c r="AY120" s="882"/>
      <c r="AZ120" s="860" t="s">
        <v>451</v>
      </c>
      <c r="BA120" s="808"/>
      <c r="BB120" s="808"/>
      <c r="BC120" s="808"/>
      <c r="BD120" s="808"/>
      <c r="BE120" s="808"/>
      <c r="BF120" s="808"/>
      <c r="BG120" s="808"/>
      <c r="BH120" s="808"/>
      <c r="BI120" s="808"/>
      <c r="BJ120" s="808"/>
      <c r="BK120" s="808"/>
      <c r="BL120" s="808"/>
      <c r="BM120" s="808"/>
      <c r="BN120" s="808"/>
      <c r="BO120" s="808"/>
      <c r="BP120" s="809"/>
      <c r="BQ120" s="861">
        <v>4470390</v>
      </c>
      <c r="BR120" s="842"/>
      <c r="BS120" s="842"/>
      <c r="BT120" s="842"/>
      <c r="BU120" s="842"/>
      <c r="BV120" s="842">
        <v>4972564</v>
      </c>
      <c r="BW120" s="842"/>
      <c r="BX120" s="842"/>
      <c r="BY120" s="842"/>
      <c r="BZ120" s="842"/>
      <c r="CA120" s="842">
        <v>5150363</v>
      </c>
      <c r="CB120" s="842"/>
      <c r="CC120" s="842"/>
      <c r="CD120" s="842"/>
      <c r="CE120" s="842"/>
      <c r="CF120" s="866">
        <v>48.3</v>
      </c>
      <c r="CG120" s="867"/>
      <c r="CH120" s="867"/>
      <c r="CI120" s="867"/>
      <c r="CJ120" s="867"/>
      <c r="CK120" s="868" t="s">
        <v>452</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7101091</v>
      </c>
      <c r="DH120" s="842"/>
      <c r="DI120" s="842"/>
      <c r="DJ120" s="842"/>
      <c r="DK120" s="842"/>
      <c r="DL120" s="842">
        <v>6834665</v>
      </c>
      <c r="DM120" s="842"/>
      <c r="DN120" s="842"/>
      <c r="DO120" s="842"/>
      <c r="DP120" s="842"/>
      <c r="DQ120" s="842">
        <v>6582135</v>
      </c>
      <c r="DR120" s="842"/>
      <c r="DS120" s="842"/>
      <c r="DT120" s="842"/>
      <c r="DU120" s="842"/>
      <c r="DV120" s="843">
        <v>61.8</v>
      </c>
      <c r="DW120" s="843"/>
      <c r="DX120" s="843"/>
      <c r="DY120" s="843"/>
      <c r="DZ120" s="844"/>
    </row>
    <row r="121" spans="1:130" s="230" customFormat="1" ht="26.25" customHeight="1" x14ac:dyDescent="0.2">
      <c r="A121" s="820"/>
      <c r="B121" s="821"/>
      <c r="C121" s="863" t="s">
        <v>453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454</v>
      </c>
      <c r="BA121" s="752"/>
      <c r="BB121" s="752"/>
      <c r="BC121" s="752"/>
      <c r="BD121" s="752"/>
      <c r="BE121" s="752"/>
      <c r="BF121" s="752"/>
      <c r="BG121" s="752"/>
      <c r="BH121" s="752"/>
      <c r="BI121" s="752"/>
      <c r="BJ121" s="752"/>
      <c r="BK121" s="752"/>
      <c r="BL121" s="752"/>
      <c r="BM121" s="752"/>
      <c r="BN121" s="752"/>
      <c r="BO121" s="752"/>
      <c r="BP121" s="753"/>
      <c r="BQ121" s="816">
        <v>1635192</v>
      </c>
      <c r="BR121" s="817"/>
      <c r="BS121" s="817"/>
      <c r="BT121" s="817"/>
      <c r="BU121" s="817"/>
      <c r="BV121" s="817">
        <v>1957187</v>
      </c>
      <c r="BW121" s="817"/>
      <c r="BX121" s="817"/>
      <c r="BY121" s="817"/>
      <c r="BZ121" s="817"/>
      <c r="CA121" s="817">
        <v>2090022</v>
      </c>
      <c r="CB121" s="817"/>
      <c r="CC121" s="817"/>
      <c r="CD121" s="817"/>
      <c r="CE121" s="817"/>
      <c r="CF121" s="875">
        <v>19.600000000000001</v>
      </c>
      <c r="CG121" s="876"/>
      <c r="CH121" s="876"/>
      <c r="CI121" s="876"/>
      <c r="CJ121" s="876"/>
      <c r="CK121" s="869"/>
      <c r="CL121" s="855"/>
      <c r="CM121" s="855"/>
      <c r="CN121" s="855"/>
      <c r="CO121" s="856"/>
      <c r="CP121" s="835" t="s">
        <v>397</v>
      </c>
      <c r="CQ121" s="836"/>
      <c r="CR121" s="836"/>
      <c r="CS121" s="836"/>
      <c r="CT121" s="836"/>
      <c r="CU121" s="836"/>
      <c r="CV121" s="836"/>
      <c r="CW121" s="836"/>
      <c r="CX121" s="836"/>
      <c r="CY121" s="836"/>
      <c r="CZ121" s="836"/>
      <c r="DA121" s="836"/>
      <c r="DB121" s="836"/>
      <c r="DC121" s="836"/>
      <c r="DD121" s="836"/>
      <c r="DE121" s="836"/>
      <c r="DF121" s="837"/>
      <c r="DG121" s="816">
        <v>4105425</v>
      </c>
      <c r="DH121" s="817"/>
      <c r="DI121" s="817"/>
      <c r="DJ121" s="817"/>
      <c r="DK121" s="817"/>
      <c r="DL121" s="817">
        <v>4727662</v>
      </c>
      <c r="DM121" s="817"/>
      <c r="DN121" s="817"/>
      <c r="DO121" s="817"/>
      <c r="DP121" s="817"/>
      <c r="DQ121" s="817">
        <v>5304311</v>
      </c>
      <c r="DR121" s="817"/>
      <c r="DS121" s="817"/>
      <c r="DT121" s="817"/>
      <c r="DU121" s="817"/>
      <c r="DV121" s="794">
        <v>49.8</v>
      </c>
      <c r="DW121" s="794"/>
      <c r="DX121" s="794"/>
      <c r="DY121" s="794"/>
      <c r="DZ121" s="795"/>
    </row>
    <row r="122" spans="1:130" s="230" customFormat="1" ht="26.25" customHeight="1" x14ac:dyDescent="0.2">
      <c r="A122" s="820"/>
      <c r="B122" s="821"/>
      <c r="C122" s="815" t="s">
        <v>436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455</v>
      </c>
      <c r="BA122" s="839"/>
      <c r="BB122" s="839"/>
      <c r="BC122" s="839"/>
      <c r="BD122" s="839"/>
      <c r="BE122" s="839"/>
      <c r="BF122" s="839"/>
      <c r="BG122" s="839"/>
      <c r="BH122" s="839"/>
      <c r="BI122" s="839"/>
      <c r="BJ122" s="839"/>
      <c r="BK122" s="839"/>
      <c r="BL122" s="839"/>
      <c r="BM122" s="839"/>
      <c r="BN122" s="839"/>
      <c r="BO122" s="839"/>
      <c r="BP122" s="840"/>
      <c r="BQ122" s="879">
        <v>33048940</v>
      </c>
      <c r="BR122" s="845"/>
      <c r="BS122" s="845"/>
      <c r="BT122" s="845"/>
      <c r="BU122" s="845"/>
      <c r="BV122" s="845">
        <v>34318024</v>
      </c>
      <c r="BW122" s="845"/>
      <c r="BX122" s="845"/>
      <c r="BY122" s="845"/>
      <c r="BZ122" s="845"/>
      <c r="CA122" s="845">
        <v>33412022</v>
      </c>
      <c r="CB122" s="845"/>
      <c r="CC122" s="845"/>
      <c r="CD122" s="845"/>
      <c r="CE122" s="845"/>
      <c r="CF122" s="846">
        <v>313.5</v>
      </c>
      <c r="CG122" s="847"/>
      <c r="CH122" s="847"/>
      <c r="CI122" s="847"/>
      <c r="CJ122" s="847"/>
      <c r="CK122" s="869"/>
      <c r="CL122" s="855"/>
      <c r="CM122" s="855"/>
      <c r="CN122" s="855"/>
      <c r="CO122" s="856"/>
      <c r="CP122" s="835" t="s">
        <v>401</v>
      </c>
      <c r="CQ122" s="836"/>
      <c r="CR122" s="836"/>
      <c r="CS122" s="836"/>
      <c r="CT122" s="836"/>
      <c r="CU122" s="836"/>
      <c r="CV122" s="836"/>
      <c r="CW122" s="836"/>
      <c r="CX122" s="836"/>
      <c r="CY122" s="836"/>
      <c r="CZ122" s="836"/>
      <c r="DA122" s="836"/>
      <c r="DB122" s="836"/>
      <c r="DC122" s="836"/>
      <c r="DD122" s="836"/>
      <c r="DE122" s="836"/>
      <c r="DF122" s="837"/>
      <c r="DG122" s="816">
        <v>15900</v>
      </c>
      <c r="DH122" s="817"/>
      <c r="DI122" s="817"/>
      <c r="DJ122" s="817"/>
      <c r="DK122" s="817"/>
      <c r="DL122" s="817">
        <v>369100</v>
      </c>
      <c r="DM122" s="817"/>
      <c r="DN122" s="817"/>
      <c r="DO122" s="817"/>
      <c r="DP122" s="817"/>
      <c r="DQ122" s="817">
        <v>773300</v>
      </c>
      <c r="DR122" s="817"/>
      <c r="DS122" s="817"/>
      <c r="DT122" s="817"/>
      <c r="DU122" s="817"/>
      <c r="DV122" s="794">
        <v>7.3</v>
      </c>
      <c r="DW122" s="794"/>
      <c r="DX122" s="794"/>
      <c r="DY122" s="794"/>
      <c r="DZ122" s="795"/>
    </row>
    <row r="123" spans="1:130" s="230" customFormat="1" ht="26.25" customHeight="1" x14ac:dyDescent="0.2">
      <c r="A123" s="820"/>
      <c r="B123" s="821"/>
      <c r="C123" s="815" t="s">
        <v>442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11276</v>
      </c>
      <c r="AB123" s="780"/>
      <c r="AC123" s="780"/>
      <c r="AD123" s="780"/>
      <c r="AE123" s="781"/>
      <c r="AF123" s="782">
        <v>11149</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456</v>
      </c>
      <c r="BP123" s="878"/>
      <c r="BQ123" s="832">
        <v>39154522</v>
      </c>
      <c r="BR123" s="833"/>
      <c r="BS123" s="833"/>
      <c r="BT123" s="833"/>
      <c r="BU123" s="833"/>
      <c r="BV123" s="833">
        <v>41247775</v>
      </c>
      <c r="BW123" s="833"/>
      <c r="BX123" s="833"/>
      <c r="BY123" s="833"/>
      <c r="BZ123" s="833"/>
      <c r="CA123" s="833">
        <v>40652407</v>
      </c>
      <c r="CB123" s="833"/>
      <c r="CC123" s="833"/>
      <c r="CD123" s="833"/>
      <c r="CE123" s="833"/>
      <c r="CF123" s="748"/>
      <c r="CG123" s="749"/>
      <c r="CH123" s="749"/>
      <c r="CI123" s="749"/>
      <c r="CJ123" s="834"/>
      <c r="CK123" s="869"/>
      <c r="CL123" s="855"/>
      <c r="CM123" s="855"/>
      <c r="CN123" s="855"/>
      <c r="CO123" s="856"/>
      <c r="CP123" s="835" t="s">
        <v>394</v>
      </c>
      <c r="CQ123" s="836"/>
      <c r="CR123" s="836"/>
      <c r="CS123" s="836"/>
      <c r="CT123" s="836"/>
      <c r="CU123" s="836"/>
      <c r="CV123" s="836"/>
      <c r="CW123" s="836"/>
      <c r="CX123" s="836"/>
      <c r="CY123" s="836"/>
      <c r="CZ123" s="836"/>
      <c r="DA123" s="836"/>
      <c r="DB123" s="836"/>
      <c r="DC123" s="836"/>
      <c r="DD123" s="836"/>
      <c r="DE123" s="836"/>
      <c r="DF123" s="837"/>
      <c r="DG123" s="779">
        <v>763390</v>
      </c>
      <c r="DH123" s="780"/>
      <c r="DI123" s="780"/>
      <c r="DJ123" s="780"/>
      <c r="DK123" s="781"/>
      <c r="DL123" s="782">
        <v>697443</v>
      </c>
      <c r="DM123" s="780"/>
      <c r="DN123" s="780"/>
      <c r="DO123" s="780"/>
      <c r="DP123" s="781"/>
      <c r="DQ123" s="782">
        <v>722904</v>
      </c>
      <c r="DR123" s="780"/>
      <c r="DS123" s="780"/>
      <c r="DT123" s="780"/>
      <c r="DU123" s="781"/>
      <c r="DV123" s="824">
        <v>6.8</v>
      </c>
      <c r="DW123" s="825"/>
      <c r="DX123" s="825"/>
      <c r="DY123" s="825"/>
      <c r="DZ123" s="826"/>
    </row>
    <row r="124" spans="1:130" s="230" customFormat="1" ht="26.25" customHeight="1" thickBot="1" x14ac:dyDescent="0.25">
      <c r="A124" s="820"/>
      <c r="B124" s="821"/>
      <c r="C124" s="815" t="s">
        <v>445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88.3</v>
      </c>
      <c r="BR124" s="831"/>
      <c r="BS124" s="831"/>
      <c r="BT124" s="831"/>
      <c r="BU124" s="831"/>
      <c r="BV124" s="831">
        <v>68.3</v>
      </c>
      <c r="BW124" s="831"/>
      <c r="BX124" s="831"/>
      <c r="BY124" s="831"/>
      <c r="BZ124" s="831"/>
      <c r="CA124" s="831">
        <v>65.5</v>
      </c>
      <c r="CB124" s="831"/>
      <c r="CC124" s="831"/>
      <c r="CD124" s="831"/>
      <c r="CE124" s="831"/>
      <c r="CF124" s="726"/>
      <c r="CG124" s="727"/>
      <c r="CH124" s="727"/>
      <c r="CI124" s="727"/>
      <c r="CJ124" s="862"/>
      <c r="CK124" s="870"/>
      <c r="CL124" s="870"/>
      <c r="CM124" s="870"/>
      <c r="CN124" s="870"/>
      <c r="CO124" s="871"/>
      <c r="CP124" s="835" t="s">
        <v>458</v>
      </c>
      <c r="CQ124" s="836"/>
      <c r="CR124" s="836"/>
      <c r="CS124" s="836"/>
      <c r="CT124" s="836"/>
      <c r="CU124" s="836"/>
      <c r="CV124" s="836"/>
      <c r="CW124" s="836"/>
      <c r="CX124" s="836"/>
      <c r="CY124" s="836"/>
      <c r="CZ124" s="836"/>
      <c r="DA124" s="836"/>
      <c r="DB124" s="836"/>
      <c r="DC124" s="836"/>
      <c r="DD124" s="836"/>
      <c r="DE124" s="836"/>
      <c r="DF124" s="837"/>
      <c r="DG124" s="763">
        <v>881589</v>
      </c>
      <c r="DH124" s="764"/>
      <c r="DI124" s="764"/>
      <c r="DJ124" s="764"/>
      <c r="DK124" s="765"/>
      <c r="DL124" s="766">
        <v>895366</v>
      </c>
      <c r="DM124" s="764"/>
      <c r="DN124" s="764"/>
      <c r="DO124" s="764"/>
      <c r="DP124" s="765"/>
      <c r="DQ124" s="766">
        <v>879311</v>
      </c>
      <c r="DR124" s="764"/>
      <c r="DS124" s="764"/>
      <c r="DT124" s="764"/>
      <c r="DU124" s="765"/>
      <c r="DV124" s="848">
        <v>8.3000000000000007</v>
      </c>
      <c r="DW124" s="849"/>
      <c r="DX124" s="849"/>
      <c r="DY124" s="849"/>
      <c r="DZ124" s="850"/>
    </row>
    <row r="125" spans="1:130" s="230" customFormat="1" ht="26.25" customHeight="1" x14ac:dyDescent="0.2">
      <c r="A125" s="820"/>
      <c r="B125" s="821"/>
      <c r="C125" s="815" t="s">
        <v>447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459</v>
      </c>
      <c r="CL125" s="852"/>
      <c r="CM125" s="852"/>
      <c r="CN125" s="852"/>
      <c r="CO125" s="853"/>
      <c r="CP125" s="860" t="s">
        <v>460</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120663</v>
      </c>
      <c r="AB126" s="780"/>
      <c r="AC126" s="780"/>
      <c r="AD126" s="780"/>
      <c r="AE126" s="781"/>
      <c r="AF126" s="782">
        <v>5765</v>
      </c>
      <c r="AG126" s="780"/>
      <c r="AH126" s="780"/>
      <c r="AI126" s="780"/>
      <c r="AJ126" s="781"/>
      <c r="AK126" s="782">
        <v>5898</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461</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463</v>
      </c>
      <c r="AY127" s="812"/>
      <c r="AZ127" s="812"/>
      <c r="BA127" s="812"/>
      <c r="BB127" s="812"/>
      <c r="BC127" s="812"/>
      <c r="BD127" s="812"/>
      <c r="BE127" s="813"/>
      <c r="BF127" s="811" t="s">
        <v>464</v>
      </c>
      <c r="BG127" s="812"/>
      <c r="BH127" s="812"/>
      <c r="BI127" s="812"/>
      <c r="BJ127" s="812"/>
      <c r="BK127" s="812"/>
      <c r="BL127" s="813"/>
      <c r="BM127" s="811" t="s">
        <v>465</v>
      </c>
      <c r="BN127" s="812"/>
      <c r="BO127" s="812"/>
      <c r="BP127" s="812"/>
      <c r="BQ127" s="812"/>
      <c r="BR127" s="812"/>
      <c r="BS127" s="813"/>
      <c r="BT127" s="811" t="s">
        <v>466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467</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469</v>
      </c>
      <c r="X128" s="798"/>
      <c r="Y128" s="798"/>
      <c r="Z128" s="799"/>
      <c r="AA128" s="800">
        <v>124401</v>
      </c>
      <c r="AB128" s="801"/>
      <c r="AC128" s="801"/>
      <c r="AD128" s="801"/>
      <c r="AE128" s="802"/>
      <c r="AF128" s="803">
        <v>117329</v>
      </c>
      <c r="AG128" s="801"/>
      <c r="AH128" s="801"/>
      <c r="AI128" s="801"/>
      <c r="AJ128" s="802"/>
      <c r="AK128" s="803">
        <v>112940</v>
      </c>
      <c r="AL128" s="801"/>
      <c r="AM128" s="801"/>
      <c r="AN128" s="801"/>
      <c r="AO128" s="802"/>
      <c r="AP128" s="804"/>
      <c r="AQ128" s="805"/>
      <c r="AR128" s="805"/>
      <c r="AS128" s="805"/>
      <c r="AT128" s="806"/>
      <c r="AU128" s="232"/>
      <c r="AV128" s="232"/>
      <c r="AW128" s="232"/>
      <c r="AX128" s="807" t="s">
        <v>470</v>
      </c>
      <c r="AY128" s="808"/>
      <c r="AZ128" s="808"/>
      <c r="BA128" s="808"/>
      <c r="BB128" s="808"/>
      <c r="BC128" s="808"/>
      <c r="BD128" s="808"/>
      <c r="BE128" s="809"/>
      <c r="BF128" s="786" t="s">
        <v>122</v>
      </c>
      <c r="BG128" s="787"/>
      <c r="BH128" s="787"/>
      <c r="BI128" s="787"/>
      <c r="BJ128" s="787"/>
      <c r="BK128" s="787"/>
      <c r="BL128" s="810"/>
      <c r="BM128" s="786">
        <v>12.93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471</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472</v>
      </c>
      <c r="X129" s="777"/>
      <c r="Y129" s="777"/>
      <c r="Z129" s="778"/>
      <c r="AA129" s="779">
        <v>13687307</v>
      </c>
      <c r="AB129" s="780"/>
      <c r="AC129" s="780"/>
      <c r="AD129" s="780"/>
      <c r="AE129" s="781"/>
      <c r="AF129" s="782">
        <v>13123947</v>
      </c>
      <c r="AG129" s="780"/>
      <c r="AH129" s="780"/>
      <c r="AI129" s="780"/>
      <c r="AJ129" s="781"/>
      <c r="AK129" s="782">
        <v>13141288</v>
      </c>
      <c r="AL129" s="780"/>
      <c r="AM129" s="780"/>
      <c r="AN129" s="780"/>
      <c r="AO129" s="781"/>
      <c r="AP129" s="783"/>
      <c r="AQ129" s="784"/>
      <c r="AR129" s="784"/>
      <c r="AS129" s="784"/>
      <c r="AT129" s="785"/>
      <c r="AU129" s="233"/>
      <c r="AV129" s="233"/>
      <c r="AW129" s="233"/>
      <c r="AX129" s="751" t="s">
        <v>473</v>
      </c>
      <c r="AY129" s="752"/>
      <c r="AZ129" s="752"/>
      <c r="BA129" s="752"/>
      <c r="BB129" s="752"/>
      <c r="BC129" s="752"/>
      <c r="BD129" s="752"/>
      <c r="BE129" s="753"/>
      <c r="BF129" s="770" t="s">
        <v>122</v>
      </c>
      <c r="BG129" s="771"/>
      <c r="BH129" s="771"/>
      <c r="BI129" s="771"/>
      <c r="BJ129" s="771"/>
      <c r="BK129" s="771"/>
      <c r="BL129" s="772"/>
      <c r="BM129" s="770">
        <v>17.93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475</v>
      </c>
      <c r="X130" s="777"/>
      <c r="Y130" s="777"/>
      <c r="Z130" s="778"/>
      <c r="AA130" s="779">
        <v>2687210</v>
      </c>
      <c r="AB130" s="780"/>
      <c r="AC130" s="780"/>
      <c r="AD130" s="780"/>
      <c r="AE130" s="781"/>
      <c r="AF130" s="782">
        <v>2501397</v>
      </c>
      <c r="AG130" s="780"/>
      <c r="AH130" s="780"/>
      <c r="AI130" s="780"/>
      <c r="AJ130" s="781"/>
      <c r="AK130" s="782">
        <v>2483445</v>
      </c>
      <c r="AL130" s="780"/>
      <c r="AM130" s="780"/>
      <c r="AN130" s="780"/>
      <c r="AO130" s="781"/>
      <c r="AP130" s="783"/>
      <c r="AQ130" s="784"/>
      <c r="AR130" s="784"/>
      <c r="AS130" s="784"/>
      <c r="AT130" s="785"/>
      <c r="AU130" s="233"/>
      <c r="AV130" s="233"/>
      <c r="AW130" s="233"/>
      <c r="AX130" s="751" t="s">
        <v>476</v>
      </c>
      <c r="AY130" s="752"/>
      <c r="AZ130" s="752"/>
      <c r="BA130" s="752"/>
      <c r="BB130" s="752"/>
      <c r="BC130" s="752"/>
      <c r="BD130" s="752"/>
      <c r="BE130" s="753"/>
      <c r="BF130" s="754">
        <v>10.8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477</v>
      </c>
      <c r="X131" s="761"/>
      <c r="Y131" s="761"/>
      <c r="Z131" s="762"/>
      <c r="AA131" s="763">
        <v>11000097</v>
      </c>
      <c r="AB131" s="764"/>
      <c r="AC131" s="764"/>
      <c r="AD131" s="764"/>
      <c r="AE131" s="765"/>
      <c r="AF131" s="766">
        <v>10622550</v>
      </c>
      <c r="AG131" s="764"/>
      <c r="AH131" s="764"/>
      <c r="AI131" s="764"/>
      <c r="AJ131" s="765"/>
      <c r="AK131" s="766">
        <v>10657843</v>
      </c>
      <c r="AL131" s="764"/>
      <c r="AM131" s="764"/>
      <c r="AN131" s="764"/>
      <c r="AO131" s="765"/>
      <c r="AP131" s="767"/>
      <c r="AQ131" s="768"/>
      <c r="AR131" s="768"/>
      <c r="AS131" s="768"/>
      <c r="AT131" s="769"/>
      <c r="AU131" s="233"/>
      <c r="AV131" s="233"/>
      <c r="AW131" s="233"/>
      <c r="AX131" s="729" t="s">
        <v>478</v>
      </c>
      <c r="AY131" s="730"/>
      <c r="AZ131" s="730"/>
      <c r="BA131" s="730"/>
      <c r="BB131" s="730"/>
      <c r="BC131" s="730"/>
      <c r="BD131" s="730"/>
      <c r="BE131" s="731"/>
      <c r="BF131" s="732">
        <v>65.5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480</v>
      </c>
      <c r="W132" s="742"/>
      <c r="X132" s="742"/>
      <c r="Y132" s="742"/>
      <c r="Z132" s="743"/>
      <c r="AA132" s="744">
        <v>11.8192685</v>
      </c>
      <c r="AB132" s="745"/>
      <c r="AC132" s="745"/>
      <c r="AD132" s="745"/>
      <c r="AE132" s="746"/>
      <c r="AF132" s="747">
        <v>10.643564870000001</v>
      </c>
      <c r="AG132" s="745"/>
      <c r="AH132" s="745"/>
      <c r="AI132" s="745"/>
      <c r="AJ132" s="746"/>
      <c r="AK132" s="747">
        <v>9.9985522400000004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481</v>
      </c>
      <c r="W133" s="721"/>
      <c r="X133" s="721"/>
      <c r="Y133" s="721"/>
      <c r="Z133" s="722"/>
      <c r="AA133" s="723">
        <v>12.1</v>
      </c>
      <c r="AB133" s="724"/>
      <c r="AC133" s="724"/>
      <c r="AD133" s="724"/>
      <c r="AE133" s="725"/>
      <c r="AF133" s="723">
        <v>11.1</v>
      </c>
      <c r="AG133" s="724"/>
      <c r="AH133" s="724"/>
      <c r="AI133" s="724"/>
      <c r="AJ133" s="725"/>
      <c r="AK133" s="723">
        <v>10.8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eVbtZU+PH3lnKpmDSLJtfzTYm+Q3tP3X2Npwdh24N9nirqXt8HTuVZippeXXuUrbvOOqgHYffoloD84CFszsg==" saltValue="uIABypBNRwjprzC4zwbVC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0"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482</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KX9wAQML3DsxExaR6iSEJO2ginpTW5+kBNz7RggOQ/6U3eQK6r/JjkPmZWm9iA9zEWi75JK1P44zDajO7nytNQ==" saltValue="k38AAIXkX0KpaMIW6IndF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2evClILm7pWe9dJF6iIMZ6z3BTXn9LYMpcEDrRPwgnkPZL5OIif0FTUO+G9CwQhsFczsFRNs4QfZGPxeypz61g==" saltValue="/zjEd4zOCU5rmwusp/z8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485</v>
      </c>
      <c r="AP7" s="272"/>
      <c r="AQ7" s="273" t="s">
        <v>486</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487</v>
      </c>
      <c r="AQ8" s="279" t="s">
        <v>488</v>
      </c>
      <c r="AR8" s="280" t="s">
        <v>489</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490</v>
      </c>
      <c r="AL9" s="1131"/>
      <c r="AM9" s="1131"/>
      <c r="AN9" s="1132"/>
      <c r="AO9" s="281">
        <v>4494065</v>
      </c>
      <c r="AP9" s="281">
        <v>139589</v>
      </c>
      <c r="AQ9" s="282">
        <v>90328</v>
      </c>
      <c r="AR9" s="283">
        <v>54.5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491</v>
      </c>
      <c r="AL10" s="1131"/>
      <c r="AM10" s="1131"/>
      <c r="AN10" s="1132"/>
      <c r="AO10" s="284">
        <v>530</v>
      </c>
      <c r="AP10" s="284">
        <v>16</v>
      </c>
      <c r="AQ10" s="285">
        <v>7878</v>
      </c>
      <c r="AR10" s="286">
        <v>-99.8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492</v>
      </c>
      <c r="AL11" s="1131"/>
      <c r="AM11" s="1131"/>
      <c r="AN11" s="1132"/>
      <c r="AO11" s="284">
        <v>419616</v>
      </c>
      <c r="AP11" s="284">
        <v>13034</v>
      </c>
      <c r="AQ11" s="285">
        <v>2111</v>
      </c>
      <c r="AR11" s="286">
        <v>517.4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493</v>
      </c>
      <c r="AL12" s="1131"/>
      <c r="AM12" s="1131"/>
      <c r="AN12" s="1132"/>
      <c r="AO12" s="284" t="s">
        <v>494</v>
      </c>
      <c r="AP12" s="284" t="s">
        <v>494</v>
      </c>
      <c r="AQ12" s="285">
        <v>26</v>
      </c>
      <c r="AR12" s="286" t="s">
        <v>494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495</v>
      </c>
      <c r="AL13" s="1131"/>
      <c r="AM13" s="1131"/>
      <c r="AN13" s="1132"/>
      <c r="AO13" s="284">
        <v>202989</v>
      </c>
      <c r="AP13" s="284">
        <v>6305</v>
      </c>
      <c r="AQ13" s="285">
        <v>2999</v>
      </c>
      <c r="AR13" s="286">
        <v>110.2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496</v>
      </c>
      <c r="AL14" s="1131"/>
      <c r="AM14" s="1131"/>
      <c r="AN14" s="1132"/>
      <c r="AO14" s="284">
        <v>125749</v>
      </c>
      <c r="AP14" s="284">
        <v>3906</v>
      </c>
      <c r="AQ14" s="285">
        <v>1839</v>
      </c>
      <c r="AR14" s="286">
        <v>112.4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497</v>
      </c>
      <c r="AL15" s="1134"/>
      <c r="AM15" s="1134"/>
      <c r="AN15" s="1135"/>
      <c r="AO15" s="284">
        <v>-308618</v>
      </c>
      <c r="AP15" s="284">
        <v>-9586</v>
      </c>
      <c r="AQ15" s="285">
        <v>-5426</v>
      </c>
      <c r="AR15" s="286">
        <v>76.7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4934331</v>
      </c>
      <c r="AP16" s="284">
        <v>153264</v>
      </c>
      <c r="AQ16" s="285">
        <v>99756</v>
      </c>
      <c r="AR16" s="286">
        <v>53.6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498</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499</v>
      </c>
      <c r="AP20" s="293" t="s">
        <v>500</v>
      </c>
      <c r="AQ20" s="294" t="s">
        <v>501</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502</v>
      </c>
      <c r="AL21" s="1137"/>
      <c r="AM21" s="1137"/>
      <c r="AN21" s="1138"/>
      <c r="AO21" s="297">
        <v>12.89</v>
      </c>
      <c r="AP21" s="298">
        <v>9.01</v>
      </c>
      <c r="AQ21" s="299">
        <v>3.88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503</v>
      </c>
      <c r="AL22" s="1137"/>
      <c r="AM22" s="1137"/>
      <c r="AN22" s="1138"/>
      <c r="AO22" s="302">
        <v>99</v>
      </c>
      <c r="AP22" s="303">
        <v>97.5</v>
      </c>
      <c r="AQ22" s="304">
        <v>1.5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485</v>
      </c>
      <c r="AP30" s="272"/>
      <c r="AQ30" s="273" t="s">
        <v>486</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487</v>
      </c>
      <c r="AQ31" s="279" t="s">
        <v>488</v>
      </c>
      <c r="AR31" s="280" t="s">
        <v>489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507</v>
      </c>
      <c r="AL32" s="1121"/>
      <c r="AM32" s="1121"/>
      <c r="AN32" s="1122"/>
      <c r="AO32" s="312">
        <v>2982806</v>
      </c>
      <c r="AP32" s="312">
        <v>92648</v>
      </c>
      <c r="AQ32" s="313">
        <v>56025</v>
      </c>
      <c r="AR32" s="314">
        <v>65.400000000000006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508</v>
      </c>
      <c r="AL33" s="1121"/>
      <c r="AM33" s="1121"/>
      <c r="AN33" s="1122"/>
      <c r="AO33" s="312" t="s">
        <v>494</v>
      </c>
      <c r="AP33" s="312" t="s">
        <v>494</v>
      </c>
      <c r="AQ33" s="313" t="s">
        <v>494</v>
      </c>
      <c r="AR33" s="314" t="s">
        <v>494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509</v>
      </c>
      <c r="AL34" s="1121"/>
      <c r="AM34" s="1121"/>
      <c r="AN34" s="1122"/>
      <c r="AO34" s="312" t="s">
        <v>494</v>
      </c>
      <c r="AP34" s="312" t="s">
        <v>494</v>
      </c>
      <c r="AQ34" s="313" t="s">
        <v>494</v>
      </c>
      <c r="AR34" s="314" t="s">
        <v>494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510</v>
      </c>
      <c r="AL35" s="1121"/>
      <c r="AM35" s="1121"/>
      <c r="AN35" s="1122"/>
      <c r="AO35" s="312">
        <v>673311</v>
      </c>
      <c r="AP35" s="312">
        <v>20914</v>
      </c>
      <c r="AQ35" s="313">
        <v>18604</v>
      </c>
      <c r="AR35" s="314">
        <v>12.4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511</v>
      </c>
      <c r="AL36" s="1121"/>
      <c r="AM36" s="1121"/>
      <c r="AN36" s="1122"/>
      <c r="AO36" s="312" t="s">
        <v>494</v>
      </c>
      <c r="AP36" s="312" t="s">
        <v>494</v>
      </c>
      <c r="AQ36" s="313">
        <v>2667</v>
      </c>
      <c r="AR36" s="314" t="s">
        <v>494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512</v>
      </c>
      <c r="AL37" s="1121"/>
      <c r="AM37" s="1121"/>
      <c r="AN37" s="1122"/>
      <c r="AO37" s="312">
        <v>5898</v>
      </c>
      <c r="AP37" s="312">
        <v>183</v>
      </c>
      <c r="AQ37" s="313">
        <v>441</v>
      </c>
      <c r="AR37" s="314">
        <v>-58.5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513</v>
      </c>
      <c r="AL38" s="1124"/>
      <c r="AM38" s="1124"/>
      <c r="AN38" s="1125"/>
      <c r="AO38" s="315" t="s">
        <v>494</v>
      </c>
      <c r="AP38" s="315" t="s">
        <v>494</v>
      </c>
      <c r="AQ38" s="316">
        <v>6</v>
      </c>
      <c r="AR38" s="304" t="s">
        <v>494</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514</v>
      </c>
      <c r="AL39" s="1124"/>
      <c r="AM39" s="1124"/>
      <c r="AN39" s="1125"/>
      <c r="AO39" s="312">
        <v>-112940</v>
      </c>
      <c r="AP39" s="312">
        <v>-3508</v>
      </c>
      <c r="AQ39" s="313">
        <v>-4261</v>
      </c>
      <c r="AR39" s="314">
        <v>-17.7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515</v>
      </c>
      <c r="AL40" s="1121"/>
      <c r="AM40" s="1121"/>
      <c r="AN40" s="1122"/>
      <c r="AO40" s="312">
        <v>-2483445</v>
      </c>
      <c r="AP40" s="312">
        <v>-77138</v>
      </c>
      <c r="AQ40" s="313">
        <v>-49695</v>
      </c>
      <c r="AR40" s="314">
        <v>55.2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1065630</v>
      </c>
      <c r="AP41" s="312">
        <v>33099</v>
      </c>
      <c r="AQ41" s="313">
        <v>23786</v>
      </c>
      <c r="AR41" s="314">
        <v>39.200000000000003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485</v>
      </c>
      <c r="AN49" s="1115" t="s">
        <v>518</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519</v>
      </c>
      <c r="AO50" s="329" t="s">
        <v>520</v>
      </c>
      <c r="AP50" s="330" t="s">
        <v>521</v>
      </c>
      <c r="AQ50" s="331" t="s">
        <v>522</v>
      </c>
      <c r="AR50" s="332" t="s">
        <v>523</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524</v>
      </c>
      <c r="AL51" s="325"/>
      <c r="AM51" s="333">
        <v>4046156</v>
      </c>
      <c r="AN51" s="334">
        <v>117795</v>
      </c>
      <c r="AO51" s="335">
        <v>74.900000000000006</v>
      </c>
      <c r="AP51" s="336">
        <v>94081</v>
      </c>
      <c r="AQ51" s="337">
        <v>10.5</v>
      </c>
      <c r="AR51" s="338">
        <v>64.400000000000006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525</v>
      </c>
      <c r="AM52" s="341">
        <v>2400509</v>
      </c>
      <c r="AN52" s="342">
        <v>69886</v>
      </c>
      <c r="AO52" s="343">
        <v>77.599999999999994</v>
      </c>
      <c r="AP52" s="344">
        <v>48949</v>
      </c>
      <c r="AQ52" s="345">
        <v>11.5</v>
      </c>
      <c r="AR52" s="346">
        <v>66.099999999999994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526</v>
      </c>
      <c r="AL53" s="325"/>
      <c r="AM53" s="333">
        <v>4603482</v>
      </c>
      <c r="AN53" s="334">
        <v>136198</v>
      </c>
      <c r="AO53" s="335">
        <v>15.6</v>
      </c>
      <c r="AP53" s="336">
        <v>92632</v>
      </c>
      <c r="AQ53" s="337">
        <v>-1.5</v>
      </c>
      <c r="AR53" s="338">
        <v>17.100000000000001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525</v>
      </c>
      <c r="AM54" s="341">
        <v>2520440</v>
      </c>
      <c r="AN54" s="342">
        <v>74569</v>
      </c>
      <c r="AO54" s="343">
        <v>6.7</v>
      </c>
      <c r="AP54" s="344">
        <v>47978</v>
      </c>
      <c r="AQ54" s="345">
        <v>-2</v>
      </c>
      <c r="AR54" s="346">
        <v>8.6999999999999993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527</v>
      </c>
      <c r="AL55" s="325"/>
      <c r="AM55" s="333">
        <v>5295277</v>
      </c>
      <c r="AN55" s="334">
        <v>159290</v>
      </c>
      <c r="AO55" s="335">
        <v>17</v>
      </c>
      <c r="AP55" s="336">
        <v>69604</v>
      </c>
      <c r="AQ55" s="337">
        <v>-24.9</v>
      </c>
      <c r="AR55" s="338">
        <v>41.9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525</v>
      </c>
      <c r="AM56" s="341">
        <v>3050158</v>
      </c>
      <c r="AN56" s="342">
        <v>91753</v>
      </c>
      <c r="AO56" s="343">
        <v>23</v>
      </c>
      <c r="AP56" s="344">
        <v>36247</v>
      </c>
      <c r="AQ56" s="345">
        <v>-24.5</v>
      </c>
      <c r="AR56" s="346">
        <v>47.5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528</v>
      </c>
      <c r="AL57" s="325"/>
      <c r="AM57" s="333">
        <v>2891645</v>
      </c>
      <c r="AN57" s="334">
        <v>88233</v>
      </c>
      <c r="AO57" s="335">
        <v>-44.6</v>
      </c>
      <c r="AP57" s="336">
        <v>68410</v>
      </c>
      <c r="AQ57" s="337">
        <v>-1.7</v>
      </c>
      <c r="AR57" s="338">
        <v>-42.9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525</v>
      </c>
      <c r="AM58" s="341">
        <v>938930</v>
      </c>
      <c r="AN58" s="342">
        <v>28649</v>
      </c>
      <c r="AO58" s="343">
        <v>-68.8</v>
      </c>
      <c r="AP58" s="344">
        <v>35086</v>
      </c>
      <c r="AQ58" s="345">
        <v>-3.2</v>
      </c>
      <c r="AR58" s="346">
        <v>-65.599999999999994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529</v>
      </c>
      <c r="AL59" s="325"/>
      <c r="AM59" s="333">
        <v>2825325</v>
      </c>
      <c r="AN59" s="334">
        <v>87757</v>
      </c>
      <c r="AO59" s="335">
        <v>-0.5</v>
      </c>
      <c r="AP59" s="336">
        <v>73019</v>
      </c>
      <c r="AQ59" s="337">
        <v>6.7</v>
      </c>
      <c r="AR59" s="338">
        <v>-7.2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525</v>
      </c>
      <c r="AM60" s="341">
        <v>1008673</v>
      </c>
      <c r="AN60" s="342">
        <v>31330</v>
      </c>
      <c r="AO60" s="343">
        <v>9.4</v>
      </c>
      <c r="AP60" s="344">
        <v>39427</v>
      </c>
      <c r="AQ60" s="345">
        <v>12.4</v>
      </c>
      <c r="AR60" s="346">
        <v>-3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530</v>
      </c>
      <c r="AL61" s="347"/>
      <c r="AM61" s="348">
        <v>3932377</v>
      </c>
      <c r="AN61" s="349">
        <v>117855</v>
      </c>
      <c r="AO61" s="350">
        <v>12.5</v>
      </c>
      <c r="AP61" s="351">
        <v>79549</v>
      </c>
      <c r="AQ61" s="352">
        <v>-2.2000000000000002</v>
      </c>
      <c r="AR61" s="338">
        <v>14.7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525</v>
      </c>
      <c r="AM62" s="341">
        <v>1983742</v>
      </c>
      <c r="AN62" s="342">
        <v>59237</v>
      </c>
      <c r="AO62" s="343">
        <v>9.6</v>
      </c>
      <c r="AP62" s="344">
        <v>41537</v>
      </c>
      <c r="AQ62" s="345">
        <v>-1.2</v>
      </c>
      <c r="AR62" s="346">
        <v>10.8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ZgKjhVEPTnZ5jxxwURonAx8wasvXcYdgqFuwFY4s6UV6syMn61nZwCdc4YV9RLs8Cxoz/VqVl/cZDziRD4GrCg==" saltValue="ZPc6D4yOVlPhT4VexqW9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482</v>
      </c>
    </row>
    <row r="120" spans="125:125" ht="13.5" hidden="1" customHeight="1" x14ac:dyDescent="0.2"/>
    <row r="121" spans="125:125" ht="13.5" hidden="1" customHeight="1" x14ac:dyDescent="0.2">
      <c r="DU121" s="259"/>
    </row>
  </sheetData>
  <sheetProtection algorithmName="SHA-512" hashValue="pQ5X6fhEC50yClf54MsMNUxO4dXH13JHefYCN39xbkFCHkJzm+0bjxpGj7+bcGBQYe5wCnlK2w2PjleamCV9gA==" saltValue="5gzvAoMapYVPcWFMUSp/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482</v>
      </c>
    </row>
  </sheetData>
  <sheetProtection algorithmName="SHA-512" hashValue="RCBFHPeqnTYY+FL2KEpHqYpdBiC7pVUsPY8rDtOBZk1iaDe25tHMCLGj8UbS/BOUvstFONjfdRLdrpa15exdhQ==" saltValue="MU84O+iWx88EaX3PTUe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532</v>
      </c>
      <c r="G46" s="8" t="s">
        <v>533</v>
      </c>
      <c r="H46" s="8" t="s">
        <v>534</v>
      </c>
      <c r="I46" s="8" t="s">
        <v>535</v>
      </c>
      <c r="J46" s="9" t="s">
        <v>536</v>
      </c>
    </row>
    <row r="47" spans="2:10" ht="57.75" customHeight="1" x14ac:dyDescent="0.2">
      <c r="B47" s="10"/>
      <c r="C47" s="1139" t="s">
        <v>3</v>
      </c>
      <c r="D47" s="1139"/>
      <c r="E47" s="1140"/>
      <c r="F47" s="11">
        <v>12.32</v>
      </c>
      <c r="G47" s="12">
        <v>12.11</v>
      </c>
      <c r="H47" s="12">
        <v>11.87</v>
      </c>
      <c r="I47" s="12">
        <v>12.38</v>
      </c>
      <c r="J47" s="13">
        <v>14.6</v>
      </c>
    </row>
    <row r="48" spans="2:10" ht="57.75" customHeight="1" x14ac:dyDescent="0.2">
      <c r="B48" s="14"/>
      <c r="C48" s="1141" t="s">
        <v>4</v>
      </c>
      <c r="D48" s="1141"/>
      <c r="E48" s="1142"/>
      <c r="F48" s="15">
        <v>2.93</v>
      </c>
      <c r="G48" s="16">
        <v>2.19</v>
      </c>
      <c r="H48" s="16">
        <v>6.05</v>
      </c>
      <c r="I48" s="16">
        <v>4.47</v>
      </c>
      <c r="J48" s="17">
        <v>3.45</v>
      </c>
    </row>
    <row r="49" spans="2:10" ht="57.75" customHeight="1" thickBot="1" x14ac:dyDescent="0.25">
      <c r="B49" s="18"/>
      <c r="C49" s="1143" t="s">
        <v>5</v>
      </c>
      <c r="D49" s="1143"/>
      <c r="E49" s="1144"/>
      <c r="F49" s="19">
        <v>1.97</v>
      </c>
      <c r="G49" s="20" t="s">
        <v>537</v>
      </c>
      <c r="H49" s="20">
        <v>3.9</v>
      </c>
      <c r="I49" s="20" t="s">
        <v>538</v>
      </c>
      <c r="J49" s="21">
        <v>1.23</v>
      </c>
    </row>
    <row r="50" spans="2:10" ht="13" x14ac:dyDescent="0.2"/>
  </sheetData>
  <sheetProtection algorithmName="SHA-512" hashValue="VNd7551SeyI9qn5G2E8Nx/aGmByASJVARfQ/FV1z/o3r3Wb4BhMussQAyCIfo1hfscrnQWHf+XdmJJXsUxrBBg==" saltValue="eIx41dK4MJ/BgMIXSEzk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2">
      <c r="A34" s="22"/>
      <c r="B34" s="31"/>
      <c r="C34" s="1151" t="s">
        <v>539</v>
      </c>
      <c r="D34" s="1151"/>
      <c r="E34" s="1152"/>
      <c r="F34" s="32">
        <v>1.41</v>
      </c>
      <c r="G34" s="33">
        <v>2.36</v>
      </c>
      <c r="H34" s="33">
        <v>6.31</v>
      </c>
      <c r="I34" s="33">
        <v>9.51</v>
      </c>
      <c r="J34" s="34">
        <v>7.77</v>
      </c>
      <c r="K34" s="22"/>
      <c r="L34" s="22"/>
      <c r="M34" s="22"/>
      <c r="N34" s="22"/>
      <c r="O34" s="22"/>
      <c r="P34" s="22"/>
    </row>
    <row r="35" spans="1:16" ht="39" customHeight="1" x14ac:dyDescent="0.2">
      <c r="A35" s="22"/>
      <c r="B35" s="35"/>
      <c r="C35" s="1145" t="s">
        <v>540</v>
      </c>
      <c r="D35" s="1146"/>
      <c r="E35" s="1147"/>
      <c r="F35" s="36">
        <v>2.93</v>
      </c>
      <c r="G35" s="37">
        <v>2.1800000000000002</v>
      </c>
      <c r="H35" s="37">
        <v>6.04</v>
      </c>
      <c r="I35" s="37">
        <v>4.47</v>
      </c>
      <c r="J35" s="38">
        <v>3.45</v>
      </c>
      <c r="K35" s="22"/>
      <c r="L35" s="22"/>
      <c r="M35" s="22"/>
      <c r="N35" s="22"/>
      <c r="O35" s="22"/>
      <c r="P35" s="22"/>
    </row>
    <row r="36" spans="1:16" ht="39" customHeight="1" x14ac:dyDescent="0.2">
      <c r="A36" s="22"/>
      <c r="B36" s="35"/>
      <c r="C36" s="1145" t="s">
        <v>541</v>
      </c>
      <c r="D36" s="1146"/>
      <c r="E36" s="1147"/>
      <c r="F36" s="36">
        <v>4.74</v>
      </c>
      <c r="G36" s="37">
        <v>4.3600000000000003</v>
      </c>
      <c r="H36" s="37">
        <v>4.1399999999999997</v>
      </c>
      <c r="I36" s="37">
        <v>3.95</v>
      </c>
      <c r="J36" s="38">
        <v>3.33</v>
      </c>
      <c r="K36" s="22"/>
      <c r="L36" s="22"/>
      <c r="M36" s="22"/>
      <c r="N36" s="22"/>
      <c r="O36" s="22"/>
      <c r="P36" s="22"/>
    </row>
    <row r="37" spans="1:16" ht="39" customHeight="1" x14ac:dyDescent="0.2">
      <c r="A37" s="22"/>
      <c r="B37" s="35"/>
      <c r="C37" s="1145" t="s">
        <v>542</v>
      </c>
      <c r="D37" s="1146"/>
      <c r="E37" s="1147"/>
      <c r="F37" s="36" t="s">
        <v>494</v>
      </c>
      <c r="G37" s="37">
        <v>0.48</v>
      </c>
      <c r="H37" s="37">
        <v>0.52</v>
      </c>
      <c r="I37" s="37">
        <v>1.39</v>
      </c>
      <c r="J37" s="38">
        <v>1.98</v>
      </c>
      <c r="K37" s="22"/>
      <c r="L37" s="22"/>
      <c r="M37" s="22"/>
      <c r="N37" s="22"/>
      <c r="O37" s="22"/>
      <c r="P37" s="22"/>
    </row>
    <row r="38" spans="1:16" ht="39" customHeight="1" x14ac:dyDescent="0.2">
      <c r="A38" s="22"/>
      <c r="B38" s="35"/>
      <c r="C38" s="1145" t="s">
        <v>543</v>
      </c>
      <c r="D38" s="1146"/>
      <c r="E38" s="1147"/>
      <c r="F38" s="36">
        <v>0.08</v>
      </c>
      <c r="G38" s="37">
        <v>0.41</v>
      </c>
      <c r="H38" s="37">
        <v>0.87</v>
      </c>
      <c r="I38" s="37">
        <v>1.67</v>
      </c>
      <c r="J38" s="38">
        <v>1.1599999999999999</v>
      </c>
      <c r="K38" s="22"/>
      <c r="L38" s="22"/>
      <c r="M38" s="22"/>
      <c r="N38" s="22"/>
      <c r="O38" s="22"/>
      <c r="P38" s="22"/>
    </row>
    <row r="39" spans="1:16" ht="39" customHeight="1" x14ac:dyDescent="0.2">
      <c r="A39" s="22"/>
      <c r="B39" s="35"/>
      <c r="C39" s="1145" t="s">
        <v>544</v>
      </c>
      <c r="D39" s="1146"/>
      <c r="E39" s="1147"/>
      <c r="F39" s="36">
        <v>0</v>
      </c>
      <c r="G39" s="37">
        <v>0</v>
      </c>
      <c r="H39" s="37">
        <v>0</v>
      </c>
      <c r="I39" s="37">
        <v>0</v>
      </c>
      <c r="J39" s="38">
        <v>0.51</v>
      </c>
      <c r="K39" s="22"/>
      <c r="L39" s="22"/>
      <c r="M39" s="22"/>
      <c r="N39" s="22"/>
      <c r="O39" s="22"/>
      <c r="P39" s="22"/>
    </row>
    <row r="40" spans="1:16" ht="39" customHeight="1" x14ac:dyDescent="0.2">
      <c r="A40" s="22"/>
      <c r="B40" s="35"/>
      <c r="C40" s="1145" t="s">
        <v>545</v>
      </c>
      <c r="D40" s="1146"/>
      <c r="E40" s="1147"/>
      <c r="F40" s="36">
        <v>0.51</v>
      </c>
      <c r="G40" s="37">
        <v>0.45</v>
      </c>
      <c r="H40" s="37">
        <v>0.42</v>
      </c>
      <c r="I40" s="37">
        <v>0.53</v>
      </c>
      <c r="J40" s="38">
        <v>0.44</v>
      </c>
      <c r="K40" s="22"/>
      <c r="L40" s="22"/>
      <c r="M40" s="22"/>
      <c r="N40" s="22"/>
      <c r="O40" s="22"/>
      <c r="P40" s="22"/>
    </row>
    <row r="41" spans="1:16" ht="39" customHeight="1" x14ac:dyDescent="0.2">
      <c r="A41" s="22"/>
      <c r="B41" s="35"/>
      <c r="C41" s="1145" t="s">
        <v>546</v>
      </c>
      <c r="D41" s="1146"/>
      <c r="E41" s="1147"/>
      <c r="F41" s="36">
        <v>0.05</v>
      </c>
      <c r="G41" s="37">
        <v>0.06</v>
      </c>
      <c r="H41" s="37">
        <v>0.06</v>
      </c>
      <c r="I41" s="37">
        <v>7.0000000000000007E-2</v>
      </c>
      <c r="J41" s="38">
        <v>0.08</v>
      </c>
      <c r="K41" s="22"/>
      <c r="L41" s="22"/>
      <c r="M41" s="22"/>
      <c r="N41" s="22"/>
      <c r="O41" s="22"/>
      <c r="P41" s="22"/>
    </row>
    <row r="42" spans="1:16" ht="39" customHeight="1" x14ac:dyDescent="0.2">
      <c r="A42" s="22"/>
      <c r="B42" s="39"/>
      <c r="C42" s="1145" t="s">
        <v>547</v>
      </c>
      <c r="D42" s="1146"/>
      <c r="E42" s="1147"/>
      <c r="F42" s="36" t="s">
        <v>494</v>
      </c>
      <c r="G42" s="37" t="s">
        <v>494</v>
      </c>
      <c r="H42" s="37" t="s">
        <v>494</v>
      </c>
      <c r="I42" s="37" t="s">
        <v>494</v>
      </c>
      <c r="J42" s="38" t="s">
        <v>494</v>
      </c>
      <c r="K42" s="22"/>
      <c r="L42" s="22"/>
      <c r="M42" s="22"/>
      <c r="N42" s="22"/>
      <c r="O42" s="22"/>
      <c r="P42" s="22"/>
    </row>
    <row r="43" spans="1:16" ht="39" customHeight="1" thickBot="1" x14ac:dyDescent="0.25">
      <c r="A43" s="22"/>
      <c r="B43" s="40"/>
      <c r="C43" s="1148" t="s">
        <v>548</v>
      </c>
      <c r="D43" s="1149"/>
      <c r="E43" s="1150"/>
      <c r="F43" s="41">
        <v>0.16</v>
      </c>
      <c r="G43" s="42">
        <v>0</v>
      </c>
      <c r="H43" s="42">
        <v>0.01</v>
      </c>
      <c r="I43" s="42">
        <v>0</v>
      </c>
      <c r="J43" s="43">
        <v>7.0000000000000007E-2</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oSoXzeBqFO/TbvXW+QEIbvtFTgfim3mJqV8hxWJcTMvcUXLj4fHJRas0e5OgGJfX2Pn96ph+/+qdxYMM58W6A==" saltValue="P1ytTmGQDUUqEWUm89W9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3369</v>
      </c>
      <c r="L45" s="60">
        <v>3307</v>
      </c>
      <c r="M45" s="60">
        <v>3236</v>
      </c>
      <c r="N45" s="60">
        <v>3037</v>
      </c>
      <c r="O45" s="61">
        <v>2983</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494</v>
      </c>
      <c r="L46" s="64" t="s">
        <v>494</v>
      </c>
      <c r="M46" s="64" t="s">
        <v>494</v>
      </c>
      <c r="N46" s="64" t="s">
        <v>494</v>
      </c>
      <c r="O46" s="65" t="s">
        <v>494</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494</v>
      </c>
      <c r="L47" s="64" t="s">
        <v>494</v>
      </c>
      <c r="M47" s="64" t="s">
        <v>494</v>
      </c>
      <c r="N47" s="64" t="s">
        <v>494</v>
      </c>
      <c r="O47" s="65" t="s">
        <v>494</v>
      </c>
      <c r="P47" s="48"/>
      <c r="Q47" s="48"/>
      <c r="R47" s="48"/>
      <c r="S47" s="48"/>
      <c r="T47" s="48"/>
      <c r="U47" s="48"/>
    </row>
    <row r="48" spans="1:21" ht="30.75" customHeight="1" x14ac:dyDescent="0.2">
      <c r="A48" s="48"/>
      <c r="B48" s="1178"/>
      <c r="C48" s="1179"/>
      <c r="D48" s="62"/>
      <c r="E48" s="1155" t="s">
        <v>13</v>
      </c>
      <c r="F48" s="1155"/>
      <c r="G48" s="1155"/>
      <c r="H48" s="1155"/>
      <c r="I48" s="1155"/>
      <c r="J48" s="1156"/>
      <c r="K48" s="63">
        <v>943</v>
      </c>
      <c r="L48" s="64">
        <v>661</v>
      </c>
      <c r="M48" s="64">
        <v>744</v>
      </c>
      <c r="N48" s="64">
        <v>695</v>
      </c>
      <c r="O48" s="65">
        <v>673</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494</v>
      </c>
      <c r="L49" s="64" t="s">
        <v>494</v>
      </c>
      <c r="M49" s="64" t="s">
        <v>494</v>
      </c>
      <c r="N49" s="64" t="s">
        <v>494</v>
      </c>
      <c r="O49" s="65" t="s">
        <v>494</v>
      </c>
      <c r="P49" s="48"/>
      <c r="Q49" s="48"/>
      <c r="R49" s="48"/>
      <c r="S49" s="48"/>
      <c r="T49" s="48"/>
      <c r="U49" s="48"/>
    </row>
    <row r="50" spans="1:21" ht="30.75" customHeight="1" x14ac:dyDescent="0.2">
      <c r="A50" s="48"/>
      <c r="B50" s="1178"/>
      <c r="C50" s="1179"/>
      <c r="D50" s="62"/>
      <c r="E50" s="1155" t="s">
        <v>15</v>
      </c>
      <c r="F50" s="1155"/>
      <c r="G50" s="1155"/>
      <c r="H50" s="1155"/>
      <c r="I50" s="1155"/>
      <c r="J50" s="1156"/>
      <c r="K50" s="63">
        <v>128</v>
      </c>
      <c r="L50" s="64">
        <v>130</v>
      </c>
      <c r="M50" s="64">
        <v>132</v>
      </c>
      <c r="N50" s="64">
        <v>17</v>
      </c>
      <c r="O50" s="65">
        <v>6</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494</v>
      </c>
      <c r="L51" s="64" t="s">
        <v>494</v>
      </c>
      <c r="M51" s="64">
        <v>0</v>
      </c>
      <c r="N51" s="64" t="s">
        <v>494</v>
      </c>
      <c r="O51" s="65" t="s">
        <v>494</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3034</v>
      </c>
      <c r="L52" s="64">
        <v>2930</v>
      </c>
      <c r="M52" s="64">
        <v>2811</v>
      </c>
      <c r="N52" s="64">
        <v>2618</v>
      </c>
      <c r="O52" s="65">
        <v>2596</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1406</v>
      </c>
      <c r="L53" s="69">
        <v>1168</v>
      </c>
      <c r="M53" s="69">
        <v>1301</v>
      </c>
      <c r="N53" s="69">
        <v>1131</v>
      </c>
      <c r="O53" s="70">
        <v>1066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JOUJdCijMn7GvO3z5SnAWE/TH7kNZPInnH646W1wKE5Vdk/gMT+YhRc3FDwNXu5+O7BvO/PVt5kr0E49NSmA==" saltValue="GHn65/SiEM7G35EpAsaZi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532</v>
      </c>
      <c r="J40" s="103" t="s">
        <v>533</v>
      </c>
      <c r="K40" s="103" t="s">
        <v>534</v>
      </c>
      <c r="L40" s="103" t="s">
        <v>535</v>
      </c>
      <c r="M40" s="104" t="s">
        <v>536</v>
      </c>
    </row>
    <row r="41" spans="2:13" ht="27.75" customHeight="1" x14ac:dyDescent="0.2">
      <c r="B41" s="1196" t="s">
        <v>30</v>
      </c>
      <c r="C41" s="1197"/>
      <c r="D41" s="105"/>
      <c r="E41" s="1198" t="s">
        <v>31</v>
      </c>
      <c r="F41" s="1198"/>
      <c r="G41" s="1198"/>
      <c r="H41" s="1199"/>
      <c r="I41" s="355">
        <v>30585</v>
      </c>
      <c r="J41" s="356">
        <v>31149</v>
      </c>
      <c r="K41" s="356">
        <v>32053</v>
      </c>
      <c r="L41" s="356">
        <v>31125</v>
      </c>
      <c r="M41" s="357">
        <v>29949</v>
      </c>
    </row>
    <row r="42" spans="2:13" ht="27.75" customHeight="1" x14ac:dyDescent="0.2">
      <c r="B42" s="1186"/>
      <c r="C42" s="1187"/>
      <c r="D42" s="106"/>
      <c r="E42" s="1190" t="s">
        <v>32</v>
      </c>
      <c r="F42" s="1190"/>
      <c r="G42" s="1190"/>
      <c r="H42" s="1191"/>
      <c r="I42" s="358">
        <v>443</v>
      </c>
      <c r="J42" s="359">
        <v>320</v>
      </c>
      <c r="K42" s="359">
        <v>44</v>
      </c>
      <c r="L42" s="359">
        <v>27</v>
      </c>
      <c r="M42" s="360">
        <v>16</v>
      </c>
    </row>
    <row r="43" spans="2:13" ht="27.75" customHeight="1" x14ac:dyDescent="0.2">
      <c r="B43" s="1186"/>
      <c r="C43" s="1187"/>
      <c r="D43" s="106"/>
      <c r="E43" s="1190" t="s">
        <v>33</v>
      </c>
      <c r="F43" s="1190"/>
      <c r="G43" s="1190"/>
      <c r="H43" s="1191"/>
      <c r="I43" s="358">
        <v>15416</v>
      </c>
      <c r="J43" s="359">
        <v>12627</v>
      </c>
      <c r="K43" s="359">
        <v>12867</v>
      </c>
      <c r="L43" s="359">
        <v>13524</v>
      </c>
      <c r="M43" s="360">
        <v>14262</v>
      </c>
    </row>
    <row r="44" spans="2:13" ht="27.75" customHeight="1" x14ac:dyDescent="0.2">
      <c r="B44" s="1186"/>
      <c r="C44" s="1187"/>
      <c r="D44" s="106"/>
      <c r="E44" s="1190" t="s">
        <v>34</v>
      </c>
      <c r="F44" s="1190"/>
      <c r="G44" s="1190"/>
      <c r="H44" s="1191"/>
      <c r="I44" s="358" t="s">
        <v>494</v>
      </c>
      <c r="J44" s="359" t="s">
        <v>494</v>
      </c>
      <c r="K44" s="359" t="s">
        <v>494</v>
      </c>
      <c r="L44" s="359" t="s">
        <v>494</v>
      </c>
      <c r="M44" s="360" t="s">
        <v>494</v>
      </c>
    </row>
    <row r="45" spans="2:13" ht="27.75" customHeight="1" x14ac:dyDescent="0.2">
      <c r="B45" s="1186"/>
      <c r="C45" s="1187"/>
      <c r="D45" s="106"/>
      <c r="E45" s="1190" t="s">
        <v>35</v>
      </c>
      <c r="F45" s="1190"/>
      <c r="G45" s="1190"/>
      <c r="H45" s="1191"/>
      <c r="I45" s="358">
        <v>4056</v>
      </c>
      <c r="J45" s="359">
        <v>3980</v>
      </c>
      <c r="K45" s="359">
        <v>3904</v>
      </c>
      <c r="L45" s="359">
        <v>3831</v>
      </c>
      <c r="M45" s="360">
        <v>3409</v>
      </c>
    </row>
    <row r="46" spans="2:13" ht="27.75" customHeight="1" x14ac:dyDescent="0.2">
      <c r="B46" s="1186"/>
      <c r="C46" s="1187"/>
      <c r="D46" s="107"/>
      <c r="E46" s="1190" t="s">
        <v>36</v>
      </c>
      <c r="F46" s="1190"/>
      <c r="G46" s="1190"/>
      <c r="H46" s="1191"/>
      <c r="I46" s="358" t="s">
        <v>494</v>
      </c>
      <c r="J46" s="359" t="s">
        <v>494</v>
      </c>
      <c r="K46" s="359" t="s">
        <v>494</v>
      </c>
      <c r="L46" s="359" t="s">
        <v>494</v>
      </c>
      <c r="M46" s="360" t="s">
        <v>494</v>
      </c>
    </row>
    <row r="47" spans="2:13" ht="27.75" customHeight="1" x14ac:dyDescent="0.2">
      <c r="B47" s="1186"/>
      <c r="C47" s="1187"/>
      <c r="D47" s="108"/>
      <c r="E47" s="1200" t="s">
        <v>37</v>
      </c>
      <c r="F47" s="1201"/>
      <c r="G47" s="1201"/>
      <c r="H47" s="1202"/>
      <c r="I47" s="358" t="s">
        <v>494</v>
      </c>
      <c r="J47" s="359" t="s">
        <v>494</v>
      </c>
      <c r="K47" s="359" t="s">
        <v>494</v>
      </c>
      <c r="L47" s="359" t="s">
        <v>494</v>
      </c>
      <c r="M47" s="360" t="s">
        <v>494</v>
      </c>
    </row>
    <row r="48" spans="2:13" ht="27.75" customHeight="1" x14ac:dyDescent="0.2">
      <c r="B48" s="1186"/>
      <c r="C48" s="1187"/>
      <c r="D48" s="106"/>
      <c r="E48" s="1190" t="s">
        <v>38</v>
      </c>
      <c r="F48" s="1190"/>
      <c r="G48" s="1190"/>
      <c r="H48" s="1191"/>
      <c r="I48" s="358" t="s">
        <v>494</v>
      </c>
      <c r="J48" s="359" t="s">
        <v>494</v>
      </c>
      <c r="K48" s="359" t="s">
        <v>494</v>
      </c>
      <c r="L48" s="359" t="s">
        <v>494</v>
      </c>
      <c r="M48" s="360" t="s">
        <v>494</v>
      </c>
    </row>
    <row r="49" spans="2:13" ht="27.75" customHeight="1" x14ac:dyDescent="0.2">
      <c r="B49" s="1188"/>
      <c r="C49" s="1189"/>
      <c r="D49" s="106"/>
      <c r="E49" s="1190" t="s">
        <v>39</v>
      </c>
      <c r="F49" s="1190"/>
      <c r="G49" s="1190"/>
      <c r="H49" s="1191"/>
      <c r="I49" s="358" t="s">
        <v>494</v>
      </c>
      <c r="J49" s="359" t="s">
        <v>494</v>
      </c>
      <c r="K49" s="359" t="s">
        <v>494</v>
      </c>
      <c r="L49" s="359" t="s">
        <v>494</v>
      </c>
      <c r="M49" s="360" t="s">
        <v>494</v>
      </c>
    </row>
    <row r="50" spans="2:13" ht="27.75" customHeight="1" x14ac:dyDescent="0.2">
      <c r="B50" s="1184" t="s">
        <v>40</v>
      </c>
      <c r="C50" s="1185"/>
      <c r="D50" s="109"/>
      <c r="E50" s="1190" t="s">
        <v>41</v>
      </c>
      <c r="F50" s="1190"/>
      <c r="G50" s="1190"/>
      <c r="H50" s="1191"/>
      <c r="I50" s="358">
        <v>4660</v>
      </c>
      <c r="J50" s="359">
        <v>4336</v>
      </c>
      <c r="K50" s="359">
        <v>4470</v>
      </c>
      <c r="L50" s="359">
        <v>4973</v>
      </c>
      <c r="M50" s="360">
        <v>5150</v>
      </c>
    </row>
    <row r="51" spans="2:13" ht="27.75" customHeight="1" x14ac:dyDescent="0.2">
      <c r="B51" s="1186"/>
      <c r="C51" s="1187"/>
      <c r="D51" s="106"/>
      <c r="E51" s="1190" t="s">
        <v>42</v>
      </c>
      <c r="F51" s="1190"/>
      <c r="G51" s="1190"/>
      <c r="H51" s="1191"/>
      <c r="I51" s="358">
        <v>1376</v>
      </c>
      <c r="J51" s="359">
        <v>1468</v>
      </c>
      <c r="K51" s="359">
        <v>1635</v>
      </c>
      <c r="L51" s="359">
        <v>1957</v>
      </c>
      <c r="M51" s="360">
        <v>2090</v>
      </c>
    </row>
    <row r="52" spans="2:13" ht="27.75" customHeight="1" x14ac:dyDescent="0.2">
      <c r="B52" s="1188"/>
      <c r="C52" s="1189"/>
      <c r="D52" s="106"/>
      <c r="E52" s="1190" t="s">
        <v>43</v>
      </c>
      <c r="F52" s="1190"/>
      <c r="G52" s="1190"/>
      <c r="H52" s="1191"/>
      <c r="I52" s="358">
        <v>33599</v>
      </c>
      <c r="J52" s="359">
        <v>32988</v>
      </c>
      <c r="K52" s="359">
        <v>33049</v>
      </c>
      <c r="L52" s="359">
        <v>34318</v>
      </c>
      <c r="M52" s="360">
        <v>33412</v>
      </c>
    </row>
    <row r="53" spans="2:13" ht="27.75" customHeight="1" thickBot="1" x14ac:dyDescent="0.25">
      <c r="B53" s="1192" t="s">
        <v>19</v>
      </c>
      <c r="C53" s="1193"/>
      <c r="D53" s="110"/>
      <c r="E53" s="1194" t="s">
        <v>44</v>
      </c>
      <c r="F53" s="1194"/>
      <c r="G53" s="1194"/>
      <c r="H53" s="1195"/>
      <c r="I53" s="361">
        <v>10865</v>
      </c>
      <c r="J53" s="362">
        <v>9283</v>
      </c>
      <c r="K53" s="362">
        <v>9714</v>
      </c>
      <c r="L53" s="362">
        <v>7260</v>
      </c>
      <c r="M53" s="363">
        <v>6984</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CIBLQTVRknE6hHP2gVSpY/UKW2dKR3DqEHzwrliMJjE6RxyUjg26eLsF9lJVtW6ABokaGz+gfJf8+yeDg6S0jA==" saltValue="qQoiPnKnf9W9hWEjyWwK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534</v>
      </c>
      <c r="G54" s="119" t="s">
        <v>535</v>
      </c>
      <c r="H54" s="120" t="s">
        <v>536</v>
      </c>
    </row>
    <row r="55" spans="2:8" ht="52.5" customHeight="1" x14ac:dyDescent="0.2">
      <c r="B55" s="121"/>
      <c r="C55" s="1211" t="s">
        <v>46</v>
      </c>
      <c r="D55" s="1211"/>
      <c r="E55" s="1212"/>
      <c r="F55" s="122">
        <v>1625</v>
      </c>
      <c r="G55" s="122">
        <v>1625</v>
      </c>
      <c r="H55" s="123">
        <v>1919</v>
      </c>
    </row>
    <row r="56" spans="2:8" ht="52.5" customHeight="1" x14ac:dyDescent="0.2">
      <c r="B56" s="124"/>
      <c r="C56" s="1213" t="s">
        <v>47</v>
      </c>
      <c r="D56" s="1213"/>
      <c r="E56" s="1214"/>
      <c r="F56" s="125">
        <v>827</v>
      </c>
      <c r="G56" s="125">
        <v>1248</v>
      </c>
      <c r="H56" s="126">
        <v>899</v>
      </c>
    </row>
    <row r="57" spans="2:8" ht="53.25" customHeight="1" x14ac:dyDescent="0.2">
      <c r="B57" s="124"/>
      <c r="C57" s="1215" t="s">
        <v>48</v>
      </c>
      <c r="D57" s="1215"/>
      <c r="E57" s="1216"/>
      <c r="F57" s="127">
        <v>2823</v>
      </c>
      <c r="G57" s="127">
        <v>2736</v>
      </c>
      <c r="H57" s="128">
        <v>2634</v>
      </c>
    </row>
    <row r="58" spans="2:8" ht="45.75" customHeight="1" x14ac:dyDescent="0.2">
      <c r="B58" s="129"/>
      <c r="C58" s="1203" t="s">
        <v>554</v>
      </c>
      <c r="D58" s="1204"/>
      <c r="E58" s="1205"/>
      <c r="F58" s="130">
        <v>1477</v>
      </c>
      <c r="G58" s="130">
        <v>1339</v>
      </c>
      <c r="H58" s="131">
        <v>1202</v>
      </c>
    </row>
    <row r="59" spans="2:8" ht="45.75" customHeight="1" x14ac:dyDescent="0.2">
      <c r="B59" s="129"/>
      <c r="C59" s="1203" t="s">
        <v>555</v>
      </c>
      <c r="D59" s="1204"/>
      <c r="E59" s="1205"/>
      <c r="F59" s="130">
        <v>150</v>
      </c>
      <c r="G59" s="130">
        <v>300</v>
      </c>
      <c r="H59" s="131">
        <v>450</v>
      </c>
    </row>
    <row r="60" spans="2:8" ht="45.75" customHeight="1" x14ac:dyDescent="0.2">
      <c r="B60" s="129"/>
      <c r="C60" s="1203" t="s">
        <v>556</v>
      </c>
      <c r="D60" s="1204"/>
      <c r="E60" s="1205"/>
      <c r="F60" s="130">
        <v>459</v>
      </c>
      <c r="G60" s="130">
        <v>406</v>
      </c>
      <c r="H60" s="131">
        <v>365</v>
      </c>
    </row>
    <row r="61" spans="2:8" ht="45.75" customHeight="1" x14ac:dyDescent="0.2">
      <c r="B61" s="129"/>
      <c r="C61" s="1203" t="s">
        <v>557</v>
      </c>
      <c r="D61" s="1204"/>
      <c r="E61" s="1205"/>
      <c r="F61" s="130">
        <v>234</v>
      </c>
      <c r="G61" s="130">
        <v>216</v>
      </c>
      <c r="H61" s="131">
        <v>197</v>
      </c>
    </row>
    <row r="62" spans="2:8" ht="45.75" customHeight="1" thickBot="1" x14ac:dyDescent="0.25">
      <c r="B62" s="132"/>
      <c r="C62" s="1206" t="s">
        <v>558</v>
      </c>
      <c r="D62" s="1207"/>
      <c r="E62" s="1208"/>
      <c r="F62" s="133">
        <v>74</v>
      </c>
      <c r="G62" s="133">
        <v>74</v>
      </c>
      <c r="H62" s="134">
        <v>75</v>
      </c>
    </row>
    <row r="63" spans="2:8" ht="52.5" customHeight="1" thickBot="1" x14ac:dyDescent="0.25">
      <c r="B63" s="135"/>
      <c r="C63" s="1209" t="s">
        <v>49</v>
      </c>
      <c r="D63" s="1209"/>
      <c r="E63" s="1210"/>
      <c r="F63" s="136">
        <v>5275</v>
      </c>
      <c r="G63" s="136">
        <v>5609</v>
      </c>
      <c r="H63" s="137">
        <v>5452</v>
      </c>
    </row>
    <row r="64" spans="2:8" ht="13" x14ac:dyDescent="0.2"/>
  </sheetData>
  <sheetProtection algorithmName="SHA-512" hashValue="pCXAkY+o+EywW1B+NefH3Zy9XuZkpRzLc/QpOi0//OzN4ugoJnnlYIqDa7azINVQ3N8y0ExfpdDjenQflTxDYA==" saltValue="OiJPVfBbKOg1V0up9fvc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531</v>
      </c>
      <c r="G2" s="151"/>
      <c r="H2" s="152"/>
    </row>
    <row r="3" spans="1:8" x14ac:dyDescent="0.2">
      <c r="A3" s="148" t="s">
        <v>524</v>
      </c>
      <c r="B3" s="153"/>
      <c r="C3" s="154"/>
      <c r="D3" s="155">
        <v>117795</v>
      </c>
      <c r="E3" s="156"/>
      <c r="F3" s="157">
        <v>94081</v>
      </c>
      <c r="G3" s="158"/>
      <c r="H3" s="159"/>
    </row>
    <row r="4" spans="1:8" x14ac:dyDescent="0.2">
      <c r="A4" s="160"/>
      <c r="B4" s="161"/>
      <c r="C4" s="162"/>
      <c r="D4" s="163">
        <v>69886</v>
      </c>
      <c r="E4" s="164"/>
      <c r="F4" s="165">
        <v>48949</v>
      </c>
      <c r="G4" s="166"/>
      <c r="H4" s="167"/>
    </row>
    <row r="5" spans="1:8" x14ac:dyDescent="0.2">
      <c r="A5" s="148" t="s">
        <v>526</v>
      </c>
      <c r="B5" s="153"/>
      <c r="C5" s="154"/>
      <c r="D5" s="155">
        <v>136198</v>
      </c>
      <c r="E5" s="156"/>
      <c r="F5" s="157">
        <v>92632</v>
      </c>
      <c r="G5" s="158"/>
      <c r="H5" s="159"/>
    </row>
    <row r="6" spans="1:8" x14ac:dyDescent="0.2">
      <c r="A6" s="160"/>
      <c r="B6" s="161"/>
      <c r="C6" s="162"/>
      <c r="D6" s="163">
        <v>74569</v>
      </c>
      <c r="E6" s="164"/>
      <c r="F6" s="165">
        <v>47978</v>
      </c>
      <c r="G6" s="166"/>
      <c r="H6" s="167"/>
    </row>
    <row r="7" spans="1:8" x14ac:dyDescent="0.2">
      <c r="A7" s="148" t="s">
        <v>527</v>
      </c>
      <c r="B7" s="153"/>
      <c r="C7" s="154"/>
      <c r="D7" s="155">
        <v>159290</v>
      </c>
      <c r="E7" s="156"/>
      <c r="F7" s="157">
        <v>69604</v>
      </c>
      <c r="G7" s="158"/>
      <c r="H7" s="159"/>
    </row>
    <row r="8" spans="1:8" x14ac:dyDescent="0.2">
      <c r="A8" s="160"/>
      <c r="B8" s="161"/>
      <c r="C8" s="162"/>
      <c r="D8" s="163">
        <v>91753</v>
      </c>
      <c r="E8" s="164"/>
      <c r="F8" s="165">
        <v>36247</v>
      </c>
      <c r="G8" s="166"/>
      <c r="H8" s="167"/>
    </row>
    <row r="9" spans="1:8" x14ac:dyDescent="0.2">
      <c r="A9" s="148" t="s">
        <v>528</v>
      </c>
      <c r="B9" s="153"/>
      <c r="C9" s="154"/>
      <c r="D9" s="155">
        <v>88233</v>
      </c>
      <c r="E9" s="156"/>
      <c r="F9" s="157">
        <v>68410</v>
      </c>
      <c r="G9" s="158"/>
      <c r="H9" s="159"/>
    </row>
    <row r="10" spans="1:8" x14ac:dyDescent="0.2">
      <c r="A10" s="160"/>
      <c r="B10" s="161"/>
      <c r="C10" s="162"/>
      <c r="D10" s="163">
        <v>28649</v>
      </c>
      <c r="E10" s="164"/>
      <c r="F10" s="165">
        <v>35086</v>
      </c>
      <c r="G10" s="166"/>
      <c r="H10" s="167"/>
    </row>
    <row r="11" spans="1:8" x14ac:dyDescent="0.2">
      <c r="A11" s="148" t="s">
        <v>529</v>
      </c>
      <c r="B11" s="153"/>
      <c r="C11" s="154"/>
      <c r="D11" s="155">
        <v>87757</v>
      </c>
      <c r="E11" s="156"/>
      <c r="F11" s="157">
        <v>73019</v>
      </c>
      <c r="G11" s="158"/>
      <c r="H11" s="159"/>
    </row>
    <row r="12" spans="1:8" x14ac:dyDescent="0.2">
      <c r="A12" s="160"/>
      <c r="B12" s="161"/>
      <c r="C12" s="168"/>
      <c r="D12" s="163">
        <v>31330</v>
      </c>
      <c r="E12" s="164"/>
      <c r="F12" s="165">
        <v>39427</v>
      </c>
      <c r="G12" s="166"/>
      <c r="H12" s="167"/>
    </row>
    <row r="13" spans="1:8" x14ac:dyDescent="0.2">
      <c r="A13" s="148"/>
      <c r="B13" s="153"/>
      <c r="C13" s="169"/>
      <c r="D13" s="170">
        <v>117855</v>
      </c>
      <c r="E13" s="171"/>
      <c r="F13" s="172">
        <v>79549</v>
      </c>
      <c r="G13" s="173"/>
      <c r="H13" s="159"/>
    </row>
    <row r="14" spans="1:8" x14ac:dyDescent="0.2">
      <c r="A14" s="160"/>
      <c r="B14" s="161"/>
      <c r="C14" s="162"/>
      <c r="D14" s="163">
        <v>59237</v>
      </c>
      <c r="E14" s="164"/>
      <c r="F14" s="165">
        <v>41537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2.93</v>
      </c>
      <c r="C19" s="174">
        <f>ROUND(VALUE(SUBSTITUTE(実質収支比率等に係る経年分析!G$48,"▲","-")),2)</f>
        <v>2.19</v>
      </c>
      <c r="D19" s="174">
        <f>ROUND(VALUE(SUBSTITUTE(実質収支比率等に係る経年分析!H$48,"▲","-")),2)</f>
        <v>6.05</v>
      </c>
      <c r="E19" s="174">
        <f>ROUND(VALUE(SUBSTITUTE(実質収支比率等に係る経年分析!I$48,"▲","-")),2)</f>
        <v>4.47</v>
      </c>
      <c r="F19" s="174">
        <f>ROUND(VALUE(SUBSTITUTE(実質収支比率等に係る経年分析!J$48,"▲","-")),2)</f>
        <v>3.45</v>
      </c>
    </row>
    <row r="20" spans="1:11" x14ac:dyDescent="0.2">
      <c r="A20" s="174" t="s">
        <v>53</v>
      </c>
      <c r="B20" s="174">
        <f>ROUND(VALUE(SUBSTITUTE(実質収支比率等に係る経年分析!F$47,"▲","-")),2)</f>
        <v>12.32</v>
      </c>
      <c r="C20" s="174">
        <f>ROUND(VALUE(SUBSTITUTE(実質収支比率等に係る経年分析!G$47,"▲","-")),2)</f>
        <v>12.11</v>
      </c>
      <c r="D20" s="174">
        <f>ROUND(VALUE(SUBSTITUTE(実質収支比率等に係る経年分析!H$47,"▲","-")),2)</f>
        <v>11.87</v>
      </c>
      <c r="E20" s="174">
        <f>ROUND(VALUE(SUBSTITUTE(実質収支比率等に係る経年分析!I$47,"▲","-")),2)</f>
        <v>12.38</v>
      </c>
      <c r="F20" s="174">
        <f>ROUND(VALUE(SUBSTITUTE(実質収支比率等に係る経年分析!J$47,"▲","-")),2)</f>
        <v>14.6</v>
      </c>
    </row>
    <row r="21" spans="1:11" x14ac:dyDescent="0.2">
      <c r="A21" s="174" t="s">
        <v>54</v>
      </c>
      <c r="B21" s="174">
        <f>IF(ISNUMBER(VALUE(SUBSTITUTE(実質収支比率等に係る経年分析!F$49,"▲","-"))),ROUND(VALUE(SUBSTITUTE(実質収支比率等に係る経年分析!F$49,"▲","-")),2),NA())</f>
        <v>1.97</v>
      </c>
      <c r="C21" s="174">
        <f>IF(ISNUMBER(VALUE(SUBSTITUTE(実質収支比率等に係る経年分析!G$49,"▲","-"))),ROUND(VALUE(SUBSTITUTE(実質収支比率等に係る経年分析!G$49,"▲","-")),2),NA())</f>
        <v>-0.69</v>
      </c>
      <c r="D21" s="174">
        <f>IF(ISNUMBER(VALUE(SUBSTITUTE(実質収支比率等に係る経年分析!H$49,"▲","-"))),ROUND(VALUE(SUBSTITUTE(実質収支比率等に係る経年分析!H$49,"▲","-")),2),NA())</f>
        <v>3.9</v>
      </c>
      <c r="E21" s="174">
        <f>IF(ISNUMBER(VALUE(SUBSTITUTE(実質収支比率等に係る経年分析!I$49,"▲","-"))),ROUND(VALUE(SUBSTITUTE(実質収支比率等に係る経年分析!I$49,"▲","-")),2),NA())</f>
        <v>-1.83</v>
      </c>
      <c r="F21" s="174">
        <f>IF(ISNUMBER(VALUE(SUBSTITUTE(実質収支比率等に係る経年分析!J$49,"▲","-"))),ROUND(VALUE(SUBSTITUTE(実質収支比率等に係る経年分析!J$49,"▲","-")),2),NA())</f>
        <v>1.23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7.0000000000000007E-2</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7.0000000000000007E-2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0.08</v>
      </c>
    </row>
    <row r="30" spans="1:11" x14ac:dyDescent="0.2">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0.44</v>
      </c>
    </row>
    <row r="31" spans="1:11" x14ac:dyDescent="0.2">
      <c r="A31" s="175" t="str">
        <f>IF(連結実質赤字比率に係る赤字・黒字の構成分析!C$39="",NA(),連結実質赤字比率に係る赤字・黒字の構成分析!C$39)</f>
        <v>生活排水処理事業特別会計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0.51</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1.1599999999999999</v>
      </c>
    </row>
    <row r="33" spans="1:16" x14ac:dyDescent="0.2">
      <c r="A33" s="175" t="str">
        <f>IF(連結実質赤字比率に係る赤字・黒字の構成分析!C$37="",NA(),連結実質赤字比率に係る赤字・黒字の構成分析!C$37)</f>
        <v>大田市下水道事業会計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1.98</v>
      </c>
    </row>
    <row r="34" spans="1:16" x14ac:dyDescent="0.2">
      <c r="A34" s="175" t="str">
        <f>IF(連結実質赤字比率に係る赤字・黒字の構成分析!C$36="",NA(),連結実質赤字比率に係る赤字・黒字の構成分析!C$36)</f>
        <v>大田市水道事業会計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4.74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4.3600000000000003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4.1399999999999997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3.33</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2.1800000000000002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3.45</v>
      </c>
    </row>
    <row r="36" spans="1:16" x14ac:dyDescent="0.2">
      <c r="A36" s="175" t="str">
        <f>IF(連結実質赤字比率に係る赤字・黒字の構成分析!C$34="",NA(),連結実質赤字比率に係る赤字・黒字の構成分析!C$34)</f>
        <v>大田市病院事業会計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9.51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7.77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3034</v>
      </c>
      <c r="E42" s="176"/>
      <c r="F42" s="176"/>
      <c r="G42" s="176">
        <f>'実質公債費比率（分子）の構造'!L$52</f>
        <v>2930</v>
      </c>
      <c r="H42" s="176"/>
      <c r="I42" s="176"/>
      <c r="J42" s="176">
        <f>'実質公債費比率（分子）の構造'!M$52</f>
        <v>2811</v>
      </c>
      <c r="K42" s="176"/>
      <c r="L42" s="176"/>
      <c r="M42" s="176">
        <f>'実質公債費比率（分子）の構造'!N$52</f>
        <v>2618</v>
      </c>
      <c r="N42" s="176"/>
      <c r="O42" s="176"/>
      <c r="P42" s="176">
        <f>'実質公債費比率（分子）の構造'!O$52</f>
        <v>2596</v>
      </c>
    </row>
    <row r="43" spans="1:16" x14ac:dyDescent="0.2">
      <c r="A43" s="176" t="s">
        <v>16</v>
      </c>
      <c r="B43" s="176" t="str">
        <f>'実質公債費比率（分子）の構造'!K$51</f>
        <v>-</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128</v>
      </c>
      <c r="C44" s="176"/>
      <c r="D44" s="176"/>
      <c r="E44" s="176">
        <f>'実質公債費比率（分子）の構造'!L$50</f>
        <v>130</v>
      </c>
      <c r="F44" s="176"/>
      <c r="G44" s="176"/>
      <c r="H44" s="176">
        <f>'実質公債費比率（分子）の構造'!M$50</f>
        <v>132</v>
      </c>
      <c r="I44" s="176"/>
      <c r="J44" s="176"/>
      <c r="K44" s="176">
        <f>'実質公債費比率（分子）の構造'!N$50</f>
        <v>17</v>
      </c>
      <c r="L44" s="176"/>
      <c r="M44" s="176"/>
      <c r="N44" s="176">
        <f>'実質公債費比率（分子）の構造'!O$50</f>
        <v>6</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943</v>
      </c>
      <c r="C46" s="176"/>
      <c r="D46" s="176"/>
      <c r="E46" s="176">
        <f>'実質公債費比率（分子）の構造'!L$48</f>
        <v>661</v>
      </c>
      <c r="F46" s="176"/>
      <c r="G46" s="176"/>
      <c r="H46" s="176">
        <f>'実質公債費比率（分子）の構造'!M$48</f>
        <v>744</v>
      </c>
      <c r="I46" s="176"/>
      <c r="J46" s="176"/>
      <c r="K46" s="176">
        <f>'実質公債費比率（分子）の構造'!N$48</f>
        <v>695</v>
      </c>
      <c r="L46" s="176"/>
      <c r="M46" s="176"/>
      <c r="N46" s="176">
        <f>'実質公債費比率（分子）の構造'!O$48</f>
        <v>673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3369</v>
      </c>
      <c r="C49" s="176"/>
      <c r="D49" s="176"/>
      <c r="E49" s="176">
        <f>'実質公債費比率（分子）の構造'!L$45</f>
        <v>3307</v>
      </c>
      <c r="F49" s="176"/>
      <c r="G49" s="176"/>
      <c r="H49" s="176">
        <f>'実質公債費比率（分子）の構造'!M$45</f>
        <v>3236</v>
      </c>
      <c r="I49" s="176"/>
      <c r="J49" s="176"/>
      <c r="K49" s="176">
        <f>'実質公債費比率（分子）の構造'!N$45</f>
        <v>3037</v>
      </c>
      <c r="L49" s="176"/>
      <c r="M49" s="176"/>
      <c r="N49" s="176">
        <f>'実質公債費比率（分子）の構造'!O$45</f>
        <v>2983</v>
      </c>
      <c r="O49" s="176"/>
      <c r="P49" s="176"/>
    </row>
    <row r="50" spans="1:16" x14ac:dyDescent="0.2">
      <c r="A50" s="176" t="s">
        <v>67</v>
      </c>
      <c r="B50" s="176" t="e">
        <f>NA()</f>
        <v>#N/A</v>
      </c>
      <c r="C50" s="176">
        <f>IF(ISNUMBER('実質公債費比率（分子）の構造'!K$53),'実質公債費比率（分子）の構造'!K$53,NA())</f>
        <v>1406</v>
      </c>
      <c r="D50" s="176" t="e">
        <f>NA()</f>
        <v>#N/A</v>
      </c>
      <c r="E50" s="176" t="e">
        <f>NA()</f>
        <v>#N/A</v>
      </c>
      <c r="F50" s="176">
        <f>IF(ISNUMBER('実質公債費比率（分子）の構造'!L$53),'実質公債費比率（分子）の構造'!L$53,NA())</f>
        <v>1168</v>
      </c>
      <c r="G50" s="176" t="e">
        <f>NA()</f>
        <v>#N/A</v>
      </c>
      <c r="H50" s="176" t="e">
        <f>NA()</f>
        <v>#N/A</v>
      </c>
      <c r="I50" s="176">
        <f>IF(ISNUMBER('実質公債費比率（分子）の構造'!M$53),'実質公債費比率（分子）の構造'!M$53,NA())</f>
        <v>1301</v>
      </c>
      <c r="J50" s="176" t="e">
        <f>NA()</f>
        <v>#N/A</v>
      </c>
      <c r="K50" s="176" t="e">
        <f>NA()</f>
        <v>#N/A</v>
      </c>
      <c r="L50" s="176">
        <f>IF(ISNUMBER('実質公債費比率（分子）の構造'!N$53),'実質公債費比率（分子）の構造'!N$53,NA())</f>
        <v>1131</v>
      </c>
      <c r="M50" s="176" t="e">
        <f>NA()</f>
        <v>#N/A</v>
      </c>
      <c r="N50" s="176" t="e">
        <f>NA()</f>
        <v>#N/A</v>
      </c>
      <c r="O50" s="176">
        <f>IF(ISNUMBER('実質公債費比率（分子）の構造'!O$53),'実質公債費比率（分子）の構造'!O$53,NA())</f>
        <v>1066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33599</v>
      </c>
      <c r="E56" s="175"/>
      <c r="F56" s="175"/>
      <c r="G56" s="175">
        <f>'将来負担比率（分子）の構造'!J$52</f>
        <v>32988</v>
      </c>
      <c r="H56" s="175"/>
      <c r="I56" s="175"/>
      <c r="J56" s="175">
        <f>'将来負担比率（分子）の構造'!K$52</f>
        <v>33049</v>
      </c>
      <c r="K56" s="175"/>
      <c r="L56" s="175"/>
      <c r="M56" s="175">
        <f>'将来負担比率（分子）の構造'!L$52</f>
        <v>34318</v>
      </c>
      <c r="N56" s="175"/>
      <c r="O56" s="175"/>
      <c r="P56" s="175">
        <f>'将来負担比率（分子）の構造'!M$52</f>
        <v>33412</v>
      </c>
    </row>
    <row r="57" spans="1:16" x14ac:dyDescent="0.2">
      <c r="A57" s="175" t="s">
        <v>42</v>
      </c>
      <c r="B57" s="175"/>
      <c r="C57" s="175"/>
      <c r="D57" s="175">
        <f>'将来負担比率（分子）の構造'!I$51</f>
        <v>1376</v>
      </c>
      <c r="E57" s="175"/>
      <c r="F57" s="175"/>
      <c r="G57" s="175">
        <f>'将来負担比率（分子）の構造'!J$51</f>
        <v>1468</v>
      </c>
      <c r="H57" s="175"/>
      <c r="I57" s="175"/>
      <c r="J57" s="175">
        <f>'将来負担比率（分子）の構造'!K$51</f>
        <v>1635</v>
      </c>
      <c r="K57" s="175"/>
      <c r="L57" s="175"/>
      <c r="M57" s="175">
        <f>'将来負担比率（分子）の構造'!L$51</f>
        <v>1957</v>
      </c>
      <c r="N57" s="175"/>
      <c r="O57" s="175"/>
      <c r="P57" s="175">
        <f>'将来負担比率（分子）の構造'!M$51</f>
        <v>2090</v>
      </c>
    </row>
    <row r="58" spans="1:16" x14ac:dyDescent="0.2">
      <c r="A58" s="175" t="s">
        <v>41</v>
      </c>
      <c r="B58" s="175"/>
      <c r="C58" s="175"/>
      <c r="D58" s="175">
        <f>'将来負担比率（分子）の構造'!I$50</f>
        <v>4660</v>
      </c>
      <c r="E58" s="175"/>
      <c r="F58" s="175"/>
      <c r="G58" s="175">
        <f>'将来負担比率（分子）の構造'!J$50</f>
        <v>4336</v>
      </c>
      <c r="H58" s="175"/>
      <c r="I58" s="175"/>
      <c r="J58" s="175">
        <f>'将来負担比率（分子）の構造'!K$50</f>
        <v>4470</v>
      </c>
      <c r="K58" s="175"/>
      <c r="L58" s="175"/>
      <c r="M58" s="175">
        <f>'将来負担比率（分子）の構造'!L$50</f>
        <v>4973</v>
      </c>
      <c r="N58" s="175"/>
      <c r="O58" s="175"/>
      <c r="P58" s="175">
        <f>'将来負担比率（分子）の構造'!M$50</f>
        <v>5150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4056</v>
      </c>
      <c r="C62" s="175"/>
      <c r="D62" s="175"/>
      <c r="E62" s="175">
        <f>'将来負担比率（分子）の構造'!J$45</f>
        <v>3980</v>
      </c>
      <c r="F62" s="175"/>
      <c r="G62" s="175"/>
      <c r="H62" s="175">
        <f>'将来負担比率（分子）の構造'!K$45</f>
        <v>3904</v>
      </c>
      <c r="I62" s="175"/>
      <c r="J62" s="175"/>
      <c r="K62" s="175">
        <f>'将来負担比率（分子）の構造'!L$45</f>
        <v>3831</v>
      </c>
      <c r="L62" s="175"/>
      <c r="M62" s="175"/>
      <c r="N62" s="175">
        <f>'将来負担比率（分子）の構造'!M$45</f>
        <v>3409</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15416</v>
      </c>
      <c r="C64" s="175"/>
      <c r="D64" s="175"/>
      <c r="E64" s="175">
        <f>'将来負担比率（分子）の構造'!J$43</f>
        <v>12627</v>
      </c>
      <c r="F64" s="175"/>
      <c r="G64" s="175"/>
      <c r="H64" s="175">
        <f>'将来負担比率（分子）の構造'!K$43</f>
        <v>12867</v>
      </c>
      <c r="I64" s="175"/>
      <c r="J64" s="175"/>
      <c r="K64" s="175">
        <f>'将来負担比率（分子）の構造'!L$43</f>
        <v>13524</v>
      </c>
      <c r="L64" s="175"/>
      <c r="M64" s="175"/>
      <c r="N64" s="175">
        <f>'将来負担比率（分子）の構造'!M$43</f>
        <v>14262</v>
      </c>
      <c r="O64" s="175"/>
      <c r="P64" s="175"/>
    </row>
    <row r="65" spans="1:16" x14ac:dyDescent="0.2">
      <c r="A65" s="175" t="s">
        <v>32</v>
      </c>
      <c r="B65" s="175">
        <f>'将来負担比率（分子）の構造'!I$42</f>
        <v>443</v>
      </c>
      <c r="C65" s="175"/>
      <c r="D65" s="175"/>
      <c r="E65" s="175">
        <f>'将来負担比率（分子）の構造'!J$42</f>
        <v>320</v>
      </c>
      <c r="F65" s="175"/>
      <c r="G65" s="175"/>
      <c r="H65" s="175">
        <f>'将来負担比率（分子）の構造'!K$42</f>
        <v>44</v>
      </c>
      <c r="I65" s="175"/>
      <c r="J65" s="175"/>
      <c r="K65" s="175">
        <f>'将来負担比率（分子）の構造'!L$42</f>
        <v>27</v>
      </c>
      <c r="L65" s="175"/>
      <c r="M65" s="175"/>
      <c r="N65" s="175">
        <f>'将来負担比率（分子）の構造'!M$42</f>
        <v>16</v>
      </c>
      <c r="O65" s="175"/>
      <c r="P65" s="175"/>
    </row>
    <row r="66" spans="1:16" x14ac:dyDescent="0.2">
      <c r="A66" s="175" t="s">
        <v>31</v>
      </c>
      <c r="B66" s="175">
        <f>'将来負担比率（分子）の構造'!I$41</f>
        <v>30585</v>
      </c>
      <c r="C66" s="175"/>
      <c r="D66" s="175"/>
      <c r="E66" s="175">
        <f>'将来負担比率（分子）の構造'!J$41</f>
        <v>31149</v>
      </c>
      <c r="F66" s="175"/>
      <c r="G66" s="175"/>
      <c r="H66" s="175">
        <f>'将来負担比率（分子）の構造'!K$41</f>
        <v>32053</v>
      </c>
      <c r="I66" s="175"/>
      <c r="J66" s="175"/>
      <c r="K66" s="175">
        <f>'将来負担比率（分子）の構造'!L$41</f>
        <v>31125</v>
      </c>
      <c r="L66" s="175"/>
      <c r="M66" s="175"/>
      <c r="N66" s="175">
        <f>'将来負担比率（分子）の構造'!M$41</f>
        <v>29949</v>
      </c>
      <c r="O66" s="175"/>
      <c r="P66" s="175"/>
    </row>
    <row r="67" spans="1:16" x14ac:dyDescent="0.2">
      <c r="A67" s="175" t="s">
        <v>71</v>
      </c>
      <c r="B67" s="175" t="e">
        <f>NA()</f>
        <v>#N/A</v>
      </c>
      <c r="C67" s="175">
        <f>IF(ISNUMBER('将来負担比率（分子）の構造'!I$53), IF('将来負担比率（分子）の構造'!I$53 &lt; 0, 0, '将来負担比率（分子）の構造'!I$53), NA())</f>
        <v>10865</v>
      </c>
      <c r="D67" s="175" t="e">
        <f>NA()</f>
        <v>#N/A</v>
      </c>
      <c r="E67" s="175" t="e">
        <f>NA()</f>
        <v>#N/A</v>
      </c>
      <c r="F67" s="175">
        <f>IF(ISNUMBER('将来負担比率（分子）の構造'!J$53), IF('将来負担比率（分子）の構造'!J$53 &lt; 0, 0, '将来負担比率（分子）の構造'!J$53), NA())</f>
        <v>9283</v>
      </c>
      <c r="G67" s="175" t="e">
        <f>NA()</f>
        <v>#N/A</v>
      </c>
      <c r="H67" s="175" t="e">
        <f>NA()</f>
        <v>#N/A</v>
      </c>
      <c r="I67" s="175">
        <f>IF(ISNUMBER('将来負担比率（分子）の構造'!K$53), IF('将来負担比率（分子）の構造'!K$53 &lt; 0, 0, '将来負担比率（分子）の構造'!K$53), NA())</f>
        <v>9714</v>
      </c>
      <c r="J67" s="175" t="e">
        <f>NA()</f>
        <v>#N/A</v>
      </c>
      <c r="K67" s="175" t="e">
        <f>NA()</f>
        <v>#N/A</v>
      </c>
      <c r="L67" s="175">
        <f>IF(ISNUMBER('将来負担比率（分子）の構造'!L$53), IF('将来負担比率（分子）の構造'!L$53 &lt; 0, 0, '将来負担比率（分子）の構造'!L$53), NA())</f>
        <v>7260</v>
      </c>
      <c r="M67" s="175" t="e">
        <f>NA()</f>
        <v>#N/A</v>
      </c>
      <c r="N67" s="175" t="e">
        <f>NA()</f>
        <v>#N/A</v>
      </c>
      <c r="O67" s="175">
        <f>IF(ISNUMBER('将来負担比率（分子）の構造'!M$53), IF('将来負担比率（分子）の構造'!M$53 &lt; 0, 0, '将来負担比率（分子）の構造'!M$53), NA())</f>
        <v>6984</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1625</v>
      </c>
      <c r="C72" s="179">
        <f>基金残高に係る経年分析!G55</f>
        <v>1625</v>
      </c>
      <c r="D72" s="179">
        <f>基金残高に係る経年分析!H55</f>
        <v>1919</v>
      </c>
    </row>
    <row r="73" spans="1:16" x14ac:dyDescent="0.2">
      <c r="A73" s="178" t="s">
        <v>74</v>
      </c>
      <c r="B73" s="179">
        <f>基金残高に係る経年分析!F56</f>
        <v>827</v>
      </c>
      <c r="C73" s="179">
        <f>基金残高に係る経年分析!G56</f>
        <v>1248</v>
      </c>
      <c r="D73" s="179">
        <f>基金残高に係る経年分析!H56</f>
        <v>899</v>
      </c>
    </row>
    <row r="74" spans="1:16" x14ac:dyDescent="0.2">
      <c r="A74" s="178" t="s">
        <v>75</v>
      </c>
      <c r="B74" s="179">
        <f>基金残高に係る経年分析!F57</f>
        <v>2823</v>
      </c>
      <c r="C74" s="179">
        <f>基金残高に係る経年分析!G57</f>
        <v>2736</v>
      </c>
      <c r="D74" s="179">
        <f>基金残高に係る経年分析!H57</f>
        <v>2634</v>
      </c>
    </row>
  </sheetData>
  <sheetProtection algorithmName="SHA-512" hashValue="+DvBgESlBEYpUzkS206arZkWqDob8PPhXVJGf4hUStyP9zaAzIl2+aX7isuvCdRB+iaAtPhrpC+lXIqDnzgSTQ==" saltValue="5F013/tyvCAbc8kcNn0P6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2025-02-19T04:04:08Z</dcterms:created>
  <dcterms:modified xsi:type="dcterms:W3CDTF">2025-03-19T06:45:02Z</dcterms:modified>
  <cp:category/>
</cp:coreProperties>
</file>