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総務部\財政課\ファイルサーバ\02_決算関係\03_財政状況資料集\R05決算\03_作成（3.12〆）\05_報告\"/>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C40" i="10"/>
  <c r="CO39" i="10"/>
  <c r="BW39" i="10"/>
  <c r="BE39" i="10"/>
  <c r="AM39" i="10"/>
  <c r="C39" i="10"/>
  <c r="CO38" i="10"/>
  <c r="BW38" i="10"/>
  <c r="BE38" i="10"/>
  <c r="AM38" i="10"/>
  <c r="C38" i="10"/>
  <c r="CO37" i="10"/>
  <c r="BE37" i="10"/>
  <c r="AM37" i="10"/>
  <c r="U37" i="10"/>
  <c r="C37" i="10"/>
  <c r="BE36" i="10"/>
  <c r="AM36" i="10"/>
  <c r="U36" i="10"/>
  <c r="C36" i="10"/>
  <c r="BE35" i="10"/>
  <c r="U35" i="10"/>
  <c r="C35" i="10"/>
  <c r="CO34" i="10"/>
  <c r="CO35" i="10" s="1"/>
  <c r="CO36" i="10" s="1"/>
  <c r="BW34" i="10"/>
  <c r="BW35" i="10" s="1"/>
  <c r="BW36" i="10" s="1"/>
  <c r="BW37" i="10" s="1"/>
  <c r="U34" i="10"/>
  <c r="C34" i="10"/>
  <c r="U38"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9" i="10" l="1"/>
  <c r="U40" i="10" s="1"/>
  <c r="BE34" i="10"/>
  <c r="AM34" i="10"/>
  <c r="AM35" i="10" s="1"/>
</calcChain>
</file>

<file path=xl/sharedStrings.xml><?xml version="1.0" encoding="utf-8"?>
<sst xmlns="http://schemas.openxmlformats.org/spreadsheetml/2006/main" count="1048" uniqueCount="565">
  <si>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</si>
  <si>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</si>
  <si>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</si>
  <si>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</si>
  <si>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</si>
  <si>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</si>
  <si>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</si>
  <si>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</si>
  <si>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</si>
  <si>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</si>
  <si>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</si>
  <si>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</si>
  <si>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</si>
  <si>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</si>
  <si>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</si>
  <si>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</si>
  <si>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</si>
  <si>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</si>
  <si>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</si>
  <si>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</si>
  <si>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</si>
  <si>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</si>
  <si>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</si>
  <si>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</si>
  <si>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</si>
  <si>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</si>
  <si>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</si>
  <si>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</si>
  <si>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</si>
  <si>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</si>
  <si>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</si>
  <si>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</si>
  <si>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</si>
  <si>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</si>
  <si>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</si>
  <si>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</si>
  <si>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</si>
  <si>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</si>
  <si>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</si>
  <si>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</si>
  <si>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</si>
  <si>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</si>
  <si>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</si>
  <si>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</si>
  <si>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</si>
  <si>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</si>
  <si>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</si>
  <si>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</si>
  <si>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</si>
  <si>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</si>
  <si>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</si>
  <si>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</si>
  <si>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</si>
  <si>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</si>
  <si>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</si>
  <si>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</si>
  <si>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</si>
  <si>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</si>
  <si>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</si>
  <si>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</si>
  <si>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</si>
  <si>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</si>
  <si>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</si>
  <si>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</si>
  <si>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</si>
  <si>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</si>
  <si>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</si>
  <si>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</si>
  <si>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</si>
  <si>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</si>
  <si>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</si>
  <si>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</si>
  <si>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</si>
  <si>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</si>
  <si>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</si>
  <si>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</si>
  <si>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</si>
  <si>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</si>
  <si>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</si>
  <si>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</si>
  <si>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</si>
  <si>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</si>
  <si>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</si>
  <si>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</si>
  <si>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</si>
  <si>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</si>
  <si>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</si>
  <si>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</si>
  <si>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</si>
  <si>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</si>
  <si>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</si>
  <si>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</si>
  <si>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</si>
  <si>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</si>
  <si>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益田市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</si>
  <si>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</si>
  <si>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</si>
  <si>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</si>
  <si>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</si>
  <si>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</si>
  <si>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</si>
  <si>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</si>
  <si>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</si>
  <si>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</si>
  <si>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</si>
  <si>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</si>
  <si>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</si>
  <si>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</si>
  <si>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</si>
  <si>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</si>
  <si>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</si>
  <si>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</si>
  <si>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</si>
  <si>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</si>
  <si>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</si>
  <si>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</si>
  <si>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</si>
  <si>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</si>
  <si>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</si>
  <si>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</si>
  <si>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</si>
  <si>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</si>
  <si>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</si>
  <si>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</si>
  <si>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</si>
  <si>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</si>
  <si>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</si>
  <si>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</si>
  <si>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</si>
  <si>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</si>
  <si>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</si>
  <si>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</si>
  <si>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</si>
  <si>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</si>
  <si>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</si>
  <si>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</si>
  <si>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</si>
  <si>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</si>
  <si>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</si>
  <si>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</si>
  <si>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</si>
  <si>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</si>
  <si>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</si>
  <si>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</si>
  <si>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</si>
  <si>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</si>
  <si>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</si>
  <si>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</si>
  <si>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</si>
  <si>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</si>
  <si>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</si>
  <si>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</si>
  <si>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</si>
  <si>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</si>
  <si>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</si>
  <si>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</si>
  <si>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</si>
  <si>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</si>
  <si>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</si>
  <si>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</si>
  <si>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</si>
  <si>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</si>
  <si>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</si>
  <si>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</si>
  <si>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</si>
  <si>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</si>
  <si>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</si>
  <si>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</si>
  <si>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</si>
  <si>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</si>
  <si>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</si>
  <si>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</si>
  <si>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</si>
  <si>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</si>
  <si>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</si>
  <si>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</si>
  <si>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</si>
  <si>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</si>
  <si>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</si>
  <si>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</si>
  <si>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</si>
  <si>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</si>
  <si>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</si>
  <si>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</si>
  <si>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</si>
  <si>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</si>
  <si>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</si>
  <si>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</si>
  <si>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</si>
  <si>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</si>
  <si>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</si>
  <si>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</si>
  <si>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</si>
  <si>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</si>
  <si>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</si>
  <si>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</si>
  <si>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</si>
  <si>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</si>
  <si>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</si>
  <si>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</si>
  <si>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</si>
  <si>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</si>
  <si>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</si>
  <si>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</si>
  <si>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島根県益田市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</si>
  <si>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</si>
  <si>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</si>
  <si>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</si>
  <si>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</si>
  <si>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</si>
  <si>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</si>
  <si>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</si>
  <si>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</si>
  <si>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</si>
  <si>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</si>
  <si>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</si>
  <si>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</si>
  <si>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</si>
  <si>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</si>
  <si>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</si>
  <si>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</si>
  <si>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</si>
  <si>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</si>
  <si>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</si>
  <si>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</si>
  <si>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</si>
  <si>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</si>
  <si>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</si>
  <si>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</si>
  <si>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</si>
  <si>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</si>
  <si>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</si>
  <si>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</si>
  <si>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</si>
  <si>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</si>
  <si>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</si>
  <si>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</si>
  <si>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</si>
  <si>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</si>
  <si>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</si>
  <si>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</si>
  <si>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</si>
  <si>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</si>
  <si>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</si>
  <si>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</si>
  <si>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</si>
  <si>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</si>
  <si>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</si>
  <si>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</si>
  <si>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</si>
  <si>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</si>
  <si>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</si>
  <si>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</si>
  <si>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</si>
  <si>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</si>
  <si>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</si>
  <si>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</si>
  <si>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</si>
  <si>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</si>
  <si>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</si>
  <si>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</si>
  <si>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</si>
  <si>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</si>
  <si>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</si>
  <si>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</si>
  <si>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</si>
  <si>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</si>
  <si>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</si>
  <si>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</si>
  <si>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</si>
  <si>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</si>
  <si>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</si>
  <si>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</si>
  <si>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</si>
  <si>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</si>
  <si>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</si>
  <si>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</si>
  <si>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</si>
  <si>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</si>
  <si>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</si>
  <si>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</si>
  <si>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</si>
  <si>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</si>
  <si>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</si>
  <si>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</si>
  <si>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</si>
  <si>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</si>
  <si>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</si>
  <si>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</si>
  <si>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</si>
  <si>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</si>
  <si>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</si>
  <si>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</si>
  <si>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</si>
  <si>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</si>
  <si>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</si>
  <si>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</si>
  <si>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</si>
  <si>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</si>
  <si>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</si>
  <si>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</si>
  <si>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</si>
  <si>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</si>
  <si>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</si>
  <si>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</si>
  <si>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</si>
  <si>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</si>
  <si>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</si>
  <si>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</si>
  <si>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</si>
  <si>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</si>
  <si>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</si>
  <si>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</si>
  <si>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</si>
  <si>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</si>
  <si>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</si>
  <si>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</si>
  <si>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</si>
  <si>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</si>
  <si>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</si>
  <si>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</si>
  <si>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</si>
  <si>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</si>
  <si>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</si>
  <si>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</si>
  <si>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</si>
  <si>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</si>
  <si>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</si>
  <si>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</si>
  <si>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</si>
  <si>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</si>
  <si>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</si>
  <si>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</si>
  <si>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</si>
  <si>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</si>
  <si>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</si>
  <si>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</si>
  <si>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</si>
  <si>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</si>
  <si>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</si>
  <si>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</si>
  <si>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</si>
  <si>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</si>
  <si>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</si>
  <si>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</si>
  <si>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</si>
  <si>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</si>
  <si>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</si>
  <si>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</si>
  <si>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</si>
  <si>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</si>
  <si>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</si>
  <si>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</si>
  <si>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</si>
  <si>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</si>
  <si>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島根県益田市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</si>
  <si>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</si>
  <si>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</si>
  <si>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</si>
  <si>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</si>
  <si>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</si>
  <si>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</si>
  <si>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</si>
  <si>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</si>
  <si>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</si>
  <si>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</si>
  <si>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</si>
  <si>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</si>
  <si>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</si>
  <si>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</si>
  <si>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</si>
  <si>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</si>
  <si>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</si>
  <si>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</si>
  <si>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</si>
  <si>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</si>
  <si>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</si>
  <si>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市有林事業特別会計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</si>
  <si>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</si>
  <si>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</si>
  <si>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</si>
  <si>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</si>
  <si>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</si>
  <si>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</si>
  <si>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</si>
  <si>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</si>
  <si>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</si>
  <si>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</si>
  <si>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</si>
  <si>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</si>
  <si>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</si>
  <si>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</si>
  <si>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国民健康保険事業特別会計（事業勘定）</t>
    <phoneticPr fontId="5"/>
  </si>
  <si>
    <t>国民健康保険事業特別会計（美都診療施設勘定）</t>
    <phoneticPr fontId="5"/>
  </si>
  <si>
    <t>国民健康保険事業特別会計（匹見澄川診療施設勘定）</t>
    <phoneticPr fontId="5"/>
  </si>
  <si>
    <t>国民健康保険事業特別会計（匹見道川診療施設勘定）</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</si>
  <si>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</si>
  <si>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</si>
  <si>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</si>
  <si>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</si>
  <si>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</si>
  <si>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</si>
  <si>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</si>
  <si>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</si>
  <si>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</si>
  <si>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</si>
  <si>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</si>
  <si>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</si>
  <si>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</si>
  <si>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</si>
  <si>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</si>
  <si>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</si>
  <si>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</si>
  <si>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</si>
  <si>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</si>
  <si>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</si>
  <si>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</si>
  <si>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</si>
  <si>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</si>
  <si>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</si>
  <si>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</si>
  <si>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</si>
  <si>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</si>
  <si>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</si>
  <si>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</si>
  <si>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</si>
  <si>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</si>
  <si>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</si>
  <si>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</si>
  <si>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</si>
  <si>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</si>
  <si>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</si>
  <si>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</si>
  <si>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</si>
  <si>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</si>
  <si>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</si>
  <si>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</si>
  <si>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</si>
  <si>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</si>
  <si>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</si>
  <si>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</si>
  <si>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</si>
  <si>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</si>
  <si>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</si>
  <si>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</si>
  <si>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</si>
  <si>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</si>
  <si>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</si>
  <si>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</si>
  <si>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</si>
  <si>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</si>
  <si>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</si>
  <si>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</si>
  <si>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</si>
  <si>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</si>
  <si>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</si>
  <si>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</si>
  <si>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</si>
  <si>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</si>
  <si>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</si>
  <si>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</si>
  <si>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</si>
  <si>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</si>
  <si>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</si>
  <si>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</si>
  <si>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</si>
  <si>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</si>
  <si>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</si>
  <si>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</si>
  <si>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</si>
  <si>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</si>
  <si>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</si>
  <si>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</si>
  <si>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</si>
  <si>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</si>
  <si>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</si>
  <si>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</si>
  <si>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</si>
  <si>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</si>
  <si>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</si>
  <si>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</si>
  <si>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</si>
  <si>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</si>
  <si>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</si>
  <si>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</si>
  <si>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</si>
  <si>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</si>
  <si>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</si>
  <si>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</si>
  <si>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</si>
  <si>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</si>
  <si>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</si>
  <si>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</si>
  <si>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</si>
  <si>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</si>
  <si>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</si>
  <si>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</si>
  <si>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</si>
  <si>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</si>
  <si>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</si>
  <si>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</si>
  <si>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</si>
  <si>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</si>
  <si>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</si>
  <si>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</si>
  <si>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</si>
  <si>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</si>
  <si>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</si>
  <si>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</si>
  <si>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</si>
  <si>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</si>
  <si>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</si>
  <si>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</si>
  <si>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</si>
  <si>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</si>
  <si>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</si>
  <si>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</si>
  <si>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</si>
  <si>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</si>
  <si>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</si>
  <si>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</si>
  <si>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</si>
  <si>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</si>
  <si>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</si>
  <si>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</si>
  <si>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</si>
  <si>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</si>
  <si>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</si>
  <si>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</si>
  <si>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</si>
  <si>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</si>
  <si>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</si>
  <si>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</si>
  <si>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</si>
  <si>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</si>
  <si>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</si>
  <si>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</si>
  <si>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</si>
  <si>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</si>
  <si>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</si>
  <si>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介護保険特別会計</t>
  </si>
  <si>
    <t>下水道事業会計</t>
  </si>
  <si>
    <t>国民健康保険事業特別会計（事業勘定）</t>
  </si>
  <si>
    <t>土地区画整理事業特別会計</t>
  </si>
  <si>
    <t>後期高齢者医療特別会計</t>
  </si>
  <si>
    <t>市有林事業特別会計</t>
  </si>
  <si>
    <t>その他会計（赤字）</t>
  </si>
  <si>
    <t>その他会計（黒字）</t>
  </si>
  <si>
    <t>R01</t>
    <phoneticPr fontId="5"/>
  </si>
  <si>
    <t>R02</t>
    <phoneticPr fontId="5"/>
  </si>
  <si>
    <t>R03</t>
    <phoneticPr fontId="5"/>
  </si>
  <si>
    <t>R04</t>
    <phoneticPr fontId="5"/>
  </si>
  <si>
    <t>R05</t>
    <phoneticPr fontId="5"/>
  </si>
  <si>
    <t>益田市庁舎建設基金</t>
    <rPh sb="0" eb="3">
      <t>マスダシ</t>
    </rPh>
    <rPh sb="3" eb="5">
      <t>チョウシャ</t>
    </rPh>
    <rPh sb="5" eb="7">
      <t>ケンセツ</t>
    </rPh>
    <rPh sb="7" eb="9">
      <t>キキン</t>
    </rPh>
    <phoneticPr fontId="2"/>
  </si>
  <si>
    <t>益田市資産活用推進基金</t>
    <rPh sb="0" eb="3">
      <t>マスダシ</t>
    </rPh>
    <rPh sb="3" eb="7">
      <t>シサンカツヨウ</t>
    </rPh>
    <rPh sb="7" eb="9">
      <t>スイシン</t>
    </rPh>
    <rPh sb="9" eb="11">
      <t>キキン</t>
    </rPh>
    <phoneticPr fontId="2"/>
  </si>
  <si>
    <t>益田市ふるさと応援基金</t>
    <rPh sb="0" eb="3">
      <t>マスダシ</t>
    </rPh>
    <rPh sb="7" eb="9">
      <t>オウエン</t>
    </rPh>
    <rPh sb="9" eb="11">
      <t>キキン</t>
    </rPh>
    <phoneticPr fontId="2"/>
  </si>
  <si>
    <t>益田駅前ビルＥＡＧＡ維持管理基金</t>
    <rPh sb="0" eb="4">
      <t>マスダエキマエ</t>
    </rPh>
    <rPh sb="10" eb="14">
      <t>イジカンリ</t>
    </rPh>
    <rPh sb="14" eb="16">
      <t>キキン</t>
    </rPh>
    <phoneticPr fontId="2"/>
  </si>
  <si>
    <t>地域振興基金</t>
    <rPh sb="0" eb="6">
      <t>チイキシンコウキキン</t>
    </rPh>
    <phoneticPr fontId="5"/>
  </si>
  <si>
    <t>-</t>
    <phoneticPr fontId="2"/>
  </si>
  <si>
    <t>益田地区広域市町村圏事務組合</t>
    <rPh sb="0" eb="4">
      <t>マスダチク</t>
    </rPh>
    <rPh sb="4" eb="9">
      <t>コウイキシチョウソン</t>
    </rPh>
    <rPh sb="9" eb="10">
      <t>ケン</t>
    </rPh>
    <rPh sb="10" eb="14">
      <t>ジムクミアイ</t>
    </rPh>
    <phoneticPr fontId="10"/>
  </si>
  <si>
    <t>島根県市町村総合事務組合</t>
    <rPh sb="0" eb="6">
      <t>シマネケンシチョウソン</t>
    </rPh>
    <rPh sb="6" eb="12">
      <t>ソウゴウジムクミアイ</t>
    </rPh>
    <phoneticPr fontId="10"/>
  </si>
  <si>
    <t>島根県後期高齢者医療広域連合（普）</t>
    <rPh sb="0" eb="3">
      <t>シマネケン</t>
    </rPh>
    <rPh sb="3" eb="5">
      <t>コウキ</t>
    </rPh>
    <rPh sb="5" eb="8">
      <t>コウレイシャ</t>
    </rPh>
    <rPh sb="8" eb="14">
      <t>イリョウコウイキレンゴウ</t>
    </rPh>
    <rPh sb="15" eb="16">
      <t>フ</t>
    </rPh>
    <phoneticPr fontId="10"/>
  </si>
  <si>
    <t>島根県後期高齢者医療広域連合（後期高齢）</t>
    <rPh sb="0" eb="3">
      <t>シマネケン</t>
    </rPh>
    <rPh sb="3" eb="5">
      <t>コウキ</t>
    </rPh>
    <rPh sb="5" eb="8">
      <t>コウレイシャ</t>
    </rPh>
    <rPh sb="8" eb="14">
      <t>イリョウコウイキレンゴウ</t>
    </rPh>
    <rPh sb="15" eb="17">
      <t>コウキ</t>
    </rPh>
    <rPh sb="17" eb="19">
      <t>コウレイ</t>
    </rPh>
    <phoneticPr fontId="10"/>
  </si>
  <si>
    <t>益田市総合サービス</t>
    <rPh sb="0" eb="3">
      <t>マスダシ</t>
    </rPh>
    <rPh sb="3" eb="5">
      <t>ソウゴウ</t>
    </rPh>
    <phoneticPr fontId="10"/>
  </si>
  <si>
    <t>エイト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</si>
</sst>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71279</c:v>
                </c:pt>
                <c:pt idx="3">
                  <c:v>74994</c:v>
                </c:pt>
                <c:pt idx="4">
                  <c:v>71849</c:v>
                </c:pt>
              </c:numCache>
            </c:numRef>
          </c:val>
          <c:smooth val="0"/>
          <c:extLst>
            <c:ext xmlns:c16="http://schemas.microsoft.com/office/drawing/2014/chart" uri="{C3380CC4-5D6E-409C-BE32-E72D297353CC}">
              <c16:uniqueId val="{00000000-42EB-41C0-BF7D-C4BCC43C51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65286</c:v>
                </c:pt>
                <c:pt idx="1">
                  <c:v>57263</c:v>
                </c:pt>
                <c:pt idx="2">
                  <c:v>73738</c:v>
                </c:pt>
                <c:pt idx="3">
                  <c:v>95782</c:v>
                </c:pt>
                <c:pt idx="4">
                  <c:v>52040</c:v>
                </c:pt>
              </c:numCache>
            </c:numRef>
          </c:val>
          <c:smooth val="0"/>
          <c:extLst>
            <c:ext xmlns:c16="http://schemas.microsoft.com/office/drawing/2014/chart" uri="{C3380CC4-5D6E-409C-BE32-E72D297353CC}">
              <c16:uniqueId val="{00000001-42EB-41C0-BF7D-C4BCC43C51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3.58</c:v>
                </c:pt>
                <c:pt idx="1">
                  <c:v>4.12</c:v>
                </c:pt>
                <c:pt idx="2">
                  <c:v>11.16</c:v>
                </c:pt>
                <c:pt idx="3">
                  <c:v>7.73</c:v>
                </c:pt>
                <c:pt idx="4">
                  <c:v>7.05</c:v>
                </c:pt>
              </c:numCache>
            </c:numRef>
          </c:val>
          <c:extLst>
            <c:ext xmlns:c16="http://schemas.microsoft.com/office/drawing/2014/chart" uri="{C3380CC4-5D6E-409C-BE32-E72D297353CC}">
              <c16:uniqueId val="{00000000-F6BE-49D2-B78D-0C61E3AB9B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7.14</c:v>
                </c:pt>
                <c:pt idx="1">
                  <c:v>9.49</c:v>
                </c:pt>
                <c:pt idx="2">
                  <c:v>12.08</c:v>
                </c:pt>
                <c:pt idx="3">
                  <c:v>16.04</c:v>
                </c:pt>
                <c:pt idx="4">
                  <c:v>20.190000000000001</c:v>
                </c:pt>
              </c:numCache>
            </c:numRef>
          </c:val>
          <c:extLst>
            <c:ext xmlns:c16="http://schemas.microsoft.com/office/drawing/2014/chart" uri="{C3380CC4-5D6E-409C-BE32-E72D297353CC}">
              <c16:uniqueId val="{00000001-F6BE-49D2-B78D-0C61E3AB9B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0.66</c:v>
                </c:pt>
                <c:pt idx="1">
                  <c:v>3.18</c:v>
                </c:pt>
                <c:pt idx="2">
                  <c:v>10.1</c:v>
                </c:pt>
                <c:pt idx="3">
                  <c:v>0.05</c:v>
                </c:pt>
                <c:pt idx="4">
                  <c:v>3.21</c:v>
                </c:pt>
              </c:numCache>
            </c:numRef>
          </c:val>
          <c:smooth val="0"/>
          <c:extLst>
            <c:ext xmlns:c16="http://schemas.microsoft.com/office/drawing/2014/chart" uri="{C3380CC4-5D6E-409C-BE32-E72D297353CC}">
              <c16:uniqueId val="{00000002-F6BE-49D2-B78D-0C61E3AB9B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0.37</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0-69E2-43CF-A14C-5196EEFEAF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E2-43CF-A14C-5196EEFEAF65}"/>
            </c:ext>
          </c:extLst>
        </c:ser>
        <c:ser>
          <c:idx val="2"/>
          <c:order val="2"/>
          <c:tx>
            <c:strRef>
              <c:f>データシート!$A$29</c:f>
              <c:strCache>
                <c:ptCount val="1"/>
                <c:pt idx="0">
                  <c:v>市有林事業特別会計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69E2-43CF-A14C-5196EEFEAF6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0.09</c:v>
                </c:pt>
                <c:pt idx="4">
                  <c:v>#N/A</c:v>
                </c:pt>
                <c:pt idx="5">
                  <c:v>0.08</c:v>
                </c:pt>
                <c:pt idx="6">
                  <c:v>#N/A</c:v>
                </c:pt>
                <c:pt idx="7">
                  <c:v>0.1</c:v>
                </c:pt>
                <c:pt idx="8">
                  <c:v>#N/A</c:v>
                </c:pt>
                <c:pt idx="9">
                  <c:v>0.11</c:v>
                </c:pt>
              </c:numCache>
            </c:numRef>
          </c:val>
          <c:extLst>
            <c:ext xmlns:c16="http://schemas.microsoft.com/office/drawing/2014/chart" uri="{C3380CC4-5D6E-409C-BE32-E72D297353CC}">
              <c16:uniqueId val="{00000003-69E2-43CF-A14C-5196EEFEAF65}"/>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0.61</c:v>
                </c:pt>
                <c:pt idx="2">
                  <c:v>#N/A</c:v>
                </c:pt>
                <c:pt idx="3">
                  <c:v>0.36</c:v>
                </c:pt>
                <c:pt idx="4">
                  <c:v>#N/A</c:v>
                </c:pt>
                <c:pt idx="5">
                  <c:v>0.21</c:v>
                </c:pt>
                <c:pt idx="6">
                  <c:v>#N/A</c:v>
                </c:pt>
                <c:pt idx="7">
                  <c:v>0.18</c:v>
                </c:pt>
                <c:pt idx="8">
                  <c:v>#N/A</c:v>
                </c:pt>
                <c:pt idx="9">
                  <c:v>0.12</c:v>
                </c:pt>
              </c:numCache>
            </c:numRef>
          </c:val>
          <c:extLst>
            <c:ext xmlns:c16="http://schemas.microsoft.com/office/drawing/2014/chart" uri="{C3380CC4-5D6E-409C-BE32-E72D297353CC}">
              <c16:uniqueId val="{00000004-69E2-43CF-A14C-5196EEFEAF65}"/>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0.26</c:v>
                </c:pt>
                <c:pt idx="4">
                  <c:v>#N/A</c:v>
                </c:pt>
                <c:pt idx="5">
                  <c:v>7.0000000000000007E-2</c:v>
                </c:pt>
                <c:pt idx="6">
                  <c:v>#N/A</c:v>
                </c:pt>
                <c:pt idx="7">
                  <c:v>0.04</c:v>
                </c:pt>
                <c:pt idx="8">
                  <c:v>#N/A</c:v>
                </c:pt>
                <c:pt idx="9">
                  <c:v>0.33</c:v>
                </c:pt>
              </c:numCache>
            </c:numRef>
          </c:val>
          <c:extLst>
            <c:ext xmlns:c16="http://schemas.microsoft.com/office/drawing/2014/chart" uri="{C3380CC4-5D6E-409C-BE32-E72D297353CC}">
              <c16:uniqueId val="{00000005-69E2-43CF-A14C-5196EEFEAF6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0.05</c:v>
                </c:pt>
                <c:pt idx="4">
                  <c:v>#N/A</c:v>
                </c:pt>
                <c:pt idx="5">
                  <c:v>0.23</c:v>
                </c:pt>
                <c:pt idx="6">
                  <c:v>#N/A</c:v>
                </c:pt>
                <c:pt idx="7">
                  <c:v>0.57999999999999996</c:v>
                </c:pt>
                <c:pt idx="8">
                  <c:v>#N/A</c:v>
                </c:pt>
                <c:pt idx="9">
                  <c:v>0.94</c:v>
                </c:pt>
              </c:numCache>
            </c:numRef>
          </c:val>
          <c:extLst>
            <c:ext xmlns:c16="http://schemas.microsoft.com/office/drawing/2014/chart" uri="{C3380CC4-5D6E-409C-BE32-E72D297353CC}">
              <c16:uniqueId val="{00000006-69E2-43CF-A14C-5196EEFEAF6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c:v>
                </c:pt>
                <c:pt idx="2">
                  <c:v>#N/A</c:v>
                </c:pt>
                <c:pt idx="3">
                  <c:v>0.77</c:v>
                </c:pt>
                <c:pt idx="4">
                  <c:v>#N/A</c:v>
                </c:pt>
                <c:pt idx="5">
                  <c:v>0.78</c:v>
                </c:pt>
                <c:pt idx="6">
                  <c:v>#N/A</c:v>
                </c:pt>
                <c:pt idx="7">
                  <c:v>1.3</c:v>
                </c:pt>
                <c:pt idx="8">
                  <c:v>#N/A</c:v>
                </c:pt>
                <c:pt idx="9">
                  <c:v>0.96</c:v>
                </c:pt>
              </c:numCache>
            </c:numRef>
          </c:val>
          <c:extLst>
            <c:ext xmlns:c16="http://schemas.microsoft.com/office/drawing/2014/chart" uri="{C3380CC4-5D6E-409C-BE32-E72D297353CC}">
              <c16:uniqueId val="{00000007-69E2-43CF-A14C-5196EEFEAF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3.54</c:v>
                </c:pt>
                <c:pt idx="2">
                  <c:v>#N/A</c:v>
                </c:pt>
                <c:pt idx="3">
                  <c:v>4.09</c:v>
                </c:pt>
                <c:pt idx="4">
                  <c:v>#N/A</c:v>
                </c:pt>
                <c:pt idx="5">
                  <c:v>11.13</c:v>
                </c:pt>
                <c:pt idx="6">
                  <c:v>#N/A</c:v>
                </c:pt>
                <c:pt idx="7">
                  <c:v>7.72</c:v>
                </c:pt>
                <c:pt idx="8">
                  <c:v>#N/A</c:v>
                </c:pt>
                <c:pt idx="9">
                  <c:v>7.03</c:v>
                </c:pt>
              </c:numCache>
            </c:numRef>
          </c:val>
          <c:extLst>
            <c:ext xmlns:c16="http://schemas.microsoft.com/office/drawing/2014/chart" uri="{C3380CC4-5D6E-409C-BE32-E72D297353CC}">
              <c16:uniqueId val="{00000008-69E2-43CF-A14C-5196EEFEAF6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10.89</c:v>
                </c:pt>
                <c:pt idx="2">
                  <c:v>#N/A</c:v>
                </c:pt>
                <c:pt idx="3">
                  <c:v>10.06</c:v>
                </c:pt>
                <c:pt idx="4">
                  <c:v>#N/A</c:v>
                </c:pt>
                <c:pt idx="5">
                  <c:v>9.56</c:v>
                </c:pt>
                <c:pt idx="6">
                  <c:v>#N/A</c:v>
                </c:pt>
                <c:pt idx="7">
                  <c:v>9.49</c:v>
                </c:pt>
                <c:pt idx="8">
                  <c:v>#N/A</c:v>
                </c:pt>
                <c:pt idx="9">
                  <c:v>10.67</c:v>
                </c:pt>
              </c:numCache>
            </c:numRef>
          </c:val>
          <c:extLst>
            <c:ext xmlns:c16="http://schemas.microsoft.com/office/drawing/2014/chart" uri="{C3380CC4-5D6E-409C-BE32-E72D297353CC}">
              <c16:uniqueId val="{00000009-69E2-43CF-A14C-5196EEFEAF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3090</c:v>
                </c:pt>
                <c:pt idx="5">
                  <c:v>3050</c:v>
                </c:pt>
                <c:pt idx="8">
                  <c:v>2883</c:v>
                </c:pt>
                <c:pt idx="11">
                  <c:v>2829</c:v>
                </c:pt>
                <c:pt idx="14">
                  <c:v>2581</c:v>
                </c:pt>
              </c:numCache>
            </c:numRef>
          </c:val>
          <c:extLst>
            <c:ext xmlns:c16="http://schemas.microsoft.com/office/drawing/2014/chart" uri="{C3380CC4-5D6E-409C-BE32-E72D297353CC}">
              <c16:uniqueId val="{00000000-8885-4602-84D8-71AA9E3ED1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1</c:v>
                </c:pt>
                <c:pt idx="9">
                  <c:v>0</c:v>
                </c:pt>
                <c:pt idx="12">
                  <c:v>2</c:v>
                </c:pt>
              </c:numCache>
            </c:numRef>
          </c:val>
          <c:extLst>
            <c:ext xmlns:c16="http://schemas.microsoft.com/office/drawing/2014/chart" uri="{C3380CC4-5D6E-409C-BE32-E72D297353CC}">
              <c16:uniqueId val="{00000001-8885-4602-84D8-71AA9E3ED1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8</c:v>
                </c:pt>
                <c:pt idx="6">
                  <c:v>2</c:v>
                </c:pt>
                <c:pt idx="9">
                  <c:v>1</c:v>
                </c:pt>
                <c:pt idx="12">
                  <c:v>1</c:v>
                </c:pt>
              </c:numCache>
            </c:numRef>
          </c:val>
          <c:extLst>
            <c:ext xmlns:c16="http://schemas.microsoft.com/office/drawing/2014/chart" uri="{C3380CC4-5D6E-409C-BE32-E72D297353CC}">
              <c16:uniqueId val="{00000002-8885-4602-84D8-71AA9E3ED1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39</c:v>
                </c:pt>
                <c:pt idx="3">
                  <c:v>36</c:v>
                </c:pt>
                <c:pt idx="6">
                  <c:v>12</c:v>
                </c:pt>
                <c:pt idx="9">
                  <c:v>21</c:v>
                </c:pt>
                <c:pt idx="12">
                  <c:v>35</c:v>
                </c:pt>
              </c:numCache>
            </c:numRef>
          </c:val>
          <c:extLst>
            <c:ext xmlns:c16="http://schemas.microsoft.com/office/drawing/2014/chart" uri="{C3380CC4-5D6E-409C-BE32-E72D297353CC}">
              <c16:uniqueId val="{00000003-8885-4602-84D8-71AA9E3ED1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333</c:v>
                </c:pt>
                <c:pt idx="3">
                  <c:v>246</c:v>
                </c:pt>
                <c:pt idx="6">
                  <c:v>290</c:v>
                </c:pt>
                <c:pt idx="9">
                  <c:v>298</c:v>
                </c:pt>
                <c:pt idx="12">
                  <c:v>304</c:v>
                </c:pt>
              </c:numCache>
            </c:numRef>
          </c:val>
          <c:extLst>
            <c:ext xmlns:c16="http://schemas.microsoft.com/office/drawing/2014/chart" uri="{C3380CC4-5D6E-409C-BE32-E72D297353CC}">
              <c16:uniqueId val="{00000004-8885-4602-84D8-71AA9E3ED1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85-4602-84D8-71AA9E3ED1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85-4602-84D8-71AA9E3ED1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4256</c:v>
                </c:pt>
                <c:pt idx="3">
                  <c:v>4167</c:v>
                </c:pt>
                <c:pt idx="6">
                  <c:v>3919</c:v>
                </c:pt>
                <c:pt idx="9">
                  <c:v>3768</c:v>
                </c:pt>
                <c:pt idx="12">
                  <c:v>3532</c:v>
                </c:pt>
              </c:numCache>
            </c:numRef>
          </c:val>
          <c:extLst>
            <c:ext xmlns:c16="http://schemas.microsoft.com/office/drawing/2014/chart" uri="{C3380CC4-5D6E-409C-BE32-E72D297353CC}">
              <c16:uniqueId val="{00000007-8885-4602-84D8-71AA9E3ED1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1547</c:v>
                </c:pt>
                <c:pt idx="2">
                  <c:v>#N/A</c:v>
                </c:pt>
                <c:pt idx="3">
                  <c:v>#N/A</c:v>
                </c:pt>
                <c:pt idx="4">
                  <c:v>1408</c:v>
                </c:pt>
                <c:pt idx="5">
                  <c:v>#N/A</c:v>
                </c:pt>
                <c:pt idx="6">
                  <c:v>#N/A</c:v>
                </c:pt>
                <c:pt idx="7">
                  <c:v>1341</c:v>
                </c:pt>
                <c:pt idx="8">
                  <c:v>#N/A</c:v>
                </c:pt>
                <c:pt idx="9">
                  <c:v>#N/A</c:v>
                </c:pt>
                <c:pt idx="10">
                  <c:v>1259</c:v>
                </c:pt>
                <c:pt idx="11">
                  <c:v>#N/A</c:v>
                </c:pt>
                <c:pt idx="12">
                  <c:v>#N/A</c:v>
                </c:pt>
                <c:pt idx="13">
                  <c:v>1293</c:v>
                </c:pt>
                <c:pt idx="14">
                  <c:v>#N/A</c:v>
                </c:pt>
              </c:numCache>
            </c:numRef>
          </c:val>
          <c:smooth val="0"/>
          <c:extLst>
            <c:ext xmlns:c16="http://schemas.microsoft.com/office/drawing/2014/chart" uri="{C3380CC4-5D6E-409C-BE32-E72D297353CC}">
              <c16:uniqueId val="{00000008-8885-4602-84D8-71AA9E3ED1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25884</c:v>
                </c:pt>
                <c:pt idx="5">
                  <c:v>24971</c:v>
                </c:pt>
                <c:pt idx="8">
                  <c:v>24488</c:v>
                </c:pt>
                <c:pt idx="11">
                  <c:v>23663</c:v>
                </c:pt>
                <c:pt idx="14">
                  <c:v>23024</c:v>
                </c:pt>
              </c:numCache>
            </c:numRef>
          </c:val>
          <c:extLst>
            <c:ext xmlns:c16="http://schemas.microsoft.com/office/drawing/2014/chart" uri="{C3380CC4-5D6E-409C-BE32-E72D297353CC}">
              <c16:uniqueId val="{00000000-6067-47AA-9939-EB38F4A5EA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1638</c:v>
                </c:pt>
                <c:pt idx="5">
                  <c:v>1413</c:v>
                </c:pt>
                <c:pt idx="8">
                  <c:v>1204</c:v>
                </c:pt>
                <c:pt idx="11">
                  <c:v>994</c:v>
                </c:pt>
                <c:pt idx="14">
                  <c:v>795</c:v>
                </c:pt>
              </c:numCache>
            </c:numRef>
          </c:val>
          <c:extLst>
            <c:ext xmlns:c16="http://schemas.microsoft.com/office/drawing/2014/chart" uri="{C3380CC4-5D6E-409C-BE32-E72D297353CC}">
              <c16:uniqueId val="{00000001-6067-47AA-9939-EB38F4A5EA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3262</c:v>
                </c:pt>
                <c:pt idx="5">
                  <c:v>3554</c:v>
                </c:pt>
                <c:pt idx="8">
                  <c:v>4528</c:v>
                </c:pt>
                <c:pt idx="11">
                  <c:v>5856</c:v>
                </c:pt>
                <c:pt idx="14">
                  <c:v>6459</c:v>
                </c:pt>
              </c:numCache>
            </c:numRef>
          </c:val>
          <c:extLst>
            <c:ext xmlns:c16="http://schemas.microsoft.com/office/drawing/2014/chart" uri="{C3380CC4-5D6E-409C-BE32-E72D297353CC}">
              <c16:uniqueId val="{00000002-6067-47AA-9939-EB38F4A5EA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67-47AA-9939-EB38F4A5EA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67-47AA-9939-EB38F4A5EA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67-47AA-9939-EB38F4A5EA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4904</c:v>
                </c:pt>
                <c:pt idx="3">
                  <c:v>4862</c:v>
                </c:pt>
                <c:pt idx="6">
                  <c:v>4767</c:v>
                </c:pt>
                <c:pt idx="9">
                  <c:v>4710</c:v>
                </c:pt>
                <c:pt idx="12">
                  <c:v>4631</c:v>
                </c:pt>
              </c:numCache>
            </c:numRef>
          </c:val>
          <c:extLst>
            <c:ext xmlns:c16="http://schemas.microsoft.com/office/drawing/2014/chart" uri="{C3380CC4-5D6E-409C-BE32-E72D297353CC}">
              <c16:uniqueId val="{00000006-6067-47AA-9939-EB38F4A5EA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254</c:v>
                </c:pt>
                <c:pt idx="3">
                  <c:v>226</c:v>
                </c:pt>
                <c:pt idx="6">
                  <c:v>205</c:v>
                </c:pt>
                <c:pt idx="9">
                  <c:v>179</c:v>
                </c:pt>
                <c:pt idx="12">
                  <c:v>144</c:v>
                </c:pt>
              </c:numCache>
            </c:numRef>
          </c:val>
          <c:extLst>
            <c:ext xmlns:c16="http://schemas.microsoft.com/office/drawing/2014/chart" uri="{C3380CC4-5D6E-409C-BE32-E72D297353CC}">
              <c16:uniqueId val="{00000007-6067-47AA-9939-EB38F4A5EA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5670</c:v>
                </c:pt>
                <c:pt idx="3">
                  <c:v>5332</c:v>
                </c:pt>
                <c:pt idx="6">
                  <c:v>4771</c:v>
                </c:pt>
                <c:pt idx="9">
                  <c:v>4330</c:v>
                </c:pt>
                <c:pt idx="12">
                  <c:v>4199</c:v>
                </c:pt>
              </c:numCache>
            </c:numRef>
          </c:val>
          <c:extLst>
            <c:ext xmlns:c16="http://schemas.microsoft.com/office/drawing/2014/chart" uri="{C3380CC4-5D6E-409C-BE32-E72D297353CC}">
              <c16:uniqueId val="{00000008-6067-47AA-9939-EB38F4A5EA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c:v>
                </c:pt>
                <c:pt idx="3">
                  <c:v>3</c:v>
                </c:pt>
                <c:pt idx="6">
                  <c:v>2</c:v>
                </c:pt>
                <c:pt idx="9">
                  <c:v>1</c:v>
                </c:pt>
                <c:pt idx="12">
                  <c:v>0</c:v>
                </c:pt>
              </c:numCache>
            </c:numRef>
          </c:val>
          <c:extLst>
            <c:ext xmlns:c16="http://schemas.microsoft.com/office/drawing/2014/chart" uri="{C3380CC4-5D6E-409C-BE32-E72D297353CC}">
              <c16:uniqueId val="{00000009-6067-47AA-9939-EB38F4A5EA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34145</c:v>
                </c:pt>
                <c:pt idx="3">
                  <c:v>32516</c:v>
                </c:pt>
                <c:pt idx="6">
                  <c:v>31535</c:v>
                </c:pt>
                <c:pt idx="9">
                  <c:v>30542</c:v>
                </c:pt>
                <c:pt idx="12">
                  <c:v>29796</c:v>
                </c:pt>
              </c:numCache>
            </c:numRef>
          </c:val>
          <c:extLst>
            <c:ext xmlns:c16="http://schemas.microsoft.com/office/drawing/2014/chart" uri="{C3380CC4-5D6E-409C-BE32-E72D297353CC}">
              <c16:uniqueId val="{0000000A-6067-47AA-9939-EB38F4A5EA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14201</c:v>
                </c:pt>
                <c:pt idx="2">
                  <c:v>#N/A</c:v>
                </c:pt>
                <c:pt idx="3">
                  <c:v>#N/A</c:v>
                </c:pt>
                <c:pt idx="4">
                  <c:v>13001</c:v>
                </c:pt>
                <c:pt idx="5">
                  <c:v>#N/A</c:v>
                </c:pt>
                <c:pt idx="6">
                  <c:v>#N/A</c:v>
                </c:pt>
                <c:pt idx="7">
                  <c:v>11061</c:v>
                </c:pt>
                <c:pt idx="8">
                  <c:v>#N/A</c:v>
                </c:pt>
                <c:pt idx="9">
                  <c:v>#N/A</c:v>
                </c:pt>
                <c:pt idx="10">
                  <c:v>9248</c:v>
                </c:pt>
                <c:pt idx="11">
                  <c:v>#N/A</c:v>
                </c:pt>
                <c:pt idx="12">
                  <c:v>#N/A</c:v>
                </c:pt>
                <c:pt idx="13">
                  <c:v>8492</c:v>
                </c:pt>
                <c:pt idx="14">
                  <c:v>#N/A</c:v>
                </c:pt>
              </c:numCache>
            </c:numRef>
          </c:val>
          <c:smooth val="0"/>
          <c:extLst>
            <c:ext xmlns:c16="http://schemas.microsoft.com/office/drawing/2014/chart" uri="{C3380CC4-5D6E-409C-BE32-E72D297353CC}">
              <c16:uniqueId val="{0000000B-6067-47AA-9939-EB38F4A5EA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1908</c:v>
                </c:pt>
                <c:pt idx="1">
                  <c:v>2450</c:v>
                </c:pt>
                <c:pt idx="2">
                  <c:v>3050</c:v>
                </c:pt>
              </c:numCache>
            </c:numRef>
          </c:val>
          <c:extLst>
            <c:ext xmlns:c16="http://schemas.microsoft.com/office/drawing/2014/chart" uri="{C3380CC4-5D6E-409C-BE32-E72D297353CC}">
              <c16:uniqueId val="{00000000-3B49-4764-8062-FD03CC6319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516</c:v>
                </c:pt>
                <c:pt idx="1">
                  <c:v>1013</c:v>
                </c:pt>
                <c:pt idx="2">
                  <c:v>1087</c:v>
                </c:pt>
              </c:numCache>
            </c:numRef>
          </c:val>
          <c:extLst>
            <c:ext xmlns:c16="http://schemas.microsoft.com/office/drawing/2014/chart" uri="{C3380CC4-5D6E-409C-BE32-E72D297353CC}">
              <c16:uniqueId val="{00000001-3B49-4764-8062-FD03CC6319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2056</c:v>
                </c:pt>
                <c:pt idx="1">
                  <c:v>2483</c:v>
                </c:pt>
                <c:pt idx="2">
                  <c:v>2168</c:v>
                </c:pt>
              </c:numCache>
            </c:numRef>
          </c:val>
          <c:extLst>
            <c:ext xmlns:c16="http://schemas.microsoft.com/office/drawing/2014/chart" uri="{C3380CC4-5D6E-409C-BE32-E72D297353CC}">
              <c16:uniqueId val="{00000002-3B49-4764-8062-FD03CC6319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43,708
43,232
733.19
29,879,364
28,715,324
1,064,655
15,107,778
29,281,470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年度の国勢調査結果による区分変更により、令和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税収は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ja-JP" altLang="en-US" sz="1300">
              <a:latin typeface="ＭＳ Ｐゴシック" panose="020B0600070205080204" pitchFamily="50" charset="-128"/>
              <a:ea typeface="ＭＳ Ｐゴシック" panose="020B0600070205080204" pitchFamily="50" charset="-128"/>
            </a:rPr>
            <a:t>度と比較し微増となったものの、依然として人口は減少傾向にあるため非常に厳しい状況にある。引き続き、総合戦略に基づく施策を推進することにより、税収等の自主財源確保に努める。</a:t>
          </a:r>
        </a:p>
        <a:p>
          <a:r>
            <a:rPr kumimoji="1" lang="ja-JP" altLang="en-US" sz="1300">
              <a:latin typeface="ＭＳ Ｐゴシック" panose="020B0600070205080204" pitchFamily="50" charset="-128"/>
              <a:ea typeface="ＭＳ Ｐゴシック" panose="020B0600070205080204" pitchFamily="50" charset="-128"/>
            </a:rPr>
            <a:t>　また、定員適正化計画等に基づき適正な定員管理・給与の適正化、行財政改革による歳出削減によって財政健全化及び財政基盤の強化を図る。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145143</xdr:rowOff>
    </xdr:to>
    <xdr:cxnSp macro="">
      <xdr:nvCxnSpPr>
        <xdr:cNvPr id="70" name="直線コネクタ 69"/>
        <xdr:cNvCxnSpPr/>
      </xdr:nvCxnSpPr>
      <xdr:spPr>
        <a:xfrm>
          <a:off x="4114800" y="717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145143</xdr:rowOff>
    </xdr:to>
    <xdr:cxnSp macro="">
      <xdr:nvCxnSpPr>
        <xdr:cNvPr id="73" name="直線コネクタ 72"/>
        <xdr:cNvCxnSpPr/>
      </xdr:nvCxnSpPr>
      <xdr:spPr>
        <a:xfrm>
          <a:off x="3225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6" name="直線コネクタ 75"/>
        <xdr:cNvCxnSpPr/>
      </xdr:nvCxnSpPr>
      <xdr:spPr>
        <a:xfrm>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79" name="直線コネクタ 78"/>
        <xdr:cNvCxnSpPr/>
      </xdr:nvCxnSpPr>
      <xdr:spPr>
        <a:xfrm>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2" name="フローチャート: 判断 81"/>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3" name="テキスト ボックス 82"/>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89" name="楕円 88"/>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0" name="財政力該当値テキスト"/>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1" name="楕円 90"/>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2" name="テキスト ボックス 91"/>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3" name="楕円 92"/>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4" name="テキスト ボックス 93"/>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7" name="楕円 96"/>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8" name="テキスト ボックス 97"/>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分子となる経常経費充当一般財源については、公債費は減となったものの、補助費や人件費、物件費の増により増加した。比率の分母となる経常一般財源については、普通交付税、地方消費税交付金の減により減少した。結果とし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a:t>
          </a:r>
          <a:r>
            <a:rPr kumimoji="1" lang="ja-JP" altLang="en-US" sz="1300">
              <a:latin typeface="ＭＳ Ｐゴシック" panose="020B0600070205080204" pitchFamily="50" charset="-128"/>
              <a:ea typeface="ＭＳ Ｐゴシック" panose="020B0600070205080204" pitchFamily="50" charset="-128"/>
            </a:rPr>
            <a:t>なった。</a:t>
          </a:r>
        </a:p>
        <a:p>
          <a:r>
            <a:rPr kumimoji="1" lang="ja-JP" altLang="en-US" sz="1300">
              <a:latin typeface="ＭＳ Ｐゴシック" panose="020B0600070205080204" pitchFamily="50" charset="-128"/>
              <a:ea typeface="ＭＳ Ｐゴシック" panose="020B0600070205080204" pitchFamily="50" charset="-128"/>
            </a:rPr>
            <a:t>　今後、分子は公債費の減により減少が見込まれるが、分母についても、人口減少等による普通交付税や市税の減少が見込まれるため、引き続き注視する必要がある。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62</xdr:row>
      <xdr:rowOff>58928</xdr:rowOff>
    </xdr:to>
    <xdr:cxnSp macro="">
      <xdr:nvCxnSpPr>
        <xdr:cNvPr id="131" name="直線コネクタ 130"/>
        <xdr:cNvCxnSpPr/>
      </xdr:nvCxnSpPr>
      <xdr:spPr>
        <a:xfrm>
          <a:off x="4114800" y="1060678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92964</xdr:rowOff>
    </xdr:from>
    <xdr:to>
      <xdr:col>19</xdr:col>
      <xdr:colOff>133350</xdr:colOff>
      <xdr:row>61</xdr:row>
      <xdr:rowOff>148336</xdr:rowOff>
    </xdr:to>
    <xdr:cxnSp macro="">
      <xdr:nvCxnSpPr>
        <xdr:cNvPr id="134" name="直線コネクタ 133"/>
        <xdr:cNvCxnSpPr/>
      </xdr:nvCxnSpPr>
      <xdr:spPr>
        <a:xfrm>
          <a:off x="3225800" y="10379964"/>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92964</xdr:rowOff>
    </xdr:from>
    <xdr:to>
      <xdr:col>15</xdr:col>
      <xdr:colOff>82550</xdr:colOff>
      <xdr:row>62</xdr:row>
      <xdr:rowOff>73406</xdr:rowOff>
    </xdr:to>
    <xdr:cxnSp macro="">
      <xdr:nvCxnSpPr>
        <xdr:cNvPr id="137" name="直線コネクタ 136"/>
        <xdr:cNvCxnSpPr/>
      </xdr:nvCxnSpPr>
      <xdr:spPr>
        <a:xfrm flipV="1">
          <a:off x="2336800" y="10379964"/>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63</xdr:row>
      <xdr:rowOff>12954</xdr:rowOff>
    </xdr:to>
    <xdr:cxnSp macro="">
      <xdr:nvCxnSpPr>
        <xdr:cNvPr id="140" name="直線コネクタ 139"/>
        <xdr:cNvCxnSpPr/>
      </xdr:nvCxnSpPr>
      <xdr:spPr>
        <a:xfrm flipV="1">
          <a:off x="1447800" y="1070330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1" name="フローチャート: 判断 140"/>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2" name="テキスト ボックス 141"/>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43" name="フローチャート: 判断 142"/>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44" name="テキスト ボックス 143"/>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50" name="楕円 149"/>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24655</xdr:rowOff>
    </xdr:from>
    <xdr:ext cx="762000" cy="259045"/>
    <xdr:sp macro="" textlink="">
      <xdr:nvSpPr>
        <xdr:cNvPr id="151" name="財政構造の弾力性該当値テキスト"/>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2" name="楕円 151"/>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3" name="テキスト ボックス 152"/>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42164</xdr:rowOff>
    </xdr:from>
    <xdr:to>
      <xdr:col>15</xdr:col>
      <xdr:colOff>133350</xdr:colOff>
      <xdr:row>60</xdr:row>
      <xdr:rowOff>143764</xdr:rowOff>
    </xdr:to>
    <xdr:sp macro="" textlink="">
      <xdr:nvSpPr>
        <xdr:cNvPr id="154" name="楕円 153"/>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153941</xdr:rowOff>
    </xdr:from>
    <xdr:ext cx="762000" cy="259045"/>
    <xdr:sp macro="" textlink="">
      <xdr:nvSpPr>
        <xdr:cNvPr id="155" name="テキスト ボックス 154"/>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22606</xdr:rowOff>
    </xdr:from>
    <xdr:to>
      <xdr:col>11</xdr:col>
      <xdr:colOff>82550</xdr:colOff>
      <xdr:row>62</xdr:row>
      <xdr:rowOff>124206</xdr:rowOff>
    </xdr:to>
    <xdr:sp macro="" textlink="">
      <xdr:nvSpPr>
        <xdr:cNvPr id="156" name="楕円 155"/>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108983</xdr:rowOff>
    </xdr:from>
    <xdr:ext cx="762000" cy="259045"/>
    <xdr:sp macro="" textlink="">
      <xdr:nvSpPr>
        <xdr:cNvPr id="157" name="テキスト ボックス 156"/>
        <xdr:cNvSpPr txBox="1"/>
      </xdr:nvSpPr>
      <xdr:spPr>
        <a:xfrm>
          <a:off x="1955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58" name="楕円 157"/>
        <xdr:cNvSpPr/>
      </xdr:nvSpPr>
      <xdr:spPr>
        <a:xfrm>
          <a:off x="1397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48531</xdr:rowOff>
    </xdr:from>
    <xdr:ext cx="762000" cy="259045"/>
    <xdr:sp macro="" textlink="">
      <xdr:nvSpPr>
        <xdr:cNvPr id="159" name="テキスト ボックス 158"/>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人件費については、ごみ焼却業務や消防業務を一部事務組合で実施している影響、また、物件費については、事務事業の効率化等により、類似団体平均を下回っている。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今後、人件費及び物件費については、上昇することが見込まれる。適正な給与や労務費等の水準を維持しながら、本市の規模に見合った歳出額となるよう、適正な人員配置や事業精査に努めていきたい。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88691</xdr:rowOff>
    </xdr:from>
    <xdr:to>
      <xdr:col>23</xdr:col>
      <xdr:colOff>133350</xdr:colOff>
      <xdr:row>81</xdr:row>
      <xdr:rowOff>113548</xdr:rowOff>
    </xdr:to>
    <xdr:cxnSp macro="">
      <xdr:nvCxnSpPr>
        <xdr:cNvPr id="196" name="直線コネクタ 195"/>
        <xdr:cNvCxnSpPr/>
      </xdr:nvCxnSpPr>
      <xdr:spPr>
        <a:xfrm>
          <a:off x="4114800" y="13976141"/>
          <a:ext cx="838200" cy="2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66013</xdr:rowOff>
    </xdr:from>
    <xdr:to>
      <xdr:col>19</xdr:col>
      <xdr:colOff>133350</xdr:colOff>
      <xdr:row>81</xdr:row>
      <xdr:rowOff>88691</xdr:rowOff>
    </xdr:to>
    <xdr:cxnSp macro="">
      <xdr:nvCxnSpPr>
        <xdr:cNvPr id="199" name="直線コネクタ 198"/>
        <xdr:cNvCxnSpPr/>
      </xdr:nvCxnSpPr>
      <xdr:spPr>
        <a:xfrm>
          <a:off x="3225800" y="13953463"/>
          <a:ext cx="8890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38956</xdr:rowOff>
    </xdr:from>
    <xdr:to>
      <xdr:col>15</xdr:col>
      <xdr:colOff>82550</xdr:colOff>
      <xdr:row>81</xdr:row>
      <xdr:rowOff>66013</xdr:rowOff>
    </xdr:to>
    <xdr:cxnSp macro="">
      <xdr:nvCxnSpPr>
        <xdr:cNvPr id="202" name="直線コネクタ 201"/>
        <xdr:cNvCxnSpPr/>
      </xdr:nvCxnSpPr>
      <xdr:spPr>
        <a:xfrm>
          <a:off x="2336800" y="13926406"/>
          <a:ext cx="8890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699</xdr:rowOff>
    </xdr:from>
    <xdr:to>
      <xdr:col>11</xdr:col>
      <xdr:colOff>31750</xdr:colOff>
      <xdr:row>81</xdr:row>
      <xdr:rowOff>38956</xdr:rowOff>
    </xdr:to>
    <xdr:cxnSp macro="">
      <xdr:nvCxnSpPr>
        <xdr:cNvPr id="205" name="直線コネクタ 204"/>
        <xdr:cNvCxnSpPr/>
      </xdr:nvCxnSpPr>
      <xdr:spPr>
        <a:xfrm>
          <a:off x="1447800" y="13888149"/>
          <a:ext cx="889000" cy="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132578</xdr:rowOff>
    </xdr:from>
    <xdr:to>
      <xdr:col>11</xdr:col>
      <xdr:colOff>82550</xdr:colOff>
      <xdr:row>82</xdr:row>
      <xdr:rowOff>62728</xdr:rowOff>
    </xdr:to>
    <xdr:sp macro="" textlink="">
      <xdr:nvSpPr>
        <xdr:cNvPr id="206" name="フローチャート: 判断 205"/>
        <xdr:cNvSpPr/>
      </xdr:nvSpPr>
      <xdr:spPr>
        <a:xfrm>
          <a:off x="2286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47505</xdr:rowOff>
    </xdr:from>
    <xdr:ext cx="762000" cy="259045"/>
    <xdr:sp macro="" textlink="">
      <xdr:nvSpPr>
        <xdr:cNvPr id="207" name="テキスト ボックス 206"/>
        <xdr:cNvSpPr txBox="1"/>
      </xdr:nvSpPr>
      <xdr:spPr>
        <a:xfrm>
          <a:off x="1955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76350</xdr:rowOff>
    </xdr:from>
    <xdr:to>
      <xdr:col>7</xdr:col>
      <xdr:colOff>31750</xdr:colOff>
      <xdr:row>82</xdr:row>
      <xdr:rowOff>6500</xdr:rowOff>
    </xdr:to>
    <xdr:sp macro="" textlink="">
      <xdr:nvSpPr>
        <xdr:cNvPr id="208" name="フローチャート: 判断 207"/>
        <xdr:cNvSpPr/>
      </xdr:nvSpPr>
      <xdr:spPr>
        <a:xfrm>
          <a:off x="1397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162727</xdr:rowOff>
    </xdr:from>
    <xdr:ext cx="762000" cy="259045"/>
    <xdr:sp macro="" textlink="">
      <xdr:nvSpPr>
        <xdr:cNvPr id="209" name="テキスト ボックス 208"/>
        <xdr:cNvSpPr txBox="1"/>
      </xdr:nvSpPr>
      <xdr:spPr>
        <a:xfrm>
          <a:off x="1066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62748</xdr:rowOff>
    </xdr:from>
    <xdr:to>
      <xdr:col>23</xdr:col>
      <xdr:colOff>184150</xdr:colOff>
      <xdr:row>81</xdr:row>
      <xdr:rowOff>164348</xdr:rowOff>
    </xdr:to>
    <xdr:sp macro="" textlink="">
      <xdr:nvSpPr>
        <xdr:cNvPr id="215" name="楕円 214"/>
        <xdr:cNvSpPr/>
      </xdr:nvSpPr>
      <xdr:spPr>
        <a:xfrm>
          <a:off x="4902200" y="1395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79275</xdr:rowOff>
    </xdr:from>
    <xdr:ext cx="762000" cy="259045"/>
    <xdr:sp macro="" textlink="">
      <xdr:nvSpPr>
        <xdr:cNvPr id="216" name="人件費・物件費等の状況該当値テキスト"/>
        <xdr:cNvSpPr txBox="1"/>
      </xdr:nvSpPr>
      <xdr:spPr>
        <a:xfrm>
          <a:off x="5041900" y="1379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37891</xdr:rowOff>
    </xdr:from>
    <xdr:to>
      <xdr:col>19</xdr:col>
      <xdr:colOff>184150</xdr:colOff>
      <xdr:row>81</xdr:row>
      <xdr:rowOff>139491</xdr:rowOff>
    </xdr:to>
    <xdr:sp macro="" textlink="">
      <xdr:nvSpPr>
        <xdr:cNvPr id="217" name="楕円 216"/>
        <xdr:cNvSpPr/>
      </xdr:nvSpPr>
      <xdr:spPr>
        <a:xfrm>
          <a:off x="4064000" y="1392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149668</xdr:rowOff>
    </xdr:from>
    <xdr:ext cx="736600" cy="259045"/>
    <xdr:sp macro="" textlink="">
      <xdr:nvSpPr>
        <xdr:cNvPr id="218" name="テキスト ボックス 217"/>
        <xdr:cNvSpPr txBox="1"/>
      </xdr:nvSpPr>
      <xdr:spPr>
        <a:xfrm>
          <a:off x="3733800" y="13694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15213</xdr:rowOff>
    </xdr:from>
    <xdr:to>
      <xdr:col>15</xdr:col>
      <xdr:colOff>133350</xdr:colOff>
      <xdr:row>81</xdr:row>
      <xdr:rowOff>116813</xdr:rowOff>
    </xdr:to>
    <xdr:sp macro="" textlink="">
      <xdr:nvSpPr>
        <xdr:cNvPr id="219" name="楕円 218"/>
        <xdr:cNvSpPr/>
      </xdr:nvSpPr>
      <xdr:spPr>
        <a:xfrm>
          <a:off x="3175000" y="139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126990</xdr:rowOff>
    </xdr:from>
    <xdr:ext cx="762000" cy="259045"/>
    <xdr:sp macro="" textlink="">
      <xdr:nvSpPr>
        <xdr:cNvPr id="220" name="テキスト ボックス 219"/>
        <xdr:cNvSpPr txBox="1"/>
      </xdr:nvSpPr>
      <xdr:spPr>
        <a:xfrm>
          <a:off x="2844800" y="1367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159606</xdr:rowOff>
    </xdr:from>
    <xdr:to>
      <xdr:col>11</xdr:col>
      <xdr:colOff>82550</xdr:colOff>
      <xdr:row>81</xdr:row>
      <xdr:rowOff>89756</xdr:rowOff>
    </xdr:to>
    <xdr:sp macro="" textlink="">
      <xdr:nvSpPr>
        <xdr:cNvPr id="221" name="楕円 220"/>
        <xdr:cNvSpPr/>
      </xdr:nvSpPr>
      <xdr:spPr>
        <a:xfrm>
          <a:off x="2286000" y="138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99933</xdr:rowOff>
    </xdr:from>
    <xdr:ext cx="762000" cy="259045"/>
    <xdr:sp macro="" textlink="">
      <xdr:nvSpPr>
        <xdr:cNvPr id="222" name="テキスト ボックス 221"/>
        <xdr:cNvSpPr txBox="1"/>
      </xdr:nvSpPr>
      <xdr:spPr>
        <a:xfrm>
          <a:off x="1955800" y="1364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121349</xdr:rowOff>
    </xdr:from>
    <xdr:to>
      <xdr:col>7</xdr:col>
      <xdr:colOff>31750</xdr:colOff>
      <xdr:row>81</xdr:row>
      <xdr:rowOff>51499</xdr:rowOff>
    </xdr:to>
    <xdr:sp macro="" textlink="">
      <xdr:nvSpPr>
        <xdr:cNvPr id="223" name="楕円 222"/>
        <xdr:cNvSpPr/>
      </xdr:nvSpPr>
      <xdr:spPr>
        <a:xfrm>
          <a:off x="1397000" y="138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61676</xdr:rowOff>
    </xdr:from>
    <xdr:ext cx="762000" cy="259045"/>
    <xdr:sp macro="" textlink="">
      <xdr:nvSpPr>
        <xdr:cNvPr id="224" name="テキスト ボックス 223"/>
        <xdr:cNvSpPr txBox="1"/>
      </xdr:nvSpPr>
      <xdr:spPr>
        <a:xfrm>
          <a:off x="1066800" y="1360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日のラスパイレス指数は、昨年の指数と比較し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99.1</a:t>
          </a:r>
          <a:r>
            <a:rPr kumimoji="1" lang="ja-JP" altLang="en-US" sz="1300">
              <a:latin typeface="ＭＳ Ｐゴシック" panose="020B0600070205080204" pitchFamily="50" charset="-128"/>
              <a:ea typeface="ＭＳ Ｐゴシック" panose="020B0600070205080204" pitchFamily="50" charset="-128"/>
            </a:rPr>
            <a:t>となった。この減少の要因としては、相対的に高位に分布している退職者が多かったことと、職種区分間の人事異動によるものとなっている。</a:t>
          </a:r>
        </a:p>
        <a:p>
          <a:r>
            <a:rPr kumimoji="1" lang="ja-JP" altLang="en-US" sz="1300">
              <a:latin typeface="ＭＳ Ｐゴシック" panose="020B0600070205080204" pitchFamily="50" charset="-128"/>
              <a:ea typeface="ＭＳ Ｐゴシック" panose="020B0600070205080204" pitchFamily="50" charset="-128"/>
            </a:rPr>
            <a:t>　また、近年継続して指数が平均を上回っている根本的な要因として、職員数が類似団体に比べ少ない本市では、管理職等の要職に対する職員配置率が高いことが挙げられる。この状況も今後改善すべき事項として、行政機構の見直し等により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83457</xdr:rowOff>
    </xdr:to>
    <xdr:cxnSp macro="">
      <xdr:nvCxnSpPr>
        <xdr:cNvPr id="260" name="直線コネクタ 259"/>
        <xdr:cNvCxnSpPr/>
      </xdr:nvCxnSpPr>
      <xdr:spPr>
        <a:xfrm flipV="1">
          <a:off x="16179800" y="146222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135164</xdr:rowOff>
    </xdr:to>
    <xdr:cxnSp macro="">
      <xdr:nvCxnSpPr>
        <xdr:cNvPr id="263" name="直線コネクタ 262"/>
        <xdr:cNvCxnSpPr/>
      </xdr:nvCxnSpPr>
      <xdr:spPr>
        <a:xfrm flipV="1">
          <a:off x="15290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135164</xdr:rowOff>
    </xdr:to>
    <xdr:cxnSp macro="">
      <xdr:nvCxnSpPr>
        <xdr:cNvPr id="266" name="直線コネクタ 265"/>
        <xdr:cNvCxnSpPr/>
      </xdr:nvCxnSpPr>
      <xdr:spPr>
        <a:xfrm>
          <a:off x="14401800" y="146050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31750</xdr:rowOff>
    </xdr:to>
    <xdr:cxnSp macro="">
      <xdr:nvCxnSpPr>
        <xdr:cNvPr id="269" name="直線コネクタ 268"/>
        <xdr:cNvCxnSpPr/>
      </xdr:nvCxnSpPr>
      <xdr:spPr>
        <a:xfrm>
          <a:off x="13512800" y="145877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0" name="フローチャート: 判断 269"/>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71" name="テキスト ボックス 270"/>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2" name="フローチャート: 判断 271"/>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3" name="テキスト ボックス 27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9" name="楕円 278"/>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141713</xdr:rowOff>
    </xdr:from>
    <xdr:ext cx="762000" cy="259045"/>
    <xdr:sp macro="" textlink="">
      <xdr:nvSpPr>
        <xdr:cNvPr id="280" name="給与水準   （国との比較）該当値テキスト"/>
        <xdr:cNvSpPr txBox="1"/>
      </xdr:nvSpPr>
      <xdr:spPr>
        <a:xfrm>
          <a:off x="17106900" y="1454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1" name="楕円 280"/>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82" name="テキスト ボックス 281"/>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3" name="楕円 282"/>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4" name="テキスト ボックス 283"/>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5" name="楕円 284"/>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6" name="テキスト ボックス 285"/>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7" name="楕円 286"/>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88" name="テキスト ボックス 287"/>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本市は、県内最大の行政区域を有しており、他団体と比較し職員数が多くなる状況にあるが、島根県平均を下回る状況となっている。</a:t>
          </a:r>
        </a:p>
        <a:p>
          <a:r>
            <a:rPr kumimoji="1" lang="ja-JP" altLang="en-US" sz="1300">
              <a:latin typeface="ＭＳ Ｐゴシック" panose="020B0600070205080204" pitchFamily="50" charset="-128"/>
              <a:ea typeface="ＭＳ Ｐゴシック" panose="020B0600070205080204" pitchFamily="50" charset="-128"/>
            </a:rPr>
            <a:t>　また、類似団体と比較しても下回っているが、近年公共サービスにおける住民ニーズが多様化してきており、それに伴う業務量と職員数のバランスを確保するため、一定の人員を確保するものとしている。安定した市民サービスの提供を目的とし、事務事業の見直し等を行いながら、引き続き適切な定員の確保に努めることとし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42694</xdr:rowOff>
    </xdr:from>
    <xdr:to>
      <xdr:col>81</xdr:col>
      <xdr:colOff>44450</xdr:colOff>
      <xdr:row>60</xdr:row>
      <xdr:rowOff>52345</xdr:rowOff>
    </xdr:to>
    <xdr:cxnSp macro="">
      <xdr:nvCxnSpPr>
        <xdr:cNvPr id="322" name="直線コネクタ 321"/>
        <xdr:cNvCxnSpPr/>
      </xdr:nvCxnSpPr>
      <xdr:spPr>
        <a:xfrm>
          <a:off x="16179800" y="10329694"/>
          <a:ext cx="8382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165181</xdr:rowOff>
    </xdr:from>
    <xdr:ext cx="762000" cy="259045"/>
    <xdr:sp macro="" textlink="">
      <xdr:nvSpPr>
        <xdr:cNvPr id="323" name="定員管理の状況平均値テキスト"/>
        <xdr:cNvSpPr txBox="1"/>
      </xdr:nvSpPr>
      <xdr:spPr>
        <a:xfrm>
          <a:off x="17106900" y="10280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37063</xdr:rowOff>
    </xdr:from>
    <xdr:to>
      <xdr:col>77</xdr:col>
      <xdr:colOff>44450</xdr:colOff>
      <xdr:row>60</xdr:row>
      <xdr:rowOff>42694</xdr:rowOff>
    </xdr:to>
    <xdr:cxnSp macro="">
      <xdr:nvCxnSpPr>
        <xdr:cNvPr id="325" name="直線コネクタ 324"/>
        <xdr:cNvCxnSpPr/>
      </xdr:nvCxnSpPr>
      <xdr:spPr>
        <a:xfrm>
          <a:off x="15290800" y="10324063"/>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32237</xdr:rowOff>
    </xdr:from>
    <xdr:to>
      <xdr:col>72</xdr:col>
      <xdr:colOff>203200</xdr:colOff>
      <xdr:row>60</xdr:row>
      <xdr:rowOff>37063</xdr:rowOff>
    </xdr:to>
    <xdr:cxnSp macro="">
      <xdr:nvCxnSpPr>
        <xdr:cNvPr id="328" name="直線コネクタ 327"/>
        <xdr:cNvCxnSpPr/>
      </xdr:nvCxnSpPr>
      <xdr:spPr>
        <a:xfrm>
          <a:off x="14401800" y="1031923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30226</xdr:rowOff>
    </xdr:from>
    <xdr:to>
      <xdr:col>68</xdr:col>
      <xdr:colOff>152400</xdr:colOff>
      <xdr:row>60</xdr:row>
      <xdr:rowOff>32237</xdr:rowOff>
    </xdr:to>
    <xdr:cxnSp macro="">
      <xdr:nvCxnSpPr>
        <xdr:cNvPr id="331" name="直線コネクタ 330"/>
        <xdr:cNvCxnSpPr/>
      </xdr:nvCxnSpPr>
      <xdr:spPr>
        <a:xfrm>
          <a:off x="13512800" y="1031722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65490</xdr:rowOff>
    </xdr:from>
    <xdr:to>
      <xdr:col>68</xdr:col>
      <xdr:colOff>203200</xdr:colOff>
      <xdr:row>60</xdr:row>
      <xdr:rowOff>167090</xdr:rowOff>
    </xdr:to>
    <xdr:sp macro="" textlink="">
      <xdr:nvSpPr>
        <xdr:cNvPr id="332" name="フローチャート: 判断 331"/>
        <xdr:cNvSpPr/>
      </xdr:nvSpPr>
      <xdr:spPr>
        <a:xfrm>
          <a:off x="14351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151867</xdr:rowOff>
    </xdr:from>
    <xdr:ext cx="762000" cy="259045"/>
    <xdr:sp macro="" textlink="">
      <xdr:nvSpPr>
        <xdr:cNvPr id="333" name="テキスト ボックス 332"/>
        <xdr:cNvSpPr txBox="1"/>
      </xdr:nvSpPr>
      <xdr:spPr>
        <a:xfrm>
          <a:off x="140208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62272</xdr:rowOff>
    </xdr:from>
    <xdr:to>
      <xdr:col>64</xdr:col>
      <xdr:colOff>152400</xdr:colOff>
      <xdr:row>60</xdr:row>
      <xdr:rowOff>163872</xdr:rowOff>
    </xdr:to>
    <xdr:sp macro="" textlink="">
      <xdr:nvSpPr>
        <xdr:cNvPr id="334" name="フローチャート: 判断 333"/>
        <xdr:cNvSpPr/>
      </xdr:nvSpPr>
      <xdr:spPr>
        <a:xfrm>
          <a:off x="13462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148649</xdr:rowOff>
    </xdr:from>
    <xdr:ext cx="762000" cy="259045"/>
    <xdr:sp macro="" textlink="">
      <xdr:nvSpPr>
        <xdr:cNvPr id="335" name="テキスト ボックス 334"/>
        <xdr:cNvSpPr txBox="1"/>
      </xdr:nvSpPr>
      <xdr:spPr>
        <a:xfrm>
          <a:off x="13131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1545</xdr:rowOff>
    </xdr:from>
    <xdr:to>
      <xdr:col>81</xdr:col>
      <xdr:colOff>95250</xdr:colOff>
      <xdr:row>60</xdr:row>
      <xdr:rowOff>103145</xdr:rowOff>
    </xdr:to>
    <xdr:sp macro="" textlink="">
      <xdr:nvSpPr>
        <xdr:cNvPr id="341" name="楕円 340"/>
        <xdr:cNvSpPr/>
      </xdr:nvSpPr>
      <xdr:spPr>
        <a:xfrm>
          <a:off x="16967200" y="102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18072</xdr:rowOff>
    </xdr:from>
    <xdr:ext cx="762000" cy="259045"/>
    <xdr:sp macro="" textlink="">
      <xdr:nvSpPr>
        <xdr:cNvPr id="342" name="定員管理の状況該当値テキスト"/>
        <xdr:cNvSpPr txBox="1"/>
      </xdr:nvSpPr>
      <xdr:spPr>
        <a:xfrm>
          <a:off x="17106900" y="1013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163344</xdr:rowOff>
    </xdr:from>
    <xdr:to>
      <xdr:col>77</xdr:col>
      <xdr:colOff>95250</xdr:colOff>
      <xdr:row>60</xdr:row>
      <xdr:rowOff>93494</xdr:rowOff>
    </xdr:to>
    <xdr:sp macro="" textlink="">
      <xdr:nvSpPr>
        <xdr:cNvPr id="343" name="楕円 342"/>
        <xdr:cNvSpPr/>
      </xdr:nvSpPr>
      <xdr:spPr>
        <a:xfrm>
          <a:off x="16129000" y="1027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103671</xdr:rowOff>
    </xdr:from>
    <xdr:ext cx="736600" cy="259045"/>
    <xdr:sp macro="" textlink="">
      <xdr:nvSpPr>
        <xdr:cNvPr id="344" name="テキスト ボックス 343"/>
        <xdr:cNvSpPr txBox="1"/>
      </xdr:nvSpPr>
      <xdr:spPr>
        <a:xfrm>
          <a:off x="15798800" y="100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157713</xdr:rowOff>
    </xdr:from>
    <xdr:to>
      <xdr:col>73</xdr:col>
      <xdr:colOff>44450</xdr:colOff>
      <xdr:row>60</xdr:row>
      <xdr:rowOff>87863</xdr:rowOff>
    </xdr:to>
    <xdr:sp macro="" textlink="">
      <xdr:nvSpPr>
        <xdr:cNvPr id="345" name="楕円 344"/>
        <xdr:cNvSpPr/>
      </xdr:nvSpPr>
      <xdr:spPr>
        <a:xfrm>
          <a:off x="15240000" y="102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98040</xdr:rowOff>
    </xdr:from>
    <xdr:ext cx="762000" cy="259045"/>
    <xdr:sp macro="" textlink="">
      <xdr:nvSpPr>
        <xdr:cNvPr id="346" name="テキスト ボックス 345"/>
        <xdr:cNvSpPr txBox="1"/>
      </xdr:nvSpPr>
      <xdr:spPr>
        <a:xfrm>
          <a:off x="14909800" y="1004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152887</xdr:rowOff>
    </xdr:from>
    <xdr:to>
      <xdr:col>68</xdr:col>
      <xdr:colOff>203200</xdr:colOff>
      <xdr:row>60</xdr:row>
      <xdr:rowOff>83037</xdr:rowOff>
    </xdr:to>
    <xdr:sp macro="" textlink="">
      <xdr:nvSpPr>
        <xdr:cNvPr id="347" name="楕円 346"/>
        <xdr:cNvSpPr/>
      </xdr:nvSpPr>
      <xdr:spPr>
        <a:xfrm>
          <a:off x="14351000" y="1026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93214</xdr:rowOff>
    </xdr:from>
    <xdr:ext cx="762000" cy="259045"/>
    <xdr:sp macro="" textlink="">
      <xdr:nvSpPr>
        <xdr:cNvPr id="348" name="テキスト ボックス 347"/>
        <xdr:cNvSpPr txBox="1"/>
      </xdr:nvSpPr>
      <xdr:spPr>
        <a:xfrm>
          <a:off x="14020800" y="1003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150876</xdr:rowOff>
    </xdr:from>
    <xdr:to>
      <xdr:col>64</xdr:col>
      <xdr:colOff>152400</xdr:colOff>
      <xdr:row>60</xdr:row>
      <xdr:rowOff>81026</xdr:rowOff>
    </xdr:to>
    <xdr:sp macro="" textlink="">
      <xdr:nvSpPr>
        <xdr:cNvPr id="349" name="楕円 348"/>
        <xdr:cNvSpPr/>
      </xdr:nvSpPr>
      <xdr:spPr>
        <a:xfrm>
          <a:off x="13462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91203</xdr:rowOff>
    </xdr:from>
    <xdr:ext cx="762000" cy="259045"/>
    <xdr:sp macro="" textlink="">
      <xdr:nvSpPr>
        <xdr:cNvPr id="350" name="テキスト ボックス 349"/>
        <xdr:cNvSpPr txBox="1"/>
      </xdr:nvSpPr>
      <xdr:spPr>
        <a:xfrm>
          <a:off x="13131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分子の</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うち、元利償還金については令和</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年度策定の中期財政計画では今後も減少していく見込みとなっており、実質公債費比率についても概ね改善していく見込みとなっている。しかし、令和</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年度に竣工した消防庁舎建設事業に係る起債の償還開始や、今後、益田川左岸南部土地区画整理事業などの大型事業の予定もあることから、比率の悪化につながる要素は少なくない。</a:t>
          </a:r>
        </a:p>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人口減少等の影響により、今後も標準財政規模は減少傾向が続くと予想されるため、分母については減少していくことが見込まれる。</a:t>
          </a:r>
        </a:p>
        <a:p>
          <a:r>
            <a:rPr kumimoji="1" lang="ja-JP" altLang="en-US" sz="1250">
              <a:latin typeface="ＭＳ Ｐゴシック" panose="020B0600070205080204" pitchFamily="50" charset="-128"/>
              <a:ea typeface="ＭＳ Ｐゴシック" panose="020B0600070205080204" pitchFamily="50" charset="-128"/>
            </a:rPr>
            <a:t>　引き続き事業精査を行い、地方債発行額縮減や比率改善に努めていきたい。</a:t>
          </a:r>
        </a:p>
        <a:p>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82852</xdr:rowOff>
    </xdr:from>
    <xdr:to>
      <xdr:col>81</xdr:col>
      <xdr:colOff>44450</xdr:colOff>
      <xdr:row>42</xdr:row>
      <xdr:rowOff>128815</xdr:rowOff>
    </xdr:to>
    <xdr:cxnSp macro="">
      <xdr:nvCxnSpPr>
        <xdr:cNvPr id="386" name="直線コネクタ 385"/>
        <xdr:cNvCxnSpPr/>
      </xdr:nvCxnSpPr>
      <xdr:spPr>
        <a:xfrm flipV="1">
          <a:off x="16179800" y="7283752"/>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43</xdr:row>
      <xdr:rowOff>72269</xdr:rowOff>
    </xdr:to>
    <xdr:cxnSp macro="">
      <xdr:nvCxnSpPr>
        <xdr:cNvPr id="389" name="直線コネクタ 388"/>
        <xdr:cNvCxnSpPr/>
      </xdr:nvCxnSpPr>
      <xdr:spPr>
        <a:xfrm flipV="1">
          <a:off x="15290800" y="73297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72269</xdr:rowOff>
    </xdr:from>
    <xdr:to>
      <xdr:col>72</xdr:col>
      <xdr:colOff>203200</xdr:colOff>
      <xdr:row>44</xdr:row>
      <xdr:rowOff>15724</xdr:rowOff>
    </xdr:to>
    <xdr:cxnSp macro="">
      <xdr:nvCxnSpPr>
        <xdr:cNvPr id="392" name="直線コネクタ 391"/>
        <xdr:cNvCxnSpPr/>
      </xdr:nvCxnSpPr>
      <xdr:spPr>
        <a:xfrm flipV="1">
          <a:off x="14401800" y="744461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4" name="テキスト ボックス 393"/>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15724</xdr:rowOff>
    </xdr:from>
    <xdr:to>
      <xdr:col>68</xdr:col>
      <xdr:colOff>152400</xdr:colOff>
      <xdr:row>44</xdr:row>
      <xdr:rowOff>119138</xdr:rowOff>
    </xdr:to>
    <xdr:cxnSp macro="">
      <xdr:nvCxnSpPr>
        <xdr:cNvPr id="395" name="直線コネクタ 394"/>
        <xdr:cNvCxnSpPr/>
      </xdr:nvCxnSpPr>
      <xdr:spPr>
        <a:xfrm flipV="1">
          <a:off x="13512800" y="755952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7" name="テキスト ボックス 396"/>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399" name="テキスト ボックス 398"/>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32052</xdr:rowOff>
    </xdr:from>
    <xdr:to>
      <xdr:col>81</xdr:col>
      <xdr:colOff>95250</xdr:colOff>
      <xdr:row>42</xdr:row>
      <xdr:rowOff>133652</xdr:rowOff>
    </xdr:to>
    <xdr:sp macro="" textlink="">
      <xdr:nvSpPr>
        <xdr:cNvPr id="405" name="楕円 404"/>
        <xdr:cNvSpPr/>
      </xdr:nvSpPr>
      <xdr:spPr>
        <a:xfrm>
          <a:off x="16967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4129</xdr:rowOff>
    </xdr:from>
    <xdr:ext cx="762000" cy="259045"/>
    <xdr:sp macro="" textlink="">
      <xdr:nvSpPr>
        <xdr:cNvPr id="406" name="公債費負担の状況該当値テキスト"/>
        <xdr:cNvSpPr txBox="1"/>
      </xdr:nvSpPr>
      <xdr:spPr>
        <a:xfrm>
          <a:off x="17106900" y="72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07" name="楕円 406"/>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08" name="テキスト ボックス 407"/>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21469</xdr:rowOff>
    </xdr:from>
    <xdr:to>
      <xdr:col>73</xdr:col>
      <xdr:colOff>44450</xdr:colOff>
      <xdr:row>43</xdr:row>
      <xdr:rowOff>123069</xdr:rowOff>
    </xdr:to>
    <xdr:sp macro="" textlink="">
      <xdr:nvSpPr>
        <xdr:cNvPr id="409" name="楕円 408"/>
        <xdr:cNvSpPr/>
      </xdr:nvSpPr>
      <xdr:spPr>
        <a:xfrm>
          <a:off x="15240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107846</xdr:rowOff>
    </xdr:from>
    <xdr:ext cx="762000" cy="259045"/>
    <xdr:sp macro="" textlink="">
      <xdr:nvSpPr>
        <xdr:cNvPr id="410" name="テキスト ボックス 409"/>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136374</xdr:rowOff>
    </xdr:from>
    <xdr:to>
      <xdr:col>68</xdr:col>
      <xdr:colOff>203200</xdr:colOff>
      <xdr:row>44</xdr:row>
      <xdr:rowOff>66524</xdr:rowOff>
    </xdr:to>
    <xdr:sp macro="" textlink="">
      <xdr:nvSpPr>
        <xdr:cNvPr id="411" name="楕円 410"/>
        <xdr:cNvSpPr/>
      </xdr:nvSpPr>
      <xdr:spPr>
        <a:xfrm>
          <a:off x="14351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51301</xdr:rowOff>
    </xdr:from>
    <xdr:ext cx="762000" cy="259045"/>
    <xdr:sp macro="" textlink="">
      <xdr:nvSpPr>
        <xdr:cNvPr id="412" name="テキスト ボックス 411"/>
        <xdr:cNvSpPr txBox="1"/>
      </xdr:nvSpPr>
      <xdr:spPr>
        <a:xfrm>
          <a:off x="14020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68338</xdr:rowOff>
    </xdr:from>
    <xdr:to>
      <xdr:col>64</xdr:col>
      <xdr:colOff>152400</xdr:colOff>
      <xdr:row>44</xdr:row>
      <xdr:rowOff>169938</xdr:rowOff>
    </xdr:to>
    <xdr:sp macro="" textlink="">
      <xdr:nvSpPr>
        <xdr:cNvPr id="413" name="楕円 412"/>
        <xdr:cNvSpPr/>
      </xdr:nvSpPr>
      <xdr:spPr>
        <a:xfrm>
          <a:off x="13462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154715</xdr:rowOff>
    </xdr:from>
    <xdr:ext cx="762000" cy="259045"/>
    <xdr:sp macro="" textlink="">
      <xdr:nvSpPr>
        <xdr:cNvPr id="414" name="テキスト ボックス 413"/>
        <xdr:cNvSpPr txBox="1"/>
      </xdr:nvSpPr>
      <xdr:spPr>
        <a:xfrm>
          <a:off x="13131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分子においては、地方債残高の減少により将来負担額が減となったこと、また、充当可能財源のうち公営住宅使用料及び償還補助金は減となったものの、基金への積立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により充当可能基金の残高が増となったことから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％の減となった。分母では、標準財政規模は減少したが、基準財政需要額に算入される公債費等の額（分母から控除される額）の減少が大きかったため、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比率としては前年度比で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ポイントの改</a:t>
          </a:r>
          <a:r>
            <a:rPr kumimoji="1" lang="ja-JP" altLang="en-US" sz="1300">
              <a:latin typeface="ＭＳ Ｐゴシック" panose="020B0600070205080204" pitchFamily="50" charset="-128"/>
              <a:ea typeface="ＭＳ Ｐゴシック" panose="020B0600070205080204" pitchFamily="50" charset="-128"/>
            </a:rPr>
            <a:t>善となっているが、引き続き事業精査を行い地方債発行額を抑制し更なる比率の改善に努めていきたい。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164979</xdr:rowOff>
    </xdr:from>
    <xdr:to>
      <xdr:col>81</xdr:col>
      <xdr:colOff>44450</xdr:colOff>
      <xdr:row>18</xdr:row>
      <xdr:rowOff>67068</xdr:rowOff>
    </xdr:to>
    <xdr:cxnSp macro="">
      <xdr:nvCxnSpPr>
        <xdr:cNvPr id="450" name="直線コネクタ 449"/>
        <xdr:cNvCxnSpPr/>
      </xdr:nvCxnSpPr>
      <xdr:spPr>
        <a:xfrm flipV="1">
          <a:off x="16179800" y="3079629"/>
          <a:ext cx="8382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67068</xdr:rowOff>
    </xdr:from>
    <xdr:to>
      <xdr:col>77</xdr:col>
      <xdr:colOff>44450</xdr:colOff>
      <xdr:row>19</xdr:row>
      <xdr:rowOff>24311</xdr:rowOff>
    </xdr:to>
    <xdr:cxnSp macro="">
      <xdr:nvCxnSpPr>
        <xdr:cNvPr id="453" name="直線コネクタ 452"/>
        <xdr:cNvCxnSpPr/>
      </xdr:nvCxnSpPr>
      <xdr:spPr>
        <a:xfrm flipV="1">
          <a:off x="15290800" y="3153168"/>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24311</xdr:rowOff>
    </xdr:from>
    <xdr:to>
      <xdr:col>72</xdr:col>
      <xdr:colOff>203200</xdr:colOff>
      <xdr:row>20</xdr:row>
      <xdr:rowOff>88416</xdr:rowOff>
    </xdr:to>
    <xdr:cxnSp macro="">
      <xdr:nvCxnSpPr>
        <xdr:cNvPr id="456" name="直線コネクタ 455"/>
        <xdr:cNvCxnSpPr/>
      </xdr:nvCxnSpPr>
      <xdr:spPr>
        <a:xfrm flipV="1">
          <a:off x="14401800" y="3281861"/>
          <a:ext cx="889000" cy="23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88416</xdr:rowOff>
    </xdr:from>
    <xdr:to>
      <xdr:col>68</xdr:col>
      <xdr:colOff>152400</xdr:colOff>
      <xdr:row>21</xdr:row>
      <xdr:rowOff>76684</xdr:rowOff>
    </xdr:to>
    <xdr:cxnSp macro="">
      <xdr:nvCxnSpPr>
        <xdr:cNvPr id="459" name="直線コネクタ 458"/>
        <xdr:cNvCxnSpPr/>
      </xdr:nvCxnSpPr>
      <xdr:spPr>
        <a:xfrm flipV="1">
          <a:off x="13512800" y="3517416"/>
          <a:ext cx="889000" cy="1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60" name="フローチャート: 判断 459"/>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61" name="テキスト ボックス 460"/>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83397</xdr:rowOff>
    </xdr:from>
    <xdr:to>
      <xdr:col>64</xdr:col>
      <xdr:colOff>152400</xdr:colOff>
      <xdr:row>17</xdr:row>
      <xdr:rowOff>13547</xdr:rowOff>
    </xdr:to>
    <xdr:sp macro="" textlink="">
      <xdr:nvSpPr>
        <xdr:cNvPr id="462" name="フローチャート: 判断 461"/>
        <xdr:cNvSpPr/>
      </xdr:nvSpPr>
      <xdr:spPr>
        <a:xfrm>
          <a:off x="134620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23724</xdr:rowOff>
    </xdr:from>
    <xdr:ext cx="762000" cy="259045"/>
    <xdr:sp macro="" textlink="">
      <xdr:nvSpPr>
        <xdr:cNvPr id="463" name="テキスト ボックス 462"/>
        <xdr:cNvSpPr txBox="1"/>
      </xdr:nvSpPr>
      <xdr:spPr>
        <a:xfrm>
          <a:off x="13131800" y="259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114179</xdr:rowOff>
    </xdr:from>
    <xdr:to>
      <xdr:col>81</xdr:col>
      <xdr:colOff>95250</xdr:colOff>
      <xdr:row>18</xdr:row>
      <xdr:rowOff>44329</xdr:rowOff>
    </xdr:to>
    <xdr:sp macro="" textlink="">
      <xdr:nvSpPr>
        <xdr:cNvPr id="469" name="楕円 468"/>
        <xdr:cNvSpPr/>
      </xdr:nvSpPr>
      <xdr:spPr>
        <a:xfrm>
          <a:off x="16967200" y="302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86256</xdr:rowOff>
    </xdr:from>
    <xdr:ext cx="762000" cy="259045"/>
    <xdr:sp macro="" textlink="">
      <xdr:nvSpPr>
        <xdr:cNvPr id="470" name="将来負担の状況該当値テキスト"/>
        <xdr:cNvSpPr txBox="1"/>
      </xdr:nvSpPr>
      <xdr:spPr>
        <a:xfrm>
          <a:off x="17106900" y="300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16268</xdr:rowOff>
    </xdr:from>
    <xdr:to>
      <xdr:col>77</xdr:col>
      <xdr:colOff>95250</xdr:colOff>
      <xdr:row>18</xdr:row>
      <xdr:rowOff>117868</xdr:rowOff>
    </xdr:to>
    <xdr:sp macro="" textlink="">
      <xdr:nvSpPr>
        <xdr:cNvPr id="471" name="楕円 470"/>
        <xdr:cNvSpPr/>
      </xdr:nvSpPr>
      <xdr:spPr>
        <a:xfrm>
          <a:off x="16129000" y="31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102645</xdr:rowOff>
    </xdr:from>
    <xdr:ext cx="736600" cy="259045"/>
    <xdr:sp macro="" textlink="">
      <xdr:nvSpPr>
        <xdr:cNvPr id="472" name="テキスト ボックス 471"/>
        <xdr:cNvSpPr txBox="1"/>
      </xdr:nvSpPr>
      <xdr:spPr>
        <a:xfrm>
          <a:off x="15798800" y="318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144962</xdr:rowOff>
    </xdr:from>
    <xdr:to>
      <xdr:col>73</xdr:col>
      <xdr:colOff>44450</xdr:colOff>
      <xdr:row>19</xdr:row>
      <xdr:rowOff>75112</xdr:rowOff>
    </xdr:to>
    <xdr:sp macro="" textlink="">
      <xdr:nvSpPr>
        <xdr:cNvPr id="473" name="楕円 472"/>
        <xdr:cNvSpPr/>
      </xdr:nvSpPr>
      <xdr:spPr>
        <a:xfrm>
          <a:off x="15240000" y="32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59888</xdr:rowOff>
    </xdr:from>
    <xdr:ext cx="762000" cy="259045"/>
    <xdr:sp macro="" textlink="">
      <xdr:nvSpPr>
        <xdr:cNvPr id="474" name="テキスト ボックス 473"/>
        <xdr:cNvSpPr txBox="1"/>
      </xdr:nvSpPr>
      <xdr:spPr>
        <a:xfrm>
          <a:off x="14909800" y="331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37616</xdr:rowOff>
    </xdr:from>
    <xdr:to>
      <xdr:col>68</xdr:col>
      <xdr:colOff>203200</xdr:colOff>
      <xdr:row>20</xdr:row>
      <xdr:rowOff>139216</xdr:rowOff>
    </xdr:to>
    <xdr:sp macro="" textlink="">
      <xdr:nvSpPr>
        <xdr:cNvPr id="475" name="楕円 474"/>
        <xdr:cNvSpPr/>
      </xdr:nvSpPr>
      <xdr:spPr>
        <a:xfrm>
          <a:off x="14351000" y="34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123993</xdr:rowOff>
    </xdr:from>
    <xdr:ext cx="762000" cy="259045"/>
    <xdr:sp macro="" textlink="">
      <xdr:nvSpPr>
        <xdr:cNvPr id="476" name="テキスト ボックス 475"/>
        <xdr:cNvSpPr txBox="1"/>
      </xdr:nvSpPr>
      <xdr:spPr>
        <a:xfrm>
          <a:off x="14020800" y="355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25884</xdr:rowOff>
    </xdr:from>
    <xdr:to>
      <xdr:col>64</xdr:col>
      <xdr:colOff>152400</xdr:colOff>
      <xdr:row>21</xdr:row>
      <xdr:rowOff>127484</xdr:rowOff>
    </xdr:to>
    <xdr:sp macro="" textlink="">
      <xdr:nvSpPr>
        <xdr:cNvPr id="477" name="楕円 476"/>
        <xdr:cNvSpPr/>
      </xdr:nvSpPr>
      <xdr:spPr>
        <a:xfrm>
          <a:off x="13462000" y="36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112261</xdr:rowOff>
    </xdr:from>
    <xdr:ext cx="762000" cy="259045"/>
    <xdr:sp macro="" textlink="">
      <xdr:nvSpPr>
        <xdr:cNvPr id="478" name="テキスト ボックス 477"/>
        <xdr:cNvSpPr txBox="1"/>
      </xdr:nvSpPr>
      <xdr:spPr>
        <a:xfrm>
          <a:off x="13131800" y="371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43,708
43,232
733.19
29,879,364
28,715,324
1,064,655
15,107,778
29,281,470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ごみ焼却業務、消防業務を一部事務組合で実施しており、類似団体平均と比較すると人件費に係る経常収支比率は低くなっている。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今後、人件費の上昇が見込まれるため、引き続き、定員適正化計画に基づいた職員数の適正化に努める。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76708</xdr:rowOff>
    </xdr:to>
    <xdr:cxnSp macro="">
      <xdr:nvCxnSpPr>
        <xdr:cNvPr id="64" name="直線コネクタ 63"/>
        <xdr:cNvCxnSpPr/>
      </xdr:nvCxnSpPr>
      <xdr:spPr>
        <a:xfrm>
          <a:off x="3987800" y="62169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44704</xdr:rowOff>
    </xdr:to>
    <xdr:cxnSp macro="">
      <xdr:nvCxnSpPr>
        <xdr:cNvPr id="67" name="直線コネクタ 66"/>
        <xdr:cNvCxnSpPr/>
      </xdr:nvCxnSpPr>
      <xdr:spPr>
        <a:xfrm>
          <a:off x="3098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67564</xdr:rowOff>
    </xdr:to>
    <xdr:cxnSp macro="">
      <xdr:nvCxnSpPr>
        <xdr:cNvPr id="70" name="直線コネクタ 69"/>
        <xdr:cNvCxnSpPr/>
      </xdr:nvCxnSpPr>
      <xdr:spPr>
        <a:xfrm flipV="1">
          <a:off x="2209800" y="61620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99568</xdr:rowOff>
    </xdr:to>
    <xdr:cxnSp macro="">
      <xdr:nvCxnSpPr>
        <xdr:cNvPr id="73" name="直線コネクタ 72"/>
        <xdr:cNvCxnSpPr/>
      </xdr:nvCxnSpPr>
      <xdr:spPr>
        <a:xfrm flipV="1">
          <a:off x="1320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51054</xdr:rowOff>
    </xdr:from>
    <xdr:to>
      <xdr:col>11</xdr:col>
      <xdr:colOff>60325</xdr:colOff>
      <xdr:row>37</xdr:row>
      <xdr:rowOff>152654</xdr:rowOff>
    </xdr:to>
    <xdr:sp macro="" textlink="">
      <xdr:nvSpPr>
        <xdr:cNvPr id="74" name="フローチャート: 判断 73"/>
        <xdr:cNvSpPr/>
      </xdr:nvSpPr>
      <xdr:spPr>
        <a:xfrm>
          <a:off x="2159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75" name="テキスト ボックス 74"/>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7" name="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近年は類似団体平均をやや下回って推移している。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年度は、前年度に引き続いてエネルギー価格の上昇による光熱水費の増等により物件費の経常的な支出額が増加したこと等により、比率としては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今後は、更新時期を迎える公共施設等の維持管理についても個別施設計画の策定を通じて検討を進め、コスト削減に努めるとともに、事務事業の効率化等により縮減を図る。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104140</xdr:rowOff>
    </xdr:to>
    <xdr:cxnSp macro="">
      <xdr:nvCxnSpPr>
        <xdr:cNvPr id="125" name="直線コネクタ 124"/>
        <xdr:cNvCxnSpPr/>
      </xdr:nvCxnSpPr>
      <xdr:spPr>
        <a:xfrm>
          <a:off x="15671800" y="2794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50800</xdr:rowOff>
    </xdr:to>
    <xdr:cxnSp macro="">
      <xdr:nvCxnSpPr>
        <xdr:cNvPr id="128" name="直線コネクタ 127"/>
        <xdr:cNvCxnSpPr/>
      </xdr:nvCxnSpPr>
      <xdr:spPr>
        <a:xfrm>
          <a:off x="14782800" y="272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20320</xdr:rowOff>
    </xdr:to>
    <xdr:cxnSp macro="">
      <xdr:nvCxnSpPr>
        <xdr:cNvPr id="131" name="直線コネクタ 130"/>
        <xdr:cNvCxnSpPr/>
      </xdr:nvCxnSpPr>
      <xdr:spPr>
        <a:xfrm flipV="1">
          <a:off x="13893800" y="272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20320</xdr:rowOff>
    </xdr:to>
    <xdr:cxnSp macro="">
      <xdr:nvCxnSpPr>
        <xdr:cNvPr id="134" name="直線コネクタ 133"/>
        <xdr:cNvCxnSpPr/>
      </xdr:nvCxnSpPr>
      <xdr:spPr>
        <a:xfrm>
          <a:off x="13004800" y="274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5"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7" name="テキスト ボックス 146"/>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8" name="楕円 147"/>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49" name="テキスト ボックス 148"/>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0" name="楕円 149"/>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51" name="テキスト ボックス 150"/>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2" name="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3" name="テキスト ボックス 152"/>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少子高齢化等により増加傾向にあり、類似団体平均を上回っている。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年度は、乳幼児等や児童への医療費助成事業や生活保護費関連経費が増額したことにより、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今後も社会福祉費全般において増加が見込まれているため、過度に上昇することがないよう適正な執行に努める。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72572</xdr:rowOff>
    </xdr:to>
    <xdr:cxnSp macro="">
      <xdr:nvCxnSpPr>
        <xdr:cNvPr id="188" name="直線コネクタ 187"/>
        <xdr:cNvCxnSpPr/>
      </xdr:nvCxnSpPr>
      <xdr:spPr>
        <a:xfrm>
          <a:off x="3987800" y="9994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macro="" textlink="">
      <xdr:nvSpPr>
        <xdr:cNvPr id="189" name="扶助費平均値テキスト"/>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156935</xdr:rowOff>
    </xdr:from>
    <xdr:to>
      <xdr:col>19</xdr:col>
      <xdr:colOff>187325</xdr:colOff>
      <xdr:row>58</xdr:row>
      <xdr:rowOff>50800</xdr:rowOff>
    </xdr:to>
    <xdr:cxnSp macro="">
      <xdr:nvCxnSpPr>
        <xdr:cNvPr id="191" name="直線コネクタ 190"/>
        <xdr:cNvCxnSpPr/>
      </xdr:nvCxnSpPr>
      <xdr:spPr>
        <a:xfrm>
          <a:off x="3098800" y="9929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156935</xdr:rowOff>
    </xdr:from>
    <xdr:to>
      <xdr:col>15</xdr:col>
      <xdr:colOff>98425</xdr:colOff>
      <xdr:row>58</xdr:row>
      <xdr:rowOff>61685</xdr:rowOff>
    </xdr:to>
    <xdr:cxnSp macro="">
      <xdr:nvCxnSpPr>
        <xdr:cNvPr id="194" name="直線コネクタ 193"/>
        <xdr:cNvCxnSpPr/>
      </xdr:nvCxnSpPr>
      <xdr:spPr>
        <a:xfrm flipV="1">
          <a:off x="2209800" y="9929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6" name="テキスト ボックス 195"/>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148772</xdr:rowOff>
    </xdr:to>
    <xdr:cxnSp macro="">
      <xdr:nvCxnSpPr>
        <xdr:cNvPr id="197" name="直線コネクタ 196"/>
        <xdr:cNvCxnSpPr/>
      </xdr:nvCxnSpPr>
      <xdr:spPr>
        <a:xfrm flipV="1">
          <a:off x="1320800" y="10005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8" name="フローチャート: 判断 197"/>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9" name="テキスト ボックス 198"/>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0" name="フローチャート: 判断 199"/>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1" name="テキスト ボックス 200"/>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21772</xdr:rowOff>
    </xdr:from>
    <xdr:to>
      <xdr:col>24</xdr:col>
      <xdr:colOff>76200</xdr:colOff>
      <xdr:row>58</xdr:row>
      <xdr:rowOff>123372</xdr:rowOff>
    </xdr:to>
    <xdr:sp macro="" textlink="">
      <xdr:nvSpPr>
        <xdr:cNvPr id="207" name="楕円 206"/>
        <xdr:cNvSpPr/>
      </xdr:nvSpPr>
      <xdr:spPr>
        <a:xfrm>
          <a:off x="4775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165299</xdr:rowOff>
    </xdr:from>
    <xdr:ext cx="762000" cy="259045"/>
    <xdr:sp macro="" textlink="">
      <xdr:nvSpPr>
        <xdr:cNvPr id="208" name="扶助費該当値テキスト"/>
        <xdr:cNvSpPr txBox="1"/>
      </xdr:nvSpPr>
      <xdr:spPr>
        <a:xfrm>
          <a:off x="4914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11" name="楕円 210"/>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2" name="テキスト ボックス 211"/>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3" name="楕円 212"/>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4" name="テキスト ボックス 213"/>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97972</xdr:rowOff>
    </xdr:from>
    <xdr:to>
      <xdr:col>6</xdr:col>
      <xdr:colOff>171450</xdr:colOff>
      <xdr:row>59</xdr:row>
      <xdr:rowOff>28122</xdr:rowOff>
    </xdr:to>
    <xdr:sp macro="" textlink="">
      <xdr:nvSpPr>
        <xdr:cNvPr id="215" name="楕円 214"/>
        <xdr:cNvSpPr/>
      </xdr:nvSpPr>
      <xdr:spPr>
        <a:xfrm>
          <a:off x="1270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12899</xdr:rowOff>
    </xdr:from>
    <xdr:ext cx="762000" cy="259045"/>
    <xdr:sp macro="" textlink="">
      <xdr:nvSpPr>
        <xdr:cNvPr id="216" name="テキスト ボックス 215"/>
        <xdr:cNvSpPr txBox="1"/>
      </xdr:nvSpPr>
      <xdr:spPr>
        <a:xfrm>
          <a:off x="939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、後期高齢者医療事業への繰出金の増加等により、比率としては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　今後も、より一層の経営の効率化や受益者負担の適正化等を図り、一般会計負担の適正化に努める。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57</xdr:row>
      <xdr:rowOff>156935</xdr:rowOff>
    </xdr:to>
    <xdr:cxnSp macro="">
      <xdr:nvCxnSpPr>
        <xdr:cNvPr id="251" name="直線コネクタ 250"/>
        <xdr:cNvCxnSpPr/>
      </xdr:nvCxnSpPr>
      <xdr:spPr>
        <a:xfrm>
          <a:off x="15671800" y="9896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124278</xdr:rowOff>
    </xdr:to>
    <xdr:cxnSp macro="">
      <xdr:nvCxnSpPr>
        <xdr:cNvPr id="254" name="直線コネクタ 253"/>
        <xdr:cNvCxnSpPr/>
      </xdr:nvCxnSpPr>
      <xdr:spPr>
        <a:xfrm>
          <a:off x="14782800" y="9788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58965</xdr:rowOff>
    </xdr:to>
    <xdr:cxnSp macro="">
      <xdr:nvCxnSpPr>
        <xdr:cNvPr id="257" name="直線コネクタ 256"/>
        <xdr:cNvCxnSpPr/>
      </xdr:nvCxnSpPr>
      <xdr:spPr>
        <a:xfrm flipV="1">
          <a:off x="13893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57</xdr:row>
      <xdr:rowOff>146050</xdr:rowOff>
    </xdr:to>
    <xdr:cxnSp macro="">
      <xdr:nvCxnSpPr>
        <xdr:cNvPr id="260" name="直線コネクタ 259"/>
        <xdr:cNvCxnSpPr/>
      </xdr:nvCxnSpPr>
      <xdr:spPr>
        <a:xfrm flipV="1">
          <a:off x="13004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0" name="楕円 269"/>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1" name="その他該当値テキスト"/>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2" name="楕円 271"/>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73" name="テキスト ボックス 272"/>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4" name="楕円 273"/>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50999</xdr:rowOff>
    </xdr:from>
    <xdr:ext cx="762000" cy="259045"/>
    <xdr:sp macro="" textlink="">
      <xdr:nvSpPr>
        <xdr:cNvPr id="275" name="テキスト ボックス 274"/>
        <xdr:cNvSpPr txBox="1"/>
      </xdr:nvSpPr>
      <xdr:spPr>
        <a:xfrm>
          <a:off x="1440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6" name="楕円 275"/>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77" name="テキスト ボックス 276"/>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8" name="楕円 277"/>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9" name="テキスト ボックス 278"/>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近年は類似団体平均を下回って推移している。　</a:t>
          </a:r>
        </a:p>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年度は、益田地区広域市町村圏事務組合への消防庁舎建設事業、及び高機能緊急通信指令システム施設部分更新事業に係る負担金の増等により</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ポイントの増加となった。</a:t>
          </a:r>
        </a:p>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今後は、公共下水道事業等に対する</a:t>
          </a:r>
          <a:r>
            <a:rPr kumimoji="1" lang="ja-JP" altLang="en-US" sz="1250">
              <a:latin typeface="ＭＳ Ｐゴシック" panose="020B0600070205080204" pitchFamily="50" charset="-128"/>
              <a:ea typeface="ＭＳ Ｐゴシック" panose="020B0600070205080204" pitchFamily="50" charset="-128"/>
            </a:rPr>
            <a:t>公営企業会計への繰出しが増加することが見込まれるため、引き続き補助金の適正な執行に努め、行財政改革による終期の設定や市単独補助金の廃止を含めた見直しを継続する。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49276</xdr:rowOff>
    </xdr:to>
    <xdr:cxnSp macro="">
      <xdr:nvCxnSpPr>
        <xdr:cNvPr id="309" name="直線コネクタ 308"/>
        <xdr:cNvCxnSpPr/>
      </xdr:nvCxnSpPr>
      <xdr:spPr>
        <a:xfrm>
          <a:off x="15671800" y="61711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170434</xdr:rowOff>
    </xdr:to>
    <xdr:cxnSp macro="">
      <xdr:nvCxnSpPr>
        <xdr:cNvPr id="312" name="直線コネクタ 311"/>
        <xdr:cNvCxnSpPr/>
      </xdr:nvCxnSpPr>
      <xdr:spPr>
        <a:xfrm>
          <a:off x="14782800" y="61254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156718</xdr:rowOff>
    </xdr:to>
    <xdr:cxnSp macro="">
      <xdr:nvCxnSpPr>
        <xdr:cNvPr id="315" name="直線コネクタ 314"/>
        <xdr:cNvCxnSpPr/>
      </xdr:nvCxnSpPr>
      <xdr:spPr>
        <a:xfrm flipV="1">
          <a:off x="13893800" y="6125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156718</xdr:rowOff>
    </xdr:to>
    <xdr:cxnSp macro="">
      <xdr:nvCxnSpPr>
        <xdr:cNvPr id="318" name="直線コネクタ 317"/>
        <xdr:cNvCxnSpPr/>
      </xdr:nvCxnSpPr>
      <xdr:spPr>
        <a:xfrm>
          <a:off x="13004800" y="6116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8" name="楕円 327"/>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9"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30" name="楕円 329"/>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31" name="テキスト ボックス 330"/>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32" name="楕円 331"/>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33" name="テキスト ボックス 332"/>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4" name="楕円 333"/>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5" name="テキスト ボックス 33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6" name="楕円 335"/>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7" name="テキスト ボックス 336"/>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年度までに大規模事業を集中して実施してきた経過も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あり、類似団体平均を大きく上回っている。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年度は、各種事業の償還の終了により、前年度より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今後、公債費の減少により指標は改善する見込みではあるが、引き続き、事業精査による地方債発行額の抑制等により、比率の改善に努める。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24130</xdr:rowOff>
    </xdr:to>
    <xdr:cxnSp macro="">
      <xdr:nvCxnSpPr>
        <xdr:cNvPr id="363" name="直線コネクタ 362"/>
        <xdr:cNvCxnSpPr/>
      </xdr:nvCxnSpPr>
      <xdr:spPr>
        <a:xfrm flipV="1">
          <a:off x="4826000" y="1259484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4"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5" name="直線コネクタ 364"/>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6"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7" name="直線コネクタ 366"/>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165863</xdr:rowOff>
    </xdr:to>
    <xdr:cxnSp macro="">
      <xdr:nvCxnSpPr>
        <xdr:cNvPr id="368" name="直線コネクタ 367"/>
        <xdr:cNvCxnSpPr/>
      </xdr:nvCxnSpPr>
      <xdr:spPr>
        <a:xfrm flipV="1">
          <a:off x="3987800" y="13591539"/>
          <a:ext cx="8382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165863</xdr:rowOff>
    </xdr:from>
    <xdr:to>
      <xdr:col>19</xdr:col>
      <xdr:colOff>187325</xdr:colOff>
      <xdr:row>79</xdr:row>
      <xdr:rowOff>165863</xdr:rowOff>
    </xdr:to>
    <xdr:cxnSp macro="">
      <xdr:nvCxnSpPr>
        <xdr:cNvPr id="371" name="直線コネクタ 370"/>
        <xdr:cNvCxnSpPr/>
      </xdr:nvCxnSpPr>
      <xdr:spPr>
        <a:xfrm>
          <a:off x="3098800" y="13710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763</xdr:rowOff>
    </xdr:from>
    <xdr:to>
      <xdr:col>20</xdr:col>
      <xdr:colOff>38100</xdr:colOff>
      <xdr:row>77</xdr:row>
      <xdr:rowOff>102363</xdr:rowOff>
    </xdr:to>
    <xdr:sp macro="" textlink="">
      <xdr:nvSpPr>
        <xdr:cNvPr id="372" name="フローチャート: 判断 371"/>
        <xdr:cNvSpPr/>
      </xdr:nvSpPr>
      <xdr:spPr>
        <a:xfrm>
          <a:off x="3937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73" name="テキスト ボックス 372"/>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165863</xdr:rowOff>
    </xdr:from>
    <xdr:to>
      <xdr:col>15</xdr:col>
      <xdr:colOff>98425</xdr:colOff>
      <xdr:row>81</xdr:row>
      <xdr:rowOff>69850</xdr:rowOff>
    </xdr:to>
    <xdr:cxnSp macro="">
      <xdr:nvCxnSpPr>
        <xdr:cNvPr id="374" name="直線コネクタ 373"/>
        <xdr:cNvCxnSpPr/>
      </xdr:nvCxnSpPr>
      <xdr:spPr>
        <a:xfrm flipV="1">
          <a:off x="2209800" y="13710413"/>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108204</xdr:rowOff>
    </xdr:from>
    <xdr:to>
      <xdr:col>15</xdr:col>
      <xdr:colOff>149225</xdr:colOff>
      <xdr:row>77</xdr:row>
      <xdr:rowOff>38354</xdr:rowOff>
    </xdr:to>
    <xdr:sp macro="" textlink="">
      <xdr:nvSpPr>
        <xdr:cNvPr id="375" name="フローチャート: 判断 374"/>
        <xdr:cNvSpPr/>
      </xdr:nvSpPr>
      <xdr:spPr>
        <a:xfrm>
          <a:off x="3048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76" name="テキスト ボックス 375"/>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69850</xdr:rowOff>
    </xdr:from>
    <xdr:to>
      <xdr:col>11</xdr:col>
      <xdr:colOff>9525</xdr:colOff>
      <xdr:row>81</xdr:row>
      <xdr:rowOff>170435</xdr:rowOff>
    </xdr:to>
    <xdr:cxnSp macro="">
      <xdr:nvCxnSpPr>
        <xdr:cNvPr id="377" name="直線コネクタ 376"/>
        <xdr:cNvCxnSpPr/>
      </xdr:nvCxnSpPr>
      <xdr:spPr>
        <a:xfrm flipV="1">
          <a:off x="1320800" y="139573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8" name="フローチャート: 判断 377"/>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79" name="テキスト ボックス 378"/>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80" name="フローチャート: 判断 379"/>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114825</xdr:rowOff>
    </xdr:from>
    <xdr:ext cx="762000" cy="259045"/>
    <xdr:sp macro="" textlink="">
      <xdr:nvSpPr>
        <xdr:cNvPr id="381" name="テキスト ボックス 380"/>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7" name="楕円 386"/>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88"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115063</xdr:rowOff>
    </xdr:from>
    <xdr:to>
      <xdr:col>20</xdr:col>
      <xdr:colOff>38100</xdr:colOff>
      <xdr:row>80</xdr:row>
      <xdr:rowOff>45213</xdr:rowOff>
    </xdr:to>
    <xdr:sp macro="" textlink="">
      <xdr:nvSpPr>
        <xdr:cNvPr id="389" name="楕円 388"/>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29990</xdr:rowOff>
    </xdr:from>
    <xdr:ext cx="736600" cy="259045"/>
    <xdr:sp macro="" textlink="">
      <xdr:nvSpPr>
        <xdr:cNvPr id="390" name="テキスト ボックス 389"/>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115063</xdr:rowOff>
    </xdr:from>
    <xdr:to>
      <xdr:col>15</xdr:col>
      <xdr:colOff>149225</xdr:colOff>
      <xdr:row>80</xdr:row>
      <xdr:rowOff>45213</xdr:rowOff>
    </xdr:to>
    <xdr:sp macro="" textlink="">
      <xdr:nvSpPr>
        <xdr:cNvPr id="391" name="楕円 390"/>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29990</xdr:rowOff>
    </xdr:from>
    <xdr:ext cx="762000" cy="259045"/>
    <xdr:sp macro="" textlink="">
      <xdr:nvSpPr>
        <xdr:cNvPr id="392" name="テキスト ボックス 391"/>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393" name="楕円 392"/>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105427</xdr:rowOff>
    </xdr:from>
    <xdr:ext cx="762000" cy="259045"/>
    <xdr:sp macro="" textlink="">
      <xdr:nvSpPr>
        <xdr:cNvPr id="394" name="テキスト ボックス 393"/>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119635</xdr:rowOff>
    </xdr:from>
    <xdr:to>
      <xdr:col>6</xdr:col>
      <xdr:colOff>171450</xdr:colOff>
      <xdr:row>82</xdr:row>
      <xdr:rowOff>49785</xdr:rowOff>
    </xdr:to>
    <xdr:sp macro="" textlink="">
      <xdr:nvSpPr>
        <xdr:cNvPr id="395" name="楕円 394"/>
        <xdr:cNvSpPr/>
      </xdr:nvSpPr>
      <xdr:spPr>
        <a:xfrm>
          <a:off x="1270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34562</xdr:rowOff>
    </xdr:from>
    <xdr:ext cx="762000" cy="259045"/>
    <xdr:sp macro="" textlink="">
      <xdr:nvSpPr>
        <xdr:cNvPr id="396" name="テキスト ボックス 395"/>
        <xdr:cNvSpPr txBox="1"/>
      </xdr:nvSpPr>
      <xdr:spPr>
        <a:xfrm>
          <a:off x="939800" y="140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年度おいては、歳出において人件費・扶助費・補助費等の影響、歳入において普通交付税等の減少の影響により、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近年、類似団体平均を下回って推移しているものの、引き続き柔軟な財政運営を展開するための更なる歳出縮減を図る。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2" name="直線コネクタ 421"/>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3"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4" name="直線コネクタ 423"/>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5"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6" name="直線コネクタ 425"/>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94996</xdr:rowOff>
    </xdr:to>
    <xdr:cxnSp macro="">
      <xdr:nvCxnSpPr>
        <xdr:cNvPr id="427" name="直線コネクタ 426"/>
        <xdr:cNvCxnSpPr/>
      </xdr:nvCxnSpPr>
      <xdr:spPr>
        <a:xfrm>
          <a:off x="15671800" y="1298803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28" name="公債費以外平均値テキスト"/>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29" name="フローチャート: 判断 428"/>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85852</xdr:rowOff>
    </xdr:from>
    <xdr:to>
      <xdr:col>78</xdr:col>
      <xdr:colOff>69850</xdr:colOff>
      <xdr:row>75</xdr:row>
      <xdr:rowOff>129286</xdr:rowOff>
    </xdr:to>
    <xdr:cxnSp macro="">
      <xdr:nvCxnSpPr>
        <xdr:cNvPr id="430" name="直線コネクタ 429"/>
        <xdr:cNvCxnSpPr/>
      </xdr:nvCxnSpPr>
      <xdr:spPr>
        <a:xfrm>
          <a:off x="14782800" y="1277315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1" name="フローチャート: 判断 430"/>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2" name="テキスト ボックス 431"/>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85852</xdr:rowOff>
    </xdr:from>
    <xdr:to>
      <xdr:col>73</xdr:col>
      <xdr:colOff>180975</xdr:colOff>
      <xdr:row>75</xdr:row>
      <xdr:rowOff>97282</xdr:rowOff>
    </xdr:to>
    <xdr:cxnSp macro="">
      <xdr:nvCxnSpPr>
        <xdr:cNvPr id="433" name="直線コネクタ 432"/>
        <xdr:cNvCxnSpPr/>
      </xdr:nvCxnSpPr>
      <xdr:spPr>
        <a:xfrm flipV="1">
          <a:off x="13893800" y="127731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4" name="フローチャート: 判断 43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5" name="テキスト ボックス 43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97282</xdr:rowOff>
    </xdr:from>
    <xdr:to>
      <xdr:col>69</xdr:col>
      <xdr:colOff>92075</xdr:colOff>
      <xdr:row>75</xdr:row>
      <xdr:rowOff>152146</xdr:rowOff>
    </xdr:to>
    <xdr:cxnSp macro="">
      <xdr:nvCxnSpPr>
        <xdr:cNvPr id="436" name="直線コネクタ 435"/>
        <xdr:cNvCxnSpPr/>
      </xdr:nvCxnSpPr>
      <xdr:spPr>
        <a:xfrm flipV="1">
          <a:off x="13004800" y="129560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7" name="フローチャート: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8" name="テキスト ボックス 43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46" name="楕円 445"/>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47" name="公債費以外該当値テキスト"/>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78486</xdr:rowOff>
    </xdr:from>
    <xdr:to>
      <xdr:col>78</xdr:col>
      <xdr:colOff>120650</xdr:colOff>
      <xdr:row>76</xdr:row>
      <xdr:rowOff>8635</xdr:rowOff>
    </xdr:to>
    <xdr:sp macro="" textlink="">
      <xdr:nvSpPr>
        <xdr:cNvPr id="448" name="楕円 447"/>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18813</xdr:rowOff>
    </xdr:from>
    <xdr:ext cx="736600" cy="259045"/>
    <xdr:sp macro="" textlink="">
      <xdr:nvSpPr>
        <xdr:cNvPr id="449" name="テキスト ボックス 448"/>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35052</xdr:rowOff>
    </xdr:from>
    <xdr:to>
      <xdr:col>74</xdr:col>
      <xdr:colOff>31750</xdr:colOff>
      <xdr:row>74</xdr:row>
      <xdr:rowOff>136652</xdr:rowOff>
    </xdr:to>
    <xdr:sp macro="" textlink="">
      <xdr:nvSpPr>
        <xdr:cNvPr id="450" name="楕円 449"/>
        <xdr:cNvSpPr/>
      </xdr:nvSpPr>
      <xdr:spPr>
        <a:xfrm>
          <a:off x="14732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146829</xdr:rowOff>
    </xdr:from>
    <xdr:ext cx="762000" cy="259045"/>
    <xdr:sp macro="" textlink="">
      <xdr:nvSpPr>
        <xdr:cNvPr id="451" name="テキスト ボックス 450"/>
        <xdr:cNvSpPr txBox="1"/>
      </xdr:nvSpPr>
      <xdr:spPr>
        <a:xfrm>
          <a:off x="14401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52" name="楕円 451"/>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53" name="テキスト ボックス 452"/>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54" name="楕円 453"/>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55" name="テキスト ボックス 454"/>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45641</xdr:rowOff>
    </xdr:from>
    <xdr:to>
      <xdr:col>29</xdr:col>
      <xdr:colOff>127000</xdr:colOff>
      <xdr:row>18</xdr:row>
      <xdr:rowOff>60268</xdr:rowOff>
    </xdr:to>
    <xdr:cxnSp macro="">
      <xdr:nvCxnSpPr>
        <xdr:cNvPr id="49" name="直線コネクタ 48"/>
        <xdr:cNvCxnSpPr/>
      </xdr:nvCxnSpPr>
      <xdr:spPr bwMode="auto">
        <a:xfrm flipV="1">
          <a:off x="5003800" y="3179366"/>
          <a:ext cx="647700" cy="14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60268</xdr:rowOff>
    </xdr:from>
    <xdr:to>
      <xdr:col>26</xdr:col>
      <xdr:colOff>50800</xdr:colOff>
      <xdr:row>18</xdr:row>
      <xdr:rowOff>69298</xdr:rowOff>
    </xdr:to>
    <xdr:cxnSp macro="">
      <xdr:nvCxnSpPr>
        <xdr:cNvPr id="52" name="直線コネクタ 51"/>
        <xdr:cNvCxnSpPr/>
      </xdr:nvCxnSpPr>
      <xdr:spPr bwMode="auto">
        <a:xfrm flipV="1">
          <a:off x="4305300" y="3193993"/>
          <a:ext cx="6985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97364</xdr:rowOff>
    </xdr:from>
    <xdr:ext cx="736600" cy="259045"/>
    <xdr:sp macro="" textlink="">
      <xdr:nvSpPr>
        <xdr:cNvPr id="54" name="テキスト ボックス 53"/>
        <xdr:cNvSpPr txBox="1"/>
      </xdr:nvSpPr>
      <xdr:spPr>
        <a:xfrm>
          <a:off x="4622800" y="28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68737</xdr:rowOff>
    </xdr:from>
    <xdr:to>
      <xdr:col>22</xdr:col>
      <xdr:colOff>114300</xdr:colOff>
      <xdr:row>18</xdr:row>
      <xdr:rowOff>69298</xdr:rowOff>
    </xdr:to>
    <xdr:cxnSp macro="">
      <xdr:nvCxnSpPr>
        <xdr:cNvPr id="55" name="直線コネクタ 54"/>
        <xdr:cNvCxnSpPr/>
      </xdr:nvCxnSpPr>
      <xdr:spPr bwMode="auto">
        <a:xfrm>
          <a:off x="3606800" y="3202462"/>
          <a:ext cx="698500" cy="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62196</xdr:rowOff>
    </xdr:from>
    <xdr:to>
      <xdr:col>18</xdr:col>
      <xdr:colOff>177800</xdr:colOff>
      <xdr:row>18</xdr:row>
      <xdr:rowOff>68737</xdr:rowOff>
    </xdr:to>
    <xdr:cxnSp macro="">
      <xdr:nvCxnSpPr>
        <xdr:cNvPr id="58" name="直線コネクタ 57"/>
        <xdr:cNvCxnSpPr/>
      </xdr:nvCxnSpPr>
      <xdr:spPr bwMode="auto">
        <a:xfrm>
          <a:off x="2908300" y="3195921"/>
          <a:ext cx="698500" cy="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122728</xdr:rowOff>
    </xdr:from>
    <xdr:to>
      <xdr:col>19</xdr:col>
      <xdr:colOff>38100</xdr:colOff>
      <xdr:row>18</xdr:row>
      <xdr:rowOff>52878</xdr:rowOff>
    </xdr:to>
    <xdr:sp macro="" textlink="">
      <xdr:nvSpPr>
        <xdr:cNvPr id="59" name="フローチャート: 判断 58"/>
        <xdr:cNvSpPr/>
      </xdr:nvSpPr>
      <xdr:spPr bwMode="auto">
        <a:xfrm>
          <a:off x="35560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63055</xdr:rowOff>
    </xdr:from>
    <xdr:ext cx="762000" cy="259045"/>
    <xdr:sp macro="" textlink="">
      <xdr:nvSpPr>
        <xdr:cNvPr id="60" name="テキスト ボックス 59"/>
        <xdr:cNvSpPr txBox="1"/>
      </xdr:nvSpPr>
      <xdr:spPr>
        <a:xfrm>
          <a:off x="32258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134028</xdr:rowOff>
    </xdr:from>
    <xdr:to>
      <xdr:col>15</xdr:col>
      <xdr:colOff>101600</xdr:colOff>
      <xdr:row>18</xdr:row>
      <xdr:rowOff>64178</xdr:rowOff>
    </xdr:to>
    <xdr:sp macro="" textlink="">
      <xdr:nvSpPr>
        <xdr:cNvPr id="61" name="フローチャート: 判断 60"/>
        <xdr:cNvSpPr/>
      </xdr:nvSpPr>
      <xdr:spPr bwMode="auto">
        <a:xfrm>
          <a:off x="28575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74355</xdr:rowOff>
    </xdr:from>
    <xdr:ext cx="762000" cy="259045"/>
    <xdr:sp macro="" textlink="">
      <xdr:nvSpPr>
        <xdr:cNvPr id="62" name="テキスト ボックス 61"/>
        <xdr:cNvSpPr txBox="1"/>
      </xdr:nvSpPr>
      <xdr:spPr>
        <a:xfrm>
          <a:off x="25273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166291</xdr:rowOff>
    </xdr:from>
    <xdr:to>
      <xdr:col>29</xdr:col>
      <xdr:colOff>177800</xdr:colOff>
      <xdr:row>18</xdr:row>
      <xdr:rowOff>96441</xdr:rowOff>
    </xdr:to>
    <xdr:sp macro="" textlink="">
      <xdr:nvSpPr>
        <xdr:cNvPr id="68" name="楕円 67"/>
        <xdr:cNvSpPr/>
      </xdr:nvSpPr>
      <xdr:spPr bwMode="auto">
        <a:xfrm>
          <a:off x="5600700" y="3128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107841</xdr:rowOff>
    </xdr:from>
    <xdr:ext cx="762000" cy="259045"/>
    <xdr:sp macro="" textlink="">
      <xdr:nvSpPr>
        <xdr:cNvPr id="69" name="人口1人当たり決算額の推移該当値テキスト130"/>
        <xdr:cNvSpPr txBox="1"/>
      </xdr:nvSpPr>
      <xdr:spPr>
        <a:xfrm>
          <a:off x="5740400" y="30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9468</xdr:rowOff>
    </xdr:from>
    <xdr:to>
      <xdr:col>26</xdr:col>
      <xdr:colOff>101600</xdr:colOff>
      <xdr:row>18</xdr:row>
      <xdr:rowOff>111068</xdr:rowOff>
    </xdr:to>
    <xdr:sp macro="" textlink="">
      <xdr:nvSpPr>
        <xdr:cNvPr id="70" name="楕円 69"/>
        <xdr:cNvSpPr/>
      </xdr:nvSpPr>
      <xdr:spPr bwMode="auto">
        <a:xfrm>
          <a:off x="4953000" y="3143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95845</xdr:rowOff>
    </xdr:from>
    <xdr:ext cx="736600" cy="259045"/>
    <xdr:sp macro="" textlink="">
      <xdr:nvSpPr>
        <xdr:cNvPr id="71" name="テキスト ボックス 70"/>
        <xdr:cNvSpPr txBox="1"/>
      </xdr:nvSpPr>
      <xdr:spPr>
        <a:xfrm>
          <a:off x="4622800" y="3229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18498</xdr:rowOff>
    </xdr:from>
    <xdr:to>
      <xdr:col>22</xdr:col>
      <xdr:colOff>165100</xdr:colOff>
      <xdr:row>18</xdr:row>
      <xdr:rowOff>120097</xdr:rowOff>
    </xdr:to>
    <xdr:sp macro="" textlink="">
      <xdr:nvSpPr>
        <xdr:cNvPr id="72" name="楕円 71"/>
        <xdr:cNvSpPr/>
      </xdr:nvSpPr>
      <xdr:spPr bwMode="auto">
        <a:xfrm>
          <a:off x="4254500" y="315222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104875</xdr:rowOff>
    </xdr:from>
    <xdr:ext cx="762000" cy="259045"/>
    <xdr:sp macro="" textlink="">
      <xdr:nvSpPr>
        <xdr:cNvPr id="73" name="テキスト ボックス 72"/>
        <xdr:cNvSpPr txBox="1"/>
      </xdr:nvSpPr>
      <xdr:spPr>
        <a:xfrm>
          <a:off x="3924300" y="323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17937</xdr:rowOff>
    </xdr:from>
    <xdr:to>
      <xdr:col>19</xdr:col>
      <xdr:colOff>38100</xdr:colOff>
      <xdr:row>18</xdr:row>
      <xdr:rowOff>119538</xdr:rowOff>
    </xdr:to>
    <xdr:sp macro="" textlink="">
      <xdr:nvSpPr>
        <xdr:cNvPr id="74" name="楕円 73"/>
        <xdr:cNvSpPr/>
      </xdr:nvSpPr>
      <xdr:spPr bwMode="auto">
        <a:xfrm>
          <a:off x="3556000" y="315166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104315</xdr:rowOff>
    </xdr:from>
    <xdr:ext cx="762000" cy="259045"/>
    <xdr:sp macro="" textlink="">
      <xdr:nvSpPr>
        <xdr:cNvPr id="75" name="テキスト ボックス 74"/>
        <xdr:cNvSpPr txBox="1"/>
      </xdr:nvSpPr>
      <xdr:spPr>
        <a:xfrm>
          <a:off x="3225800" y="323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11396</xdr:rowOff>
    </xdr:from>
    <xdr:to>
      <xdr:col>15</xdr:col>
      <xdr:colOff>101600</xdr:colOff>
      <xdr:row>18</xdr:row>
      <xdr:rowOff>112996</xdr:rowOff>
    </xdr:to>
    <xdr:sp macro="" textlink="">
      <xdr:nvSpPr>
        <xdr:cNvPr id="76" name="楕円 75"/>
        <xdr:cNvSpPr/>
      </xdr:nvSpPr>
      <xdr:spPr bwMode="auto">
        <a:xfrm>
          <a:off x="2857500" y="3145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97773</xdr:rowOff>
    </xdr:from>
    <xdr:ext cx="762000" cy="259045"/>
    <xdr:sp macro="" textlink="">
      <xdr:nvSpPr>
        <xdr:cNvPr id="77" name="テキスト ボックス 76"/>
        <xdr:cNvSpPr txBox="1"/>
      </xdr:nvSpPr>
      <xdr:spPr>
        <a:xfrm>
          <a:off x="2527300" y="323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39865</xdr:rowOff>
    </xdr:from>
    <xdr:to>
      <xdr:col>29</xdr:col>
      <xdr:colOff>127000</xdr:colOff>
      <xdr:row>36</xdr:row>
      <xdr:rowOff>62192</xdr:rowOff>
    </xdr:to>
    <xdr:cxnSp macro="">
      <xdr:nvCxnSpPr>
        <xdr:cNvPr id="111" name="直線コネクタ 110"/>
        <xdr:cNvCxnSpPr/>
      </xdr:nvCxnSpPr>
      <xdr:spPr bwMode="auto">
        <a:xfrm flipV="1">
          <a:off x="5003800" y="6993115"/>
          <a:ext cx="647700" cy="22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88168</xdr:rowOff>
    </xdr:from>
    <xdr:ext cx="762000" cy="259045"/>
    <xdr:sp macro="" textlink="">
      <xdr:nvSpPr>
        <xdr:cNvPr id="112" name="人口1人当たり決算額の推移平均値テキスト445"/>
        <xdr:cNvSpPr txBox="1"/>
      </xdr:nvSpPr>
      <xdr:spPr>
        <a:xfrm>
          <a:off x="5740400" y="7041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35864</xdr:rowOff>
    </xdr:from>
    <xdr:to>
      <xdr:col>26</xdr:col>
      <xdr:colOff>50800</xdr:colOff>
      <xdr:row>36</xdr:row>
      <xdr:rowOff>62192</xdr:rowOff>
    </xdr:to>
    <xdr:cxnSp macro="">
      <xdr:nvCxnSpPr>
        <xdr:cNvPr id="114" name="直線コネクタ 113"/>
        <xdr:cNvCxnSpPr/>
      </xdr:nvCxnSpPr>
      <xdr:spPr bwMode="auto">
        <a:xfrm>
          <a:off x="4305300" y="6989114"/>
          <a:ext cx="698500" cy="26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15424</xdr:rowOff>
    </xdr:from>
    <xdr:to>
      <xdr:col>22</xdr:col>
      <xdr:colOff>114300</xdr:colOff>
      <xdr:row>36</xdr:row>
      <xdr:rowOff>35864</xdr:rowOff>
    </xdr:to>
    <xdr:cxnSp macro="">
      <xdr:nvCxnSpPr>
        <xdr:cNvPr id="117" name="直線コネクタ 116"/>
        <xdr:cNvCxnSpPr/>
      </xdr:nvCxnSpPr>
      <xdr:spPr bwMode="auto">
        <a:xfrm>
          <a:off x="3606800" y="6968674"/>
          <a:ext cx="698500" cy="20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307613</xdr:rowOff>
    </xdr:from>
    <xdr:to>
      <xdr:col>18</xdr:col>
      <xdr:colOff>177800</xdr:colOff>
      <xdr:row>36</xdr:row>
      <xdr:rowOff>15424</xdr:rowOff>
    </xdr:to>
    <xdr:cxnSp macro="">
      <xdr:nvCxnSpPr>
        <xdr:cNvPr id="120" name="直線コネクタ 119"/>
        <xdr:cNvCxnSpPr/>
      </xdr:nvCxnSpPr>
      <xdr:spPr bwMode="auto">
        <a:xfrm>
          <a:off x="2908300" y="6917963"/>
          <a:ext cx="698500" cy="5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75114</xdr:rowOff>
    </xdr:from>
    <xdr:to>
      <xdr:col>19</xdr:col>
      <xdr:colOff>38100</xdr:colOff>
      <xdr:row>37</xdr:row>
      <xdr:rowOff>5264</xdr:rowOff>
    </xdr:to>
    <xdr:sp macro="" textlink="">
      <xdr:nvSpPr>
        <xdr:cNvPr id="121" name="フローチャート: 判断 120"/>
        <xdr:cNvSpPr/>
      </xdr:nvSpPr>
      <xdr:spPr bwMode="auto">
        <a:xfrm>
          <a:off x="3556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161491</xdr:rowOff>
    </xdr:from>
    <xdr:ext cx="762000" cy="259045"/>
    <xdr:sp macro="" textlink="">
      <xdr:nvSpPr>
        <xdr:cNvPr id="122" name="テキスト ボックス 121"/>
        <xdr:cNvSpPr txBox="1"/>
      </xdr:nvSpPr>
      <xdr:spPr>
        <a:xfrm>
          <a:off x="3225800" y="711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62084</xdr:rowOff>
    </xdr:from>
    <xdr:to>
      <xdr:col>15</xdr:col>
      <xdr:colOff>101600</xdr:colOff>
      <xdr:row>36</xdr:row>
      <xdr:rowOff>163684</xdr:rowOff>
    </xdr:to>
    <xdr:sp macro="" textlink="">
      <xdr:nvSpPr>
        <xdr:cNvPr id="123" name="フローチャート: 判断 122"/>
        <xdr:cNvSpPr/>
      </xdr:nvSpPr>
      <xdr:spPr bwMode="auto">
        <a:xfrm>
          <a:off x="2857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148461</xdr:rowOff>
    </xdr:from>
    <xdr:ext cx="762000" cy="259045"/>
    <xdr:sp macro="" textlink="">
      <xdr:nvSpPr>
        <xdr:cNvPr id="124" name="テキスト ボックス 123"/>
        <xdr:cNvSpPr txBox="1"/>
      </xdr:nvSpPr>
      <xdr:spPr>
        <a:xfrm>
          <a:off x="2527300" y="71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331965</xdr:rowOff>
    </xdr:from>
    <xdr:to>
      <xdr:col>29</xdr:col>
      <xdr:colOff>177800</xdr:colOff>
      <xdr:row>36</xdr:row>
      <xdr:rowOff>90665</xdr:rowOff>
    </xdr:to>
    <xdr:sp macro="" textlink="">
      <xdr:nvSpPr>
        <xdr:cNvPr id="130" name="楕円 129"/>
        <xdr:cNvSpPr/>
      </xdr:nvSpPr>
      <xdr:spPr bwMode="auto">
        <a:xfrm>
          <a:off x="5600700" y="6942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177042</xdr:rowOff>
    </xdr:from>
    <xdr:ext cx="762000" cy="259045"/>
    <xdr:sp macro="" textlink="">
      <xdr:nvSpPr>
        <xdr:cNvPr id="131" name="人口1人当たり決算額の推移該当値テキスト445"/>
        <xdr:cNvSpPr txBox="1"/>
      </xdr:nvSpPr>
      <xdr:spPr>
        <a:xfrm>
          <a:off x="5740400" y="678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11392</xdr:rowOff>
    </xdr:from>
    <xdr:to>
      <xdr:col>26</xdr:col>
      <xdr:colOff>101600</xdr:colOff>
      <xdr:row>36</xdr:row>
      <xdr:rowOff>112992</xdr:rowOff>
    </xdr:to>
    <xdr:sp macro="" textlink="">
      <xdr:nvSpPr>
        <xdr:cNvPr id="132" name="楕円 131"/>
        <xdr:cNvSpPr/>
      </xdr:nvSpPr>
      <xdr:spPr bwMode="auto">
        <a:xfrm>
          <a:off x="4953000" y="696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123169</xdr:rowOff>
    </xdr:from>
    <xdr:ext cx="736600" cy="259045"/>
    <xdr:sp macro="" textlink="">
      <xdr:nvSpPr>
        <xdr:cNvPr id="133" name="テキスト ボックス 132"/>
        <xdr:cNvSpPr txBox="1"/>
      </xdr:nvSpPr>
      <xdr:spPr>
        <a:xfrm>
          <a:off x="4622800" y="6733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327964</xdr:rowOff>
    </xdr:from>
    <xdr:to>
      <xdr:col>22</xdr:col>
      <xdr:colOff>165100</xdr:colOff>
      <xdr:row>36</xdr:row>
      <xdr:rowOff>86664</xdr:rowOff>
    </xdr:to>
    <xdr:sp macro="" textlink="">
      <xdr:nvSpPr>
        <xdr:cNvPr id="134" name="楕円 133"/>
        <xdr:cNvSpPr/>
      </xdr:nvSpPr>
      <xdr:spPr bwMode="auto">
        <a:xfrm>
          <a:off x="4254500" y="693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96841</xdr:rowOff>
    </xdr:from>
    <xdr:ext cx="762000" cy="259045"/>
    <xdr:sp macro="" textlink="">
      <xdr:nvSpPr>
        <xdr:cNvPr id="135" name="テキスト ボックス 134"/>
        <xdr:cNvSpPr txBox="1"/>
      </xdr:nvSpPr>
      <xdr:spPr>
        <a:xfrm>
          <a:off x="3924300" y="670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307524</xdr:rowOff>
    </xdr:from>
    <xdr:to>
      <xdr:col>19</xdr:col>
      <xdr:colOff>38100</xdr:colOff>
      <xdr:row>36</xdr:row>
      <xdr:rowOff>66224</xdr:rowOff>
    </xdr:to>
    <xdr:sp macro="" textlink="">
      <xdr:nvSpPr>
        <xdr:cNvPr id="136" name="楕円 135"/>
        <xdr:cNvSpPr/>
      </xdr:nvSpPr>
      <xdr:spPr bwMode="auto">
        <a:xfrm>
          <a:off x="3556000" y="691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76401</xdr:rowOff>
    </xdr:from>
    <xdr:ext cx="762000" cy="259045"/>
    <xdr:sp macro="" textlink="">
      <xdr:nvSpPr>
        <xdr:cNvPr id="137" name="テキスト ボックス 136"/>
        <xdr:cNvSpPr txBox="1"/>
      </xdr:nvSpPr>
      <xdr:spPr>
        <a:xfrm>
          <a:off x="3225800" y="668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256813</xdr:rowOff>
    </xdr:from>
    <xdr:to>
      <xdr:col>15</xdr:col>
      <xdr:colOff>101600</xdr:colOff>
      <xdr:row>36</xdr:row>
      <xdr:rowOff>15513</xdr:rowOff>
    </xdr:to>
    <xdr:sp macro="" textlink="">
      <xdr:nvSpPr>
        <xdr:cNvPr id="138" name="楕円 137"/>
        <xdr:cNvSpPr/>
      </xdr:nvSpPr>
      <xdr:spPr bwMode="auto">
        <a:xfrm>
          <a:off x="2857500" y="686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25690</xdr:rowOff>
    </xdr:from>
    <xdr:ext cx="762000" cy="259045"/>
    <xdr:sp macro="" textlink="">
      <xdr:nvSpPr>
        <xdr:cNvPr id="139" name="テキスト ボックス 138"/>
        <xdr:cNvSpPr txBox="1"/>
      </xdr:nvSpPr>
      <xdr:spPr>
        <a:xfrm>
          <a:off x="2527300" y="663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43,708
43,232
733.19
29,879,364
28,715,324
1,064,655
15,107,778
29,281,470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56082</xdr:rowOff>
    </xdr:from>
    <xdr:to>
      <xdr:col>24</xdr:col>
      <xdr:colOff>63500</xdr:colOff>
      <xdr:row>37</xdr:row>
      <xdr:rowOff>71577</xdr:rowOff>
    </xdr:to>
    <xdr:cxnSp macro="">
      <xdr:nvCxnSpPr>
        <xdr:cNvPr id="60" name="直線コネクタ 59"/>
        <xdr:cNvCxnSpPr/>
      </xdr:nvCxnSpPr>
      <xdr:spPr>
        <a:xfrm flipV="1">
          <a:off x="3797300" y="6399732"/>
          <a:ext cx="838200" cy="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71577</xdr:rowOff>
    </xdr:from>
    <xdr:to>
      <xdr:col>19</xdr:col>
      <xdr:colOff>177800</xdr:colOff>
      <xdr:row>37</xdr:row>
      <xdr:rowOff>82900</xdr:rowOff>
    </xdr:to>
    <xdr:cxnSp macro="">
      <xdr:nvCxnSpPr>
        <xdr:cNvPr id="63" name="直線コネクタ 62"/>
        <xdr:cNvCxnSpPr/>
      </xdr:nvCxnSpPr>
      <xdr:spPr>
        <a:xfrm flipV="1">
          <a:off x="2908300" y="6415227"/>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75578</xdr:rowOff>
    </xdr:from>
    <xdr:to>
      <xdr:col>15</xdr:col>
      <xdr:colOff>50800</xdr:colOff>
      <xdr:row>37</xdr:row>
      <xdr:rowOff>82900</xdr:rowOff>
    </xdr:to>
    <xdr:cxnSp macro="">
      <xdr:nvCxnSpPr>
        <xdr:cNvPr id="66" name="直線コネクタ 65"/>
        <xdr:cNvCxnSpPr/>
      </xdr:nvCxnSpPr>
      <xdr:spPr>
        <a:xfrm>
          <a:off x="2019300" y="6419228"/>
          <a:ext cx="8890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75578</xdr:rowOff>
    </xdr:from>
    <xdr:to>
      <xdr:col>10</xdr:col>
      <xdr:colOff>114300</xdr:colOff>
      <xdr:row>37</xdr:row>
      <xdr:rowOff>87415</xdr:rowOff>
    </xdr:to>
    <xdr:cxnSp macro="">
      <xdr:nvCxnSpPr>
        <xdr:cNvPr id="69" name="直線コネクタ 68"/>
        <xdr:cNvCxnSpPr/>
      </xdr:nvCxnSpPr>
      <xdr:spPr>
        <a:xfrm flipV="1">
          <a:off x="1130300" y="6419228"/>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126326</xdr:rowOff>
    </xdr:from>
    <xdr:to>
      <xdr:col>10</xdr:col>
      <xdr:colOff>165100</xdr:colOff>
      <xdr:row>37</xdr:row>
      <xdr:rowOff>56476</xdr:rowOff>
    </xdr:to>
    <xdr:sp macro="" textlink="">
      <xdr:nvSpPr>
        <xdr:cNvPr id="70" name="フローチャート: 判断 69"/>
        <xdr:cNvSpPr/>
      </xdr:nvSpPr>
      <xdr:spPr>
        <a:xfrm>
          <a:off x="1968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73003</xdr:rowOff>
    </xdr:from>
    <xdr:ext cx="599010" cy="259045"/>
    <xdr:sp macro="" textlink="">
      <xdr:nvSpPr>
        <xdr:cNvPr id="71" name="テキスト ボックス 70"/>
        <xdr:cNvSpPr txBox="1"/>
      </xdr:nvSpPr>
      <xdr:spPr>
        <a:xfrm>
          <a:off x="1719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162764</xdr:rowOff>
    </xdr:from>
    <xdr:to>
      <xdr:col>6</xdr:col>
      <xdr:colOff>38100</xdr:colOff>
      <xdr:row>37</xdr:row>
      <xdr:rowOff>92914</xdr:rowOff>
    </xdr:to>
    <xdr:sp macro="" textlink="">
      <xdr:nvSpPr>
        <xdr:cNvPr id="72" name="フローチャート: 判断 71"/>
        <xdr:cNvSpPr/>
      </xdr:nvSpPr>
      <xdr:spPr>
        <a:xfrm>
          <a:off x="1079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109441</xdr:rowOff>
    </xdr:from>
    <xdr:ext cx="534377" cy="259045"/>
    <xdr:sp macro="" textlink="">
      <xdr:nvSpPr>
        <xdr:cNvPr id="73" name="テキスト ボックス 72"/>
        <xdr:cNvSpPr txBox="1"/>
      </xdr:nvSpPr>
      <xdr:spPr>
        <a:xfrm>
          <a:off x="863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5282</xdr:rowOff>
    </xdr:from>
    <xdr:to>
      <xdr:col>24</xdr:col>
      <xdr:colOff>114300</xdr:colOff>
      <xdr:row>37</xdr:row>
      <xdr:rowOff>106882</xdr:rowOff>
    </xdr:to>
    <xdr:sp macro="" textlink="">
      <xdr:nvSpPr>
        <xdr:cNvPr id="79" name="楕円 78"/>
        <xdr:cNvSpPr/>
      </xdr:nvSpPr>
      <xdr:spPr>
        <a:xfrm>
          <a:off x="4584700" y="63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155159</xdr:rowOff>
    </xdr:from>
    <xdr:ext cx="534377" cy="259045"/>
    <xdr:sp macro="" textlink="">
      <xdr:nvSpPr>
        <xdr:cNvPr id="80" name="人件費該当値テキスト"/>
        <xdr:cNvSpPr txBox="1"/>
      </xdr:nvSpPr>
      <xdr:spPr>
        <a:xfrm>
          <a:off x="4686300" y="63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20777</xdr:rowOff>
    </xdr:from>
    <xdr:to>
      <xdr:col>20</xdr:col>
      <xdr:colOff>38100</xdr:colOff>
      <xdr:row>37</xdr:row>
      <xdr:rowOff>122377</xdr:rowOff>
    </xdr:to>
    <xdr:sp macro="" textlink="">
      <xdr:nvSpPr>
        <xdr:cNvPr id="81" name="楕円 80"/>
        <xdr:cNvSpPr/>
      </xdr:nvSpPr>
      <xdr:spPr>
        <a:xfrm>
          <a:off x="37465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113504</xdr:rowOff>
    </xdr:from>
    <xdr:ext cx="534377" cy="259045"/>
    <xdr:sp macro="" textlink="">
      <xdr:nvSpPr>
        <xdr:cNvPr id="82" name="テキスト ボックス 81"/>
        <xdr:cNvSpPr txBox="1"/>
      </xdr:nvSpPr>
      <xdr:spPr>
        <a:xfrm>
          <a:off x="3530111" y="64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32100</xdr:rowOff>
    </xdr:from>
    <xdr:to>
      <xdr:col>15</xdr:col>
      <xdr:colOff>101600</xdr:colOff>
      <xdr:row>37</xdr:row>
      <xdr:rowOff>133700</xdr:rowOff>
    </xdr:to>
    <xdr:sp macro="" textlink="">
      <xdr:nvSpPr>
        <xdr:cNvPr id="83" name="楕円 82"/>
        <xdr:cNvSpPr/>
      </xdr:nvSpPr>
      <xdr:spPr>
        <a:xfrm>
          <a:off x="2857500" y="63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124827</xdr:rowOff>
    </xdr:from>
    <xdr:ext cx="534377" cy="259045"/>
    <xdr:sp macro="" textlink="">
      <xdr:nvSpPr>
        <xdr:cNvPr id="84" name="テキスト ボックス 83"/>
        <xdr:cNvSpPr txBox="1"/>
      </xdr:nvSpPr>
      <xdr:spPr>
        <a:xfrm>
          <a:off x="2641111" y="646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24778</xdr:rowOff>
    </xdr:from>
    <xdr:to>
      <xdr:col>10</xdr:col>
      <xdr:colOff>165100</xdr:colOff>
      <xdr:row>37</xdr:row>
      <xdr:rowOff>126378</xdr:rowOff>
    </xdr:to>
    <xdr:sp macro="" textlink="">
      <xdr:nvSpPr>
        <xdr:cNvPr id="85" name="楕円 84"/>
        <xdr:cNvSpPr/>
      </xdr:nvSpPr>
      <xdr:spPr>
        <a:xfrm>
          <a:off x="1968500" y="63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117505</xdr:rowOff>
    </xdr:from>
    <xdr:ext cx="534377" cy="259045"/>
    <xdr:sp macro="" textlink="">
      <xdr:nvSpPr>
        <xdr:cNvPr id="86" name="テキスト ボックス 85"/>
        <xdr:cNvSpPr txBox="1"/>
      </xdr:nvSpPr>
      <xdr:spPr>
        <a:xfrm>
          <a:off x="1752111" y="64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36615</xdr:rowOff>
    </xdr:from>
    <xdr:to>
      <xdr:col>6</xdr:col>
      <xdr:colOff>38100</xdr:colOff>
      <xdr:row>37</xdr:row>
      <xdr:rowOff>138215</xdr:rowOff>
    </xdr:to>
    <xdr:sp macro="" textlink="">
      <xdr:nvSpPr>
        <xdr:cNvPr id="87" name="楕円 86"/>
        <xdr:cNvSpPr/>
      </xdr:nvSpPr>
      <xdr:spPr>
        <a:xfrm>
          <a:off x="1079500" y="638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129343</xdr:rowOff>
    </xdr:from>
    <xdr:ext cx="534377" cy="259045"/>
    <xdr:sp macro="" textlink="">
      <xdr:nvSpPr>
        <xdr:cNvPr id="88" name="テキスト ボックス 87"/>
        <xdr:cNvSpPr txBox="1"/>
      </xdr:nvSpPr>
      <xdr:spPr>
        <a:xfrm>
          <a:off x="863111" y="647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82403</xdr:rowOff>
    </xdr:from>
    <xdr:to>
      <xdr:col>24</xdr:col>
      <xdr:colOff>63500</xdr:colOff>
      <xdr:row>56</xdr:row>
      <xdr:rowOff>97175</xdr:rowOff>
    </xdr:to>
    <xdr:cxnSp macro="">
      <xdr:nvCxnSpPr>
        <xdr:cNvPr id="115" name="直線コネクタ 114"/>
        <xdr:cNvCxnSpPr/>
      </xdr:nvCxnSpPr>
      <xdr:spPr>
        <a:xfrm flipV="1">
          <a:off x="3797300" y="9683603"/>
          <a:ext cx="8382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97175</xdr:rowOff>
    </xdr:from>
    <xdr:to>
      <xdr:col>19</xdr:col>
      <xdr:colOff>177800</xdr:colOff>
      <xdr:row>56</xdr:row>
      <xdr:rowOff>115414</xdr:rowOff>
    </xdr:to>
    <xdr:cxnSp macro="">
      <xdr:nvCxnSpPr>
        <xdr:cNvPr id="118" name="直線コネクタ 117"/>
        <xdr:cNvCxnSpPr/>
      </xdr:nvCxnSpPr>
      <xdr:spPr>
        <a:xfrm flipV="1">
          <a:off x="2908300" y="9698375"/>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115414</xdr:rowOff>
    </xdr:from>
    <xdr:to>
      <xdr:col>15</xdr:col>
      <xdr:colOff>50800</xdr:colOff>
      <xdr:row>56</xdr:row>
      <xdr:rowOff>149850</xdr:rowOff>
    </xdr:to>
    <xdr:cxnSp macro="">
      <xdr:nvCxnSpPr>
        <xdr:cNvPr id="121" name="直線コネクタ 120"/>
        <xdr:cNvCxnSpPr/>
      </xdr:nvCxnSpPr>
      <xdr:spPr>
        <a:xfrm flipV="1">
          <a:off x="2019300" y="9716614"/>
          <a:ext cx="889000" cy="3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149850</xdr:rowOff>
    </xdr:from>
    <xdr:to>
      <xdr:col>10</xdr:col>
      <xdr:colOff>114300</xdr:colOff>
      <xdr:row>57</xdr:row>
      <xdr:rowOff>12731</xdr:rowOff>
    </xdr:to>
    <xdr:cxnSp macro="">
      <xdr:nvCxnSpPr>
        <xdr:cNvPr id="124" name="直線コネクタ 123"/>
        <xdr:cNvCxnSpPr/>
      </xdr:nvCxnSpPr>
      <xdr:spPr>
        <a:xfrm flipV="1">
          <a:off x="1130300" y="9751050"/>
          <a:ext cx="889000" cy="3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16928</xdr:rowOff>
    </xdr:from>
    <xdr:to>
      <xdr:col>10</xdr:col>
      <xdr:colOff>165100</xdr:colOff>
      <xdr:row>56</xdr:row>
      <xdr:rowOff>118528</xdr:rowOff>
    </xdr:to>
    <xdr:sp macro="" textlink="">
      <xdr:nvSpPr>
        <xdr:cNvPr id="125" name="フローチャート: 判断 124"/>
        <xdr:cNvSpPr/>
      </xdr:nvSpPr>
      <xdr:spPr>
        <a:xfrm>
          <a:off x="1968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135055</xdr:rowOff>
    </xdr:from>
    <xdr:ext cx="534377" cy="259045"/>
    <xdr:sp macro="" textlink="">
      <xdr:nvSpPr>
        <xdr:cNvPr id="126" name="テキスト ボックス 125"/>
        <xdr:cNvSpPr txBox="1"/>
      </xdr:nvSpPr>
      <xdr:spPr>
        <a:xfrm>
          <a:off x="1752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32381</xdr:rowOff>
    </xdr:from>
    <xdr:to>
      <xdr:col>6</xdr:col>
      <xdr:colOff>38100</xdr:colOff>
      <xdr:row>56</xdr:row>
      <xdr:rowOff>133981</xdr:rowOff>
    </xdr:to>
    <xdr:sp macro="" textlink="">
      <xdr:nvSpPr>
        <xdr:cNvPr id="127" name="フローチャート: 判断 126"/>
        <xdr:cNvSpPr/>
      </xdr:nvSpPr>
      <xdr:spPr>
        <a:xfrm>
          <a:off x="1079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150508</xdr:rowOff>
    </xdr:from>
    <xdr:ext cx="534377" cy="259045"/>
    <xdr:sp macro="" textlink="">
      <xdr:nvSpPr>
        <xdr:cNvPr id="128" name="テキスト ボックス 127"/>
        <xdr:cNvSpPr txBox="1"/>
      </xdr:nvSpPr>
      <xdr:spPr>
        <a:xfrm>
          <a:off x="863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31603</xdr:rowOff>
    </xdr:from>
    <xdr:to>
      <xdr:col>24</xdr:col>
      <xdr:colOff>114300</xdr:colOff>
      <xdr:row>56</xdr:row>
      <xdr:rowOff>133203</xdr:rowOff>
    </xdr:to>
    <xdr:sp macro="" textlink="">
      <xdr:nvSpPr>
        <xdr:cNvPr id="134" name="楕円 133"/>
        <xdr:cNvSpPr/>
      </xdr:nvSpPr>
      <xdr:spPr>
        <a:xfrm>
          <a:off x="4584700" y="96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54480</xdr:rowOff>
    </xdr:from>
    <xdr:ext cx="534377" cy="259045"/>
    <xdr:sp macro="" textlink="">
      <xdr:nvSpPr>
        <xdr:cNvPr id="135" name="物件費該当値テキスト"/>
        <xdr:cNvSpPr txBox="1"/>
      </xdr:nvSpPr>
      <xdr:spPr>
        <a:xfrm>
          <a:off x="4686300" y="948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46375</xdr:rowOff>
    </xdr:from>
    <xdr:to>
      <xdr:col>20</xdr:col>
      <xdr:colOff>38100</xdr:colOff>
      <xdr:row>56</xdr:row>
      <xdr:rowOff>147975</xdr:rowOff>
    </xdr:to>
    <xdr:sp macro="" textlink="">
      <xdr:nvSpPr>
        <xdr:cNvPr id="136" name="楕円 135"/>
        <xdr:cNvSpPr/>
      </xdr:nvSpPr>
      <xdr:spPr>
        <a:xfrm>
          <a:off x="3746500" y="96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139102</xdr:rowOff>
    </xdr:from>
    <xdr:ext cx="534377" cy="259045"/>
    <xdr:sp macro="" textlink="">
      <xdr:nvSpPr>
        <xdr:cNvPr id="137" name="テキスト ボックス 136"/>
        <xdr:cNvSpPr txBox="1"/>
      </xdr:nvSpPr>
      <xdr:spPr>
        <a:xfrm>
          <a:off x="3530111" y="974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64614</xdr:rowOff>
    </xdr:from>
    <xdr:to>
      <xdr:col>15</xdr:col>
      <xdr:colOff>101600</xdr:colOff>
      <xdr:row>56</xdr:row>
      <xdr:rowOff>166214</xdr:rowOff>
    </xdr:to>
    <xdr:sp macro="" textlink="">
      <xdr:nvSpPr>
        <xdr:cNvPr id="138" name="楕円 137"/>
        <xdr:cNvSpPr/>
      </xdr:nvSpPr>
      <xdr:spPr>
        <a:xfrm>
          <a:off x="2857500" y="96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157341</xdr:rowOff>
    </xdr:from>
    <xdr:ext cx="534377" cy="259045"/>
    <xdr:sp macro="" textlink="">
      <xdr:nvSpPr>
        <xdr:cNvPr id="139" name="テキスト ボックス 138"/>
        <xdr:cNvSpPr txBox="1"/>
      </xdr:nvSpPr>
      <xdr:spPr>
        <a:xfrm>
          <a:off x="2641111" y="97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99050</xdr:rowOff>
    </xdr:from>
    <xdr:to>
      <xdr:col>10</xdr:col>
      <xdr:colOff>165100</xdr:colOff>
      <xdr:row>57</xdr:row>
      <xdr:rowOff>29200</xdr:rowOff>
    </xdr:to>
    <xdr:sp macro="" textlink="">
      <xdr:nvSpPr>
        <xdr:cNvPr id="140" name="楕円 139"/>
        <xdr:cNvSpPr/>
      </xdr:nvSpPr>
      <xdr:spPr>
        <a:xfrm>
          <a:off x="1968500" y="9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20327</xdr:rowOff>
    </xdr:from>
    <xdr:ext cx="534377" cy="259045"/>
    <xdr:sp macro="" textlink="">
      <xdr:nvSpPr>
        <xdr:cNvPr id="141" name="テキスト ボックス 140"/>
        <xdr:cNvSpPr txBox="1"/>
      </xdr:nvSpPr>
      <xdr:spPr>
        <a:xfrm>
          <a:off x="1752111" y="979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133381</xdr:rowOff>
    </xdr:from>
    <xdr:to>
      <xdr:col>6</xdr:col>
      <xdr:colOff>38100</xdr:colOff>
      <xdr:row>57</xdr:row>
      <xdr:rowOff>63531</xdr:rowOff>
    </xdr:to>
    <xdr:sp macro="" textlink="">
      <xdr:nvSpPr>
        <xdr:cNvPr id="142" name="楕円 141"/>
        <xdr:cNvSpPr/>
      </xdr:nvSpPr>
      <xdr:spPr>
        <a:xfrm>
          <a:off x="1079500" y="97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54658</xdr:rowOff>
    </xdr:from>
    <xdr:ext cx="534377" cy="259045"/>
    <xdr:sp macro="" textlink="">
      <xdr:nvSpPr>
        <xdr:cNvPr id="143" name="テキスト ボックス 142"/>
        <xdr:cNvSpPr txBox="1"/>
      </xdr:nvSpPr>
      <xdr:spPr>
        <a:xfrm>
          <a:off x="863111" y="98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11364</xdr:rowOff>
    </xdr:from>
    <xdr:to>
      <xdr:col>24</xdr:col>
      <xdr:colOff>63500</xdr:colOff>
      <xdr:row>78</xdr:row>
      <xdr:rowOff>14748</xdr:rowOff>
    </xdr:to>
    <xdr:cxnSp macro="">
      <xdr:nvCxnSpPr>
        <xdr:cNvPr id="170" name="直線コネクタ 169"/>
        <xdr:cNvCxnSpPr/>
      </xdr:nvCxnSpPr>
      <xdr:spPr>
        <a:xfrm flipV="1">
          <a:off x="3797300" y="13384464"/>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14748</xdr:rowOff>
    </xdr:from>
    <xdr:to>
      <xdr:col>19</xdr:col>
      <xdr:colOff>177800</xdr:colOff>
      <xdr:row>78</xdr:row>
      <xdr:rowOff>23113</xdr:rowOff>
    </xdr:to>
    <xdr:cxnSp macro="">
      <xdr:nvCxnSpPr>
        <xdr:cNvPr id="173" name="直線コネクタ 172"/>
        <xdr:cNvCxnSpPr/>
      </xdr:nvCxnSpPr>
      <xdr:spPr>
        <a:xfrm flipV="1">
          <a:off x="2908300" y="13387848"/>
          <a:ext cx="889000" cy="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23113</xdr:rowOff>
    </xdr:from>
    <xdr:to>
      <xdr:col>15</xdr:col>
      <xdr:colOff>50800</xdr:colOff>
      <xdr:row>78</xdr:row>
      <xdr:rowOff>50980</xdr:rowOff>
    </xdr:to>
    <xdr:cxnSp macro="">
      <xdr:nvCxnSpPr>
        <xdr:cNvPr id="176" name="直線コネクタ 175"/>
        <xdr:cNvCxnSpPr/>
      </xdr:nvCxnSpPr>
      <xdr:spPr>
        <a:xfrm flipV="1">
          <a:off x="2019300" y="13396213"/>
          <a:ext cx="889000" cy="2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50980</xdr:rowOff>
    </xdr:from>
    <xdr:to>
      <xdr:col>10</xdr:col>
      <xdr:colOff>114300</xdr:colOff>
      <xdr:row>78</xdr:row>
      <xdr:rowOff>67760</xdr:rowOff>
    </xdr:to>
    <xdr:cxnSp macro="">
      <xdr:nvCxnSpPr>
        <xdr:cNvPr id="179" name="直線コネクタ 178"/>
        <xdr:cNvCxnSpPr/>
      </xdr:nvCxnSpPr>
      <xdr:spPr>
        <a:xfrm flipV="1">
          <a:off x="1130300" y="13424080"/>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0" name="フローチャート: 判断 179"/>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1" name="テキスト ボックス 180"/>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2" name="フローチャート: 判断 181"/>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54070</xdr:rowOff>
    </xdr:from>
    <xdr:ext cx="469744" cy="259045"/>
    <xdr:sp macro="" textlink="">
      <xdr:nvSpPr>
        <xdr:cNvPr id="183" name="テキスト ボックス 182"/>
        <xdr:cNvSpPr txBox="1"/>
      </xdr:nvSpPr>
      <xdr:spPr>
        <a:xfrm>
          <a:off x="895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132014</xdr:rowOff>
    </xdr:from>
    <xdr:to>
      <xdr:col>24</xdr:col>
      <xdr:colOff>114300</xdr:colOff>
      <xdr:row>78</xdr:row>
      <xdr:rowOff>62164</xdr:rowOff>
    </xdr:to>
    <xdr:sp macro="" textlink="">
      <xdr:nvSpPr>
        <xdr:cNvPr id="189" name="楕円 188"/>
        <xdr:cNvSpPr/>
      </xdr:nvSpPr>
      <xdr:spPr>
        <a:xfrm>
          <a:off x="4584700" y="133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66115</xdr:rowOff>
    </xdr:from>
    <xdr:ext cx="469744" cy="259045"/>
    <xdr:sp macro="" textlink="">
      <xdr:nvSpPr>
        <xdr:cNvPr id="190" name="維持補修費該当値テキスト"/>
        <xdr:cNvSpPr txBox="1"/>
      </xdr:nvSpPr>
      <xdr:spPr>
        <a:xfrm>
          <a:off x="4686300" y="1326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135398</xdr:rowOff>
    </xdr:from>
    <xdr:to>
      <xdr:col>20</xdr:col>
      <xdr:colOff>38100</xdr:colOff>
      <xdr:row>78</xdr:row>
      <xdr:rowOff>65548</xdr:rowOff>
    </xdr:to>
    <xdr:sp macro="" textlink="">
      <xdr:nvSpPr>
        <xdr:cNvPr id="191" name="楕円 190"/>
        <xdr:cNvSpPr/>
      </xdr:nvSpPr>
      <xdr:spPr>
        <a:xfrm>
          <a:off x="3746500" y="133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56675</xdr:rowOff>
    </xdr:from>
    <xdr:ext cx="469744" cy="259045"/>
    <xdr:sp macro="" textlink="">
      <xdr:nvSpPr>
        <xdr:cNvPr id="192" name="テキスト ボックス 191"/>
        <xdr:cNvSpPr txBox="1"/>
      </xdr:nvSpPr>
      <xdr:spPr>
        <a:xfrm>
          <a:off x="3562428" y="13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143763</xdr:rowOff>
    </xdr:from>
    <xdr:to>
      <xdr:col>15</xdr:col>
      <xdr:colOff>101600</xdr:colOff>
      <xdr:row>78</xdr:row>
      <xdr:rowOff>73913</xdr:rowOff>
    </xdr:to>
    <xdr:sp macro="" textlink="">
      <xdr:nvSpPr>
        <xdr:cNvPr id="193" name="楕円 192"/>
        <xdr:cNvSpPr/>
      </xdr:nvSpPr>
      <xdr:spPr>
        <a:xfrm>
          <a:off x="28575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65040</xdr:rowOff>
    </xdr:from>
    <xdr:ext cx="469744" cy="259045"/>
    <xdr:sp macro="" textlink="">
      <xdr:nvSpPr>
        <xdr:cNvPr id="194" name="テキスト ボックス 193"/>
        <xdr:cNvSpPr txBox="1"/>
      </xdr:nvSpPr>
      <xdr:spPr>
        <a:xfrm>
          <a:off x="2673428" y="1343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180</xdr:rowOff>
    </xdr:from>
    <xdr:to>
      <xdr:col>10</xdr:col>
      <xdr:colOff>165100</xdr:colOff>
      <xdr:row>78</xdr:row>
      <xdr:rowOff>101780</xdr:rowOff>
    </xdr:to>
    <xdr:sp macro="" textlink="">
      <xdr:nvSpPr>
        <xdr:cNvPr id="195" name="楕円 194"/>
        <xdr:cNvSpPr/>
      </xdr:nvSpPr>
      <xdr:spPr>
        <a:xfrm>
          <a:off x="1968500" y="133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92907</xdr:rowOff>
    </xdr:from>
    <xdr:ext cx="469744" cy="259045"/>
    <xdr:sp macro="" textlink="">
      <xdr:nvSpPr>
        <xdr:cNvPr id="196" name="テキスト ボックス 195"/>
        <xdr:cNvSpPr txBox="1"/>
      </xdr:nvSpPr>
      <xdr:spPr>
        <a:xfrm>
          <a:off x="1784428" y="134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16960</xdr:rowOff>
    </xdr:from>
    <xdr:to>
      <xdr:col>6</xdr:col>
      <xdr:colOff>38100</xdr:colOff>
      <xdr:row>78</xdr:row>
      <xdr:rowOff>118560</xdr:rowOff>
    </xdr:to>
    <xdr:sp macro="" textlink="">
      <xdr:nvSpPr>
        <xdr:cNvPr id="197" name="楕円 196"/>
        <xdr:cNvSpPr/>
      </xdr:nvSpPr>
      <xdr:spPr>
        <a:xfrm>
          <a:off x="1079500" y="133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109687</xdr:rowOff>
    </xdr:from>
    <xdr:ext cx="469744" cy="259045"/>
    <xdr:sp macro="" textlink="">
      <xdr:nvSpPr>
        <xdr:cNvPr id="198" name="テキスト ボックス 197"/>
        <xdr:cNvSpPr txBox="1"/>
      </xdr:nvSpPr>
      <xdr:spPr>
        <a:xfrm>
          <a:off x="895428" y="1348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139289</xdr:rowOff>
    </xdr:from>
    <xdr:to>
      <xdr:col>24</xdr:col>
      <xdr:colOff>63500</xdr:colOff>
      <xdr:row>95</xdr:row>
      <xdr:rowOff>141829</xdr:rowOff>
    </xdr:to>
    <xdr:cxnSp macro="">
      <xdr:nvCxnSpPr>
        <xdr:cNvPr id="230" name="直線コネクタ 229"/>
        <xdr:cNvCxnSpPr/>
      </xdr:nvCxnSpPr>
      <xdr:spPr>
        <a:xfrm>
          <a:off x="3797300" y="16427039"/>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116467</xdr:rowOff>
    </xdr:from>
    <xdr:to>
      <xdr:col>19</xdr:col>
      <xdr:colOff>177800</xdr:colOff>
      <xdr:row>95</xdr:row>
      <xdr:rowOff>139289</xdr:rowOff>
    </xdr:to>
    <xdr:cxnSp macro="">
      <xdr:nvCxnSpPr>
        <xdr:cNvPr id="233" name="直線コネクタ 232"/>
        <xdr:cNvCxnSpPr/>
      </xdr:nvCxnSpPr>
      <xdr:spPr>
        <a:xfrm>
          <a:off x="2908300" y="16404217"/>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macro="" textlink="">
      <xdr:nvSpPr>
        <xdr:cNvPr id="235" name="テキスト ボックス 234"/>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116467</xdr:rowOff>
    </xdr:from>
    <xdr:to>
      <xdr:col>15</xdr:col>
      <xdr:colOff>50800</xdr:colOff>
      <xdr:row>96</xdr:row>
      <xdr:rowOff>57979</xdr:rowOff>
    </xdr:to>
    <xdr:cxnSp macro="">
      <xdr:nvCxnSpPr>
        <xdr:cNvPr id="236" name="直線コネクタ 235"/>
        <xdr:cNvCxnSpPr/>
      </xdr:nvCxnSpPr>
      <xdr:spPr>
        <a:xfrm flipV="1">
          <a:off x="2019300" y="16404217"/>
          <a:ext cx="889000" cy="1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57979</xdr:rowOff>
    </xdr:from>
    <xdr:to>
      <xdr:col>10</xdr:col>
      <xdr:colOff>114300</xdr:colOff>
      <xdr:row>96</xdr:row>
      <xdr:rowOff>90708</xdr:rowOff>
    </xdr:to>
    <xdr:cxnSp macro="">
      <xdr:nvCxnSpPr>
        <xdr:cNvPr id="239" name="直線コネクタ 238"/>
        <xdr:cNvCxnSpPr/>
      </xdr:nvCxnSpPr>
      <xdr:spPr>
        <a:xfrm flipV="1">
          <a:off x="1130300" y="16517179"/>
          <a:ext cx="889000" cy="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48254</xdr:rowOff>
    </xdr:from>
    <xdr:to>
      <xdr:col>10</xdr:col>
      <xdr:colOff>165100</xdr:colOff>
      <xdr:row>97</xdr:row>
      <xdr:rowOff>149854</xdr:rowOff>
    </xdr:to>
    <xdr:sp macro="" textlink="">
      <xdr:nvSpPr>
        <xdr:cNvPr id="240" name="フローチャート: 判断 239"/>
        <xdr:cNvSpPr/>
      </xdr:nvSpPr>
      <xdr:spPr>
        <a:xfrm>
          <a:off x="1968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140981</xdr:rowOff>
    </xdr:from>
    <xdr:ext cx="599010" cy="259045"/>
    <xdr:sp macro="" textlink="">
      <xdr:nvSpPr>
        <xdr:cNvPr id="241" name="テキスト ボックス 240"/>
        <xdr:cNvSpPr txBox="1"/>
      </xdr:nvSpPr>
      <xdr:spPr>
        <a:xfrm>
          <a:off x="1719795" y="1677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47837</xdr:rowOff>
    </xdr:from>
    <xdr:to>
      <xdr:col>6</xdr:col>
      <xdr:colOff>38100</xdr:colOff>
      <xdr:row>97</xdr:row>
      <xdr:rowOff>149437</xdr:rowOff>
    </xdr:to>
    <xdr:sp macro="" textlink="">
      <xdr:nvSpPr>
        <xdr:cNvPr id="242" name="フローチャート: 判断 241"/>
        <xdr:cNvSpPr/>
      </xdr:nvSpPr>
      <xdr:spPr>
        <a:xfrm>
          <a:off x="1079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140564</xdr:rowOff>
    </xdr:from>
    <xdr:ext cx="599010" cy="259045"/>
    <xdr:sp macro="" textlink="">
      <xdr:nvSpPr>
        <xdr:cNvPr id="243" name="テキスト ボックス 242"/>
        <xdr:cNvSpPr txBox="1"/>
      </xdr:nvSpPr>
      <xdr:spPr>
        <a:xfrm>
          <a:off x="830795" y="1677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91029</xdr:rowOff>
    </xdr:from>
    <xdr:to>
      <xdr:col>24</xdr:col>
      <xdr:colOff>114300</xdr:colOff>
      <xdr:row>96</xdr:row>
      <xdr:rowOff>21179</xdr:rowOff>
    </xdr:to>
    <xdr:sp macro="" textlink="">
      <xdr:nvSpPr>
        <xdr:cNvPr id="249" name="楕円 248"/>
        <xdr:cNvSpPr/>
      </xdr:nvSpPr>
      <xdr:spPr>
        <a:xfrm>
          <a:off x="4584700" y="163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113906</xdr:rowOff>
    </xdr:from>
    <xdr:ext cx="599010" cy="259045"/>
    <xdr:sp macro="" textlink="">
      <xdr:nvSpPr>
        <xdr:cNvPr id="250" name="扶助費該当値テキスト"/>
        <xdr:cNvSpPr txBox="1"/>
      </xdr:nvSpPr>
      <xdr:spPr>
        <a:xfrm>
          <a:off x="4686300" y="1623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88489</xdr:rowOff>
    </xdr:from>
    <xdr:to>
      <xdr:col>20</xdr:col>
      <xdr:colOff>38100</xdr:colOff>
      <xdr:row>96</xdr:row>
      <xdr:rowOff>18639</xdr:rowOff>
    </xdr:to>
    <xdr:sp macro="" textlink="">
      <xdr:nvSpPr>
        <xdr:cNvPr id="251" name="楕円 250"/>
        <xdr:cNvSpPr/>
      </xdr:nvSpPr>
      <xdr:spPr>
        <a:xfrm>
          <a:off x="3746500" y="163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35166</xdr:rowOff>
    </xdr:from>
    <xdr:ext cx="599010" cy="259045"/>
    <xdr:sp macro="" textlink="">
      <xdr:nvSpPr>
        <xdr:cNvPr id="252" name="テキスト ボックス 251"/>
        <xdr:cNvSpPr txBox="1"/>
      </xdr:nvSpPr>
      <xdr:spPr>
        <a:xfrm>
          <a:off x="3497795" y="1615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65667</xdr:rowOff>
    </xdr:from>
    <xdr:to>
      <xdr:col>15</xdr:col>
      <xdr:colOff>101600</xdr:colOff>
      <xdr:row>95</xdr:row>
      <xdr:rowOff>167267</xdr:rowOff>
    </xdr:to>
    <xdr:sp macro="" textlink="">
      <xdr:nvSpPr>
        <xdr:cNvPr id="253" name="楕円 252"/>
        <xdr:cNvSpPr/>
      </xdr:nvSpPr>
      <xdr:spPr>
        <a:xfrm>
          <a:off x="2857500" y="163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12344</xdr:rowOff>
    </xdr:from>
    <xdr:ext cx="599010" cy="259045"/>
    <xdr:sp macro="" textlink="">
      <xdr:nvSpPr>
        <xdr:cNvPr id="254" name="テキスト ボックス 253"/>
        <xdr:cNvSpPr txBox="1"/>
      </xdr:nvSpPr>
      <xdr:spPr>
        <a:xfrm>
          <a:off x="2608795" y="1612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7179</xdr:rowOff>
    </xdr:from>
    <xdr:to>
      <xdr:col>10</xdr:col>
      <xdr:colOff>165100</xdr:colOff>
      <xdr:row>96</xdr:row>
      <xdr:rowOff>108779</xdr:rowOff>
    </xdr:to>
    <xdr:sp macro="" textlink="">
      <xdr:nvSpPr>
        <xdr:cNvPr id="255" name="楕円 254"/>
        <xdr:cNvSpPr/>
      </xdr:nvSpPr>
      <xdr:spPr>
        <a:xfrm>
          <a:off x="1968500" y="1646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125306</xdr:rowOff>
    </xdr:from>
    <xdr:ext cx="599010" cy="259045"/>
    <xdr:sp macro="" textlink="">
      <xdr:nvSpPr>
        <xdr:cNvPr id="256" name="テキスト ボックス 255"/>
        <xdr:cNvSpPr txBox="1"/>
      </xdr:nvSpPr>
      <xdr:spPr>
        <a:xfrm>
          <a:off x="1719795" y="1624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39908</xdr:rowOff>
    </xdr:from>
    <xdr:to>
      <xdr:col>6</xdr:col>
      <xdr:colOff>38100</xdr:colOff>
      <xdr:row>96</xdr:row>
      <xdr:rowOff>141508</xdr:rowOff>
    </xdr:to>
    <xdr:sp macro="" textlink="">
      <xdr:nvSpPr>
        <xdr:cNvPr id="257" name="楕円 256"/>
        <xdr:cNvSpPr/>
      </xdr:nvSpPr>
      <xdr:spPr>
        <a:xfrm>
          <a:off x="1079500" y="164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158035</xdr:rowOff>
    </xdr:from>
    <xdr:ext cx="599010" cy="259045"/>
    <xdr:sp macro="" textlink="">
      <xdr:nvSpPr>
        <xdr:cNvPr id="258" name="テキスト ボックス 257"/>
        <xdr:cNvSpPr txBox="1"/>
      </xdr:nvSpPr>
      <xdr:spPr>
        <a:xfrm>
          <a:off x="830795" y="1627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153603</xdr:rowOff>
    </xdr:from>
    <xdr:to>
      <xdr:col>55</xdr:col>
      <xdr:colOff>0</xdr:colOff>
      <xdr:row>37</xdr:row>
      <xdr:rowOff>44134</xdr:rowOff>
    </xdr:to>
    <xdr:cxnSp macro="">
      <xdr:nvCxnSpPr>
        <xdr:cNvPr id="287" name="直線コネクタ 286"/>
        <xdr:cNvCxnSpPr/>
      </xdr:nvCxnSpPr>
      <xdr:spPr>
        <a:xfrm flipV="1">
          <a:off x="9639300" y="6325803"/>
          <a:ext cx="838200" cy="6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44134</xdr:rowOff>
    </xdr:from>
    <xdr:to>
      <xdr:col>50</xdr:col>
      <xdr:colOff>114300</xdr:colOff>
      <xdr:row>37</xdr:row>
      <xdr:rowOff>87571</xdr:rowOff>
    </xdr:to>
    <xdr:cxnSp macro="">
      <xdr:nvCxnSpPr>
        <xdr:cNvPr id="290" name="直線コネクタ 289"/>
        <xdr:cNvCxnSpPr/>
      </xdr:nvCxnSpPr>
      <xdr:spPr>
        <a:xfrm flipV="1">
          <a:off x="8750300" y="6387784"/>
          <a:ext cx="889000" cy="4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68510</xdr:rowOff>
    </xdr:from>
    <xdr:to>
      <xdr:col>45</xdr:col>
      <xdr:colOff>177800</xdr:colOff>
      <xdr:row>37</xdr:row>
      <xdr:rowOff>87571</xdr:rowOff>
    </xdr:to>
    <xdr:cxnSp macro="">
      <xdr:nvCxnSpPr>
        <xdr:cNvPr id="293" name="直線コネクタ 292"/>
        <xdr:cNvCxnSpPr/>
      </xdr:nvCxnSpPr>
      <xdr:spPr>
        <a:xfrm>
          <a:off x="7861300" y="6069260"/>
          <a:ext cx="889000" cy="36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68510</xdr:rowOff>
    </xdr:from>
    <xdr:to>
      <xdr:col>41</xdr:col>
      <xdr:colOff>50800</xdr:colOff>
      <xdr:row>37</xdr:row>
      <xdr:rowOff>149846</xdr:rowOff>
    </xdr:to>
    <xdr:cxnSp macro="">
      <xdr:nvCxnSpPr>
        <xdr:cNvPr id="296" name="直線コネクタ 295"/>
        <xdr:cNvCxnSpPr/>
      </xdr:nvCxnSpPr>
      <xdr:spPr>
        <a:xfrm flipV="1">
          <a:off x="6972300" y="6069260"/>
          <a:ext cx="889000" cy="42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297" name="フローチャート: 判断 296"/>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298" name="テキスト ボックス 297"/>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299" name="フローチャート: 判断 298"/>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0" name="テキスト ボックス 299"/>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102803</xdr:rowOff>
    </xdr:from>
    <xdr:to>
      <xdr:col>55</xdr:col>
      <xdr:colOff>50800</xdr:colOff>
      <xdr:row>37</xdr:row>
      <xdr:rowOff>32953</xdr:rowOff>
    </xdr:to>
    <xdr:sp macro="" textlink="">
      <xdr:nvSpPr>
        <xdr:cNvPr id="306" name="楕円 305"/>
        <xdr:cNvSpPr/>
      </xdr:nvSpPr>
      <xdr:spPr>
        <a:xfrm>
          <a:off x="10426700" y="62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125680</xdr:rowOff>
    </xdr:from>
    <xdr:ext cx="599010" cy="259045"/>
    <xdr:sp macro="" textlink="">
      <xdr:nvSpPr>
        <xdr:cNvPr id="307" name="補助費等該当値テキスト"/>
        <xdr:cNvSpPr txBox="1"/>
      </xdr:nvSpPr>
      <xdr:spPr>
        <a:xfrm>
          <a:off x="10528300" y="612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164784</xdr:rowOff>
    </xdr:from>
    <xdr:to>
      <xdr:col>50</xdr:col>
      <xdr:colOff>165100</xdr:colOff>
      <xdr:row>37</xdr:row>
      <xdr:rowOff>94934</xdr:rowOff>
    </xdr:to>
    <xdr:sp macro="" textlink="">
      <xdr:nvSpPr>
        <xdr:cNvPr id="308" name="楕円 307"/>
        <xdr:cNvSpPr/>
      </xdr:nvSpPr>
      <xdr:spPr>
        <a:xfrm>
          <a:off x="9588500" y="63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86061</xdr:rowOff>
    </xdr:from>
    <xdr:ext cx="534377" cy="259045"/>
    <xdr:sp macro="" textlink="">
      <xdr:nvSpPr>
        <xdr:cNvPr id="309" name="テキスト ボックス 308"/>
        <xdr:cNvSpPr txBox="1"/>
      </xdr:nvSpPr>
      <xdr:spPr>
        <a:xfrm>
          <a:off x="9372111" y="642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36771</xdr:rowOff>
    </xdr:from>
    <xdr:to>
      <xdr:col>46</xdr:col>
      <xdr:colOff>38100</xdr:colOff>
      <xdr:row>37</xdr:row>
      <xdr:rowOff>138371</xdr:rowOff>
    </xdr:to>
    <xdr:sp macro="" textlink="">
      <xdr:nvSpPr>
        <xdr:cNvPr id="310" name="楕円 309"/>
        <xdr:cNvSpPr/>
      </xdr:nvSpPr>
      <xdr:spPr>
        <a:xfrm>
          <a:off x="8699500" y="63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129498</xdr:rowOff>
    </xdr:from>
    <xdr:ext cx="534377" cy="259045"/>
    <xdr:sp macro="" textlink="">
      <xdr:nvSpPr>
        <xdr:cNvPr id="311" name="テキスト ボックス 310"/>
        <xdr:cNvSpPr txBox="1"/>
      </xdr:nvSpPr>
      <xdr:spPr>
        <a:xfrm>
          <a:off x="8483111" y="647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17710</xdr:rowOff>
    </xdr:from>
    <xdr:to>
      <xdr:col>41</xdr:col>
      <xdr:colOff>101600</xdr:colOff>
      <xdr:row>35</xdr:row>
      <xdr:rowOff>119310</xdr:rowOff>
    </xdr:to>
    <xdr:sp macro="" textlink="">
      <xdr:nvSpPr>
        <xdr:cNvPr id="312" name="楕円 311"/>
        <xdr:cNvSpPr/>
      </xdr:nvSpPr>
      <xdr:spPr>
        <a:xfrm>
          <a:off x="7810500" y="60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110437</xdr:rowOff>
    </xdr:from>
    <xdr:ext cx="599010" cy="259045"/>
    <xdr:sp macro="" textlink="">
      <xdr:nvSpPr>
        <xdr:cNvPr id="313" name="テキスト ボックス 312"/>
        <xdr:cNvSpPr txBox="1"/>
      </xdr:nvSpPr>
      <xdr:spPr>
        <a:xfrm>
          <a:off x="7561795" y="611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99046</xdr:rowOff>
    </xdr:from>
    <xdr:to>
      <xdr:col>36</xdr:col>
      <xdr:colOff>165100</xdr:colOff>
      <xdr:row>38</xdr:row>
      <xdr:rowOff>29196</xdr:rowOff>
    </xdr:to>
    <xdr:sp macro="" textlink="">
      <xdr:nvSpPr>
        <xdr:cNvPr id="314" name="楕円 313"/>
        <xdr:cNvSpPr/>
      </xdr:nvSpPr>
      <xdr:spPr>
        <a:xfrm>
          <a:off x="6921500" y="6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20323</xdr:rowOff>
    </xdr:from>
    <xdr:ext cx="534377" cy="259045"/>
    <xdr:sp macro="" textlink="">
      <xdr:nvSpPr>
        <xdr:cNvPr id="315" name="テキスト ボックス 314"/>
        <xdr:cNvSpPr txBox="1"/>
      </xdr:nvSpPr>
      <xdr:spPr>
        <a:xfrm>
          <a:off x="6705111" y="653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163806</xdr:rowOff>
    </xdr:from>
    <xdr:to>
      <xdr:col>55</xdr:col>
      <xdr:colOff>0</xdr:colOff>
      <xdr:row>56</xdr:row>
      <xdr:rowOff>70891</xdr:rowOff>
    </xdr:to>
    <xdr:cxnSp macro="">
      <xdr:nvCxnSpPr>
        <xdr:cNvPr id="340" name="直線コネクタ 339"/>
        <xdr:cNvCxnSpPr/>
      </xdr:nvCxnSpPr>
      <xdr:spPr>
        <a:xfrm>
          <a:off x="9639300" y="9422106"/>
          <a:ext cx="838200" cy="24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163806</xdr:rowOff>
    </xdr:from>
    <xdr:to>
      <xdr:col>50</xdr:col>
      <xdr:colOff>114300</xdr:colOff>
      <xdr:row>55</xdr:row>
      <xdr:rowOff>118337</xdr:rowOff>
    </xdr:to>
    <xdr:cxnSp macro="">
      <xdr:nvCxnSpPr>
        <xdr:cNvPr id="343" name="直線コネクタ 342"/>
        <xdr:cNvCxnSpPr/>
      </xdr:nvCxnSpPr>
      <xdr:spPr>
        <a:xfrm flipV="1">
          <a:off x="8750300" y="9422106"/>
          <a:ext cx="889000" cy="12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5" name="テキスト ボックス 344"/>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118337</xdr:rowOff>
    </xdr:from>
    <xdr:to>
      <xdr:col>45</xdr:col>
      <xdr:colOff>177800</xdr:colOff>
      <xdr:row>56</xdr:row>
      <xdr:rowOff>41042</xdr:rowOff>
    </xdr:to>
    <xdr:cxnSp macro="">
      <xdr:nvCxnSpPr>
        <xdr:cNvPr id="346" name="直線コネクタ 345"/>
        <xdr:cNvCxnSpPr/>
      </xdr:nvCxnSpPr>
      <xdr:spPr>
        <a:xfrm flipV="1">
          <a:off x="7861300" y="9548087"/>
          <a:ext cx="889000" cy="9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166640</xdr:rowOff>
    </xdr:from>
    <xdr:to>
      <xdr:col>41</xdr:col>
      <xdr:colOff>50800</xdr:colOff>
      <xdr:row>56</xdr:row>
      <xdr:rowOff>41042</xdr:rowOff>
    </xdr:to>
    <xdr:cxnSp macro="">
      <xdr:nvCxnSpPr>
        <xdr:cNvPr id="349" name="直線コネクタ 348"/>
        <xdr:cNvCxnSpPr/>
      </xdr:nvCxnSpPr>
      <xdr:spPr>
        <a:xfrm>
          <a:off x="6972300" y="9596390"/>
          <a:ext cx="889000" cy="4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131008</xdr:rowOff>
    </xdr:from>
    <xdr:to>
      <xdr:col>41</xdr:col>
      <xdr:colOff>101600</xdr:colOff>
      <xdr:row>55</xdr:row>
      <xdr:rowOff>61158</xdr:rowOff>
    </xdr:to>
    <xdr:sp macro="" textlink="">
      <xdr:nvSpPr>
        <xdr:cNvPr id="350" name="フローチャート: 判断 349"/>
        <xdr:cNvSpPr/>
      </xdr:nvSpPr>
      <xdr:spPr>
        <a:xfrm>
          <a:off x="7810500" y="938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77685</xdr:rowOff>
    </xdr:from>
    <xdr:ext cx="534377" cy="259045"/>
    <xdr:sp macro="" textlink="">
      <xdr:nvSpPr>
        <xdr:cNvPr id="351" name="テキスト ボックス 350"/>
        <xdr:cNvSpPr txBox="1"/>
      </xdr:nvSpPr>
      <xdr:spPr>
        <a:xfrm>
          <a:off x="7594111" y="91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122727</xdr:rowOff>
    </xdr:from>
    <xdr:to>
      <xdr:col>36</xdr:col>
      <xdr:colOff>165100</xdr:colOff>
      <xdr:row>55</xdr:row>
      <xdr:rowOff>52877</xdr:rowOff>
    </xdr:to>
    <xdr:sp macro="" textlink="">
      <xdr:nvSpPr>
        <xdr:cNvPr id="352" name="フローチャート: 判断 351"/>
        <xdr:cNvSpPr/>
      </xdr:nvSpPr>
      <xdr:spPr>
        <a:xfrm>
          <a:off x="6921500" y="938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69404</xdr:rowOff>
    </xdr:from>
    <xdr:ext cx="534377" cy="259045"/>
    <xdr:sp macro="" textlink="">
      <xdr:nvSpPr>
        <xdr:cNvPr id="353" name="テキスト ボックス 352"/>
        <xdr:cNvSpPr txBox="1"/>
      </xdr:nvSpPr>
      <xdr:spPr>
        <a:xfrm>
          <a:off x="6705111" y="91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20091</xdr:rowOff>
    </xdr:from>
    <xdr:to>
      <xdr:col>55</xdr:col>
      <xdr:colOff>50800</xdr:colOff>
      <xdr:row>56</xdr:row>
      <xdr:rowOff>121691</xdr:rowOff>
    </xdr:to>
    <xdr:sp macro="" textlink="">
      <xdr:nvSpPr>
        <xdr:cNvPr id="359" name="楕円 358"/>
        <xdr:cNvSpPr/>
      </xdr:nvSpPr>
      <xdr:spPr>
        <a:xfrm>
          <a:off x="10426700" y="96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169968</xdr:rowOff>
    </xdr:from>
    <xdr:ext cx="534377" cy="259045"/>
    <xdr:sp macro="" textlink="">
      <xdr:nvSpPr>
        <xdr:cNvPr id="360" name="普通建設事業費該当値テキスト"/>
        <xdr:cNvSpPr txBox="1"/>
      </xdr:nvSpPr>
      <xdr:spPr>
        <a:xfrm>
          <a:off x="10528300" y="95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113006</xdr:rowOff>
    </xdr:from>
    <xdr:to>
      <xdr:col>50</xdr:col>
      <xdr:colOff>165100</xdr:colOff>
      <xdr:row>55</xdr:row>
      <xdr:rowOff>43156</xdr:rowOff>
    </xdr:to>
    <xdr:sp macro="" textlink="">
      <xdr:nvSpPr>
        <xdr:cNvPr id="361" name="楕円 360"/>
        <xdr:cNvSpPr/>
      </xdr:nvSpPr>
      <xdr:spPr>
        <a:xfrm>
          <a:off x="9588500" y="93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59683</xdr:rowOff>
    </xdr:from>
    <xdr:ext cx="534377" cy="259045"/>
    <xdr:sp macro="" textlink="">
      <xdr:nvSpPr>
        <xdr:cNvPr id="362" name="テキスト ボックス 361"/>
        <xdr:cNvSpPr txBox="1"/>
      </xdr:nvSpPr>
      <xdr:spPr>
        <a:xfrm>
          <a:off x="9372111" y="914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67537</xdr:rowOff>
    </xdr:from>
    <xdr:to>
      <xdr:col>46</xdr:col>
      <xdr:colOff>38100</xdr:colOff>
      <xdr:row>55</xdr:row>
      <xdr:rowOff>169137</xdr:rowOff>
    </xdr:to>
    <xdr:sp macro="" textlink="">
      <xdr:nvSpPr>
        <xdr:cNvPr id="363" name="楕円 362"/>
        <xdr:cNvSpPr/>
      </xdr:nvSpPr>
      <xdr:spPr>
        <a:xfrm>
          <a:off x="8699500" y="949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14214</xdr:rowOff>
    </xdr:from>
    <xdr:ext cx="534377" cy="259045"/>
    <xdr:sp macro="" textlink="">
      <xdr:nvSpPr>
        <xdr:cNvPr id="364" name="テキスト ボックス 363"/>
        <xdr:cNvSpPr txBox="1"/>
      </xdr:nvSpPr>
      <xdr:spPr>
        <a:xfrm>
          <a:off x="8483111" y="927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161692</xdr:rowOff>
    </xdr:from>
    <xdr:to>
      <xdr:col>41</xdr:col>
      <xdr:colOff>101600</xdr:colOff>
      <xdr:row>56</xdr:row>
      <xdr:rowOff>91842</xdr:rowOff>
    </xdr:to>
    <xdr:sp macro="" textlink="">
      <xdr:nvSpPr>
        <xdr:cNvPr id="365" name="楕円 364"/>
        <xdr:cNvSpPr/>
      </xdr:nvSpPr>
      <xdr:spPr>
        <a:xfrm>
          <a:off x="7810500" y="95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82969</xdr:rowOff>
    </xdr:from>
    <xdr:ext cx="534377" cy="259045"/>
    <xdr:sp macro="" textlink="">
      <xdr:nvSpPr>
        <xdr:cNvPr id="366" name="テキスト ボックス 365"/>
        <xdr:cNvSpPr txBox="1"/>
      </xdr:nvSpPr>
      <xdr:spPr>
        <a:xfrm>
          <a:off x="7594111" y="968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115840</xdr:rowOff>
    </xdr:from>
    <xdr:to>
      <xdr:col>36</xdr:col>
      <xdr:colOff>165100</xdr:colOff>
      <xdr:row>56</xdr:row>
      <xdr:rowOff>45990</xdr:rowOff>
    </xdr:to>
    <xdr:sp macro="" textlink="">
      <xdr:nvSpPr>
        <xdr:cNvPr id="367" name="楕円 366"/>
        <xdr:cNvSpPr/>
      </xdr:nvSpPr>
      <xdr:spPr>
        <a:xfrm>
          <a:off x="6921500" y="95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37117</xdr:rowOff>
    </xdr:from>
    <xdr:ext cx="534377" cy="259045"/>
    <xdr:sp macro="" textlink="">
      <xdr:nvSpPr>
        <xdr:cNvPr id="368" name="テキスト ボックス 367"/>
        <xdr:cNvSpPr txBox="1"/>
      </xdr:nvSpPr>
      <xdr:spPr>
        <a:xfrm>
          <a:off x="6705111" y="963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4268</xdr:rowOff>
    </xdr:from>
    <xdr:to>
      <xdr:col>55</xdr:col>
      <xdr:colOff>0</xdr:colOff>
      <xdr:row>79</xdr:row>
      <xdr:rowOff>10897</xdr:rowOff>
    </xdr:to>
    <xdr:cxnSp macro="">
      <xdr:nvCxnSpPr>
        <xdr:cNvPr id="397" name="直線コネクタ 396"/>
        <xdr:cNvCxnSpPr/>
      </xdr:nvCxnSpPr>
      <xdr:spPr>
        <a:xfrm flipV="1">
          <a:off x="9639300" y="13548818"/>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34226</xdr:rowOff>
    </xdr:from>
    <xdr:to>
      <xdr:col>50</xdr:col>
      <xdr:colOff>114300</xdr:colOff>
      <xdr:row>79</xdr:row>
      <xdr:rowOff>10897</xdr:rowOff>
    </xdr:to>
    <xdr:cxnSp macro="">
      <xdr:nvCxnSpPr>
        <xdr:cNvPr id="400" name="直線コネクタ 399"/>
        <xdr:cNvCxnSpPr/>
      </xdr:nvCxnSpPr>
      <xdr:spPr>
        <a:xfrm>
          <a:off x="8750300" y="13407326"/>
          <a:ext cx="889000" cy="1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34226</xdr:rowOff>
    </xdr:from>
    <xdr:to>
      <xdr:col>45</xdr:col>
      <xdr:colOff>177800</xdr:colOff>
      <xdr:row>78</xdr:row>
      <xdr:rowOff>165264</xdr:rowOff>
    </xdr:to>
    <xdr:cxnSp macro="">
      <xdr:nvCxnSpPr>
        <xdr:cNvPr id="403" name="直線コネクタ 402"/>
        <xdr:cNvCxnSpPr/>
      </xdr:nvCxnSpPr>
      <xdr:spPr>
        <a:xfrm flipV="1">
          <a:off x="7861300" y="13407326"/>
          <a:ext cx="889000" cy="13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150788</xdr:rowOff>
    </xdr:from>
    <xdr:to>
      <xdr:col>41</xdr:col>
      <xdr:colOff>50800</xdr:colOff>
      <xdr:row>78</xdr:row>
      <xdr:rowOff>165264</xdr:rowOff>
    </xdr:to>
    <xdr:cxnSp macro="">
      <xdr:nvCxnSpPr>
        <xdr:cNvPr id="406" name="直線コネクタ 405"/>
        <xdr:cNvCxnSpPr/>
      </xdr:nvCxnSpPr>
      <xdr:spPr>
        <a:xfrm>
          <a:off x="6972300" y="13523888"/>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07" name="フローチャート: 判断 406"/>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08" name="テキスト ボックス 407"/>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09" name="フローチャート: 判断 408"/>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0" name="テキスト ボックス 409"/>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124918</xdr:rowOff>
    </xdr:from>
    <xdr:to>
      <xdr:col>55</xdr:col>
      <xdr:colOff>50800</xdr:colOff>
      <xdr:row>79</xdr:row>
      <xdr:rowOff>55068</xdr:rowOff>
    </xdr:to>
    <xdr:sp macro="" textlink="">
      <xdr:nvSpPr>
        <xdr:cNvPr id="416" name="楕円 415"/>
        <xdr:cNvSpPr/>
      </xdr:nvSpPr>
      <xdr:spPr>
        <a:xfrm>
          <a:off x="10426700" y="134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39845</xdr:rowOff>
    </xdr:from>
    <xdr:ext cx="469744" cy="259045"/>
    <xdr:sp macro="" textlink="">
      <xdr:nvSpPr>
        <xdr:cNvPr id="417" name="普通建設事業費 （ うち新規整備　）該当値テキスト"/>
        <xdr:cNvSpPr txBox="1"/>
      </xdr:nvSpPr>
      <xdr:spPr>
        <a:xfrm>
          <a:off x="10528300" y="134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131547</xdr:rowOff>
    </xdr:from>
    <xdr:to>
      <xdr:col>50</xdr:col>
      <xdr:colOff>165100</xdr:colOff>
      <xdr:row>79</xdr:row>
      <xdr:rowOff>61697</xdr:rowOff>
    </xdr:to>
    <xdr:sp macro="" textlink="">
      <xdr:nvSpPr>
        <xdr:cNvPr id="418" name="楕円 417"/>
        <xdr:cNvSpPr/>
      </xdr:nvSpPr>
      <xdr:spPr>
        <a:xfrm>
          <a:off x="9588500" y="135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52824</xdr:rowOff>
    </xdr:from>
    <xdr:ext cx="469744" cy="259045"/>
    <xdr:sp macro="" textlink="">
      <xdr:nvSpPr>
        <xdr:cNvPr id="419" name="テキスト ボックス 418"/>
        <xdr:cNvSpPr txBox="1"/>
      </xdr:nvSpPr>
      <xdr:spPr>
        <a:xfrm>
          <a:off x="9404428" y="1359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154876</xdr:rowOff>
    </xdr:from>
    <xdr:to>
      <xdr:col>46</xdr:col>
      <xdr:colOff>38100</xdr:colOff>
      <xdr:row>78</xdr:row>
      <xdr:rowOff>85026</xdr:rowOff>
    </xdr:to>
    <xdr:sp macro="" textlink="">
      <xdr:nvSpPr>
        <xdr:cNvPr id="420" name="楕円 419"/>
        <xdr:cNvSpPr/>
      </xdr:nvSpPr>
      <xdr:spPr>
        <a:xfrm>
          <a:off x="8699500" y="133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76153</xdr:rowOff>
    </xdr:from>
    <xdr:ext cx="534377" cy="259045"/>
    <xdr:sp macro="" textlink="">
      <xdr:nvSpPr>
        <xdr:cNvPr id="421" name="テキスト ボックス 420"/>
        <xdr:cNvSpPr txBox="1"/>
      </xdr:nvSpPr>
      <xdr:spPr>
        <a:xfrm>
          <a:off x="8483111" y="134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114464</xdr:rowOff>
    </xdr:from>
    <xdr:to>
      <xdr:col>41</xdr:col>
      <xdr:colOff>101600</xdr:colOff>
      <xdr:row>79</xdr:row>
      <xdr:rowOff>44614</xdr:rowOff>
    </xdr:to>
    <xdr:sp macro="" textlink="">
      <xdr:nvSpPr>
        <xdr:cNvPr id="422" name="楕円 421"/>
        <xdr:cNvSpPr/>
      </xdr:nvSpPr>
      <xdr:spPr>
        <a:xfrm>
          <a:off x="7810500" y="134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35741</xdr:rowOff>
    </xdr:from>
    <xdr:ext cx="469744" cy="259045"/>
    <xdr:sp macro="" textlink="">
      <xdr:nvSpPr>
        <xdr:cNvPr id="423" name="テキスト ボックス 422"/>
        <xdr:cNvSpPr txBox="1"/>
      </xdr:nvSpPr>
      <xdr:spPr>
        <a:xfrm>
          <a:off x="7626428" y="1358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99988</xdr:rowOff>
    </xdr:from>
    <xdr:to>
      <xdr:col>36</xdr:col>
      <xdr:colOff>165100</xdr:colOff>
      <xdr:row>79</xdr:row>
      <xdr:rowOff>30138</xdr:rowOff>
    </xdr:to>
    <xdr:sp macro="" textlink="">
      <xdr:nvSpPr>
        <xdr:cNvPr id="424" name="楕円 423"/>
        <xdr:cNvSpPr/>
      </xdr:nvSpPr>
      <xdr:spPr>
        <a:xfrm>
          <a:off x="6921500" y="134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21265</xdr:rowOff>
    </xdr:from>
    <xdr:ext cx="469744" cy="259045"/>
    <xdr:sp macro="" textlink="">
      <xdr:nvSpPr>
        <xdr:cNvPr id="425" name="テキスト ボックス 424"/>
        <xdr:cNvSpPr txBox="1"/>
      </xdr:nvSpPr>
      <xdr:spPr>
        <a:xfrm>
          <a:off x="6737428" y="135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150764</xdr:rowOff>
    </xdr:from>
    <xdr:to>
      <xdr:col>55</xdr:col>
      <xdr:colOff>0</xdr:colOff>
      <xdr:row>96</xdr:row>
      <xdr:rowOff>77685</xdr:rowOff>
    </xdr:to>
    <xdr:cxnSp macro="">
      <xdr:nvCxnSpPr>
        <xdr:cNvPr id="452" name="直線コネクタ 451"/>
        <xdr:cNvCxnSpPr/>
      </xdr:nvCxnSpPr>
      <xdr:spPr>
        <a:xfrm>
          <a:off x="9639300" y="16267064"/>
          <a:ext cx="838200" cy="2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150764</xdr:rowOff>
    </xdr:from>
    <xdr:to>
      <xdr:col>50</xdr:col>
      <xdr:colOff>114300</xdr:colOff>
      <xdr:row>95</xdr:row>
      <xdr:rowOff>163466</xdr:rowOff>
    </xdr:to>
    <xdr:cxnSp macro="">
      <xdr:nvCxnSpPr>
        <xdr:cNvPr id="455" name="直線コネクタ 454"/>
        <xdr:cNvCxnSpPr/>
      </xdr:nvCxnSpPr>
      <xdr:spPr>
        <a:xfrm flipV="1">
          <a:off x="8750300" y="16267064"/>
          <a:ext cx="889000" cy="18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86977</xdr:rowOff>
    </xdr:from>
    <xdr:ext cx="534377" cy="259045"/>
    <xdr:sp macro="" textlink="">
      <xdr:nvSpPr>
        <xdr:cNvPr id="457" name="テキスト ボックス 456"/>
        <xdr:cNvSpPr txBox="1"/>
      </xdr:nvSpPr>
      <xdr:spPr>
        <a:xfrm>
          <a:off x="9372111" y="1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163466</xdr:rowOff>
    </xdr:from>
    <xdr:to>
      <xdr:col>45</xdr:col>
      <xdr:colOff>177800</xdr:colOff>
      <xdr:row>96</xdr:row>
      <xdr:rowOff>101231</xdr:rowOff>
    </xdr:to>
    <xdr:cxnSp macro="">
      <xdr:nvCxnSpPr>
        <xdr:cNvPr id="458" name="直線コネクタ 457"/>
        <xdr:cNvCxnSpPr/>
      </xdr:nvCxnSpPr>
      <xdr:spPr>
        <a:xfrm flipV="1">
          <a:off x="7861300" y="16451216"/>
          <a:ext cx="889000" cy="10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119183</xdr:rowOff>
    </xdr:from>
    <xdr:ext cx="534377" cy="259045"/>
    <xdr:sp macro="" textlink="">
      <xdr:nvSpPr>
        <xdr:cNvPr id="460" name="テキスト ボックス 459"/>
        <xdr:cNvSpPr txBox="1"/>
      </xdr:nvSpPr>
      <xdr:spPr>
        <a:xfrm>
          <a:off x="8483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48817</xdr:rowOff>
    </xdr:from>
    <xdr:to>
      <xdr:col>41</xdr:col>
      <xdr:colOff>50800</xdr:colOff>
      <xdr:row>96</xdr:row>
      <xdr:rowOff>101231</xdr:rowOff>
    </xdr:to>
    <xdr:cxnSp macro="">
      <xdr:nvCxnSpPr>
        <xdr:cNvPr id="461" name="直線コネクタ 460"/>
        <xdr:cNvCxnSpPr/>
      </xdr:nvCxnSpPr>
      <xdr:spPr>
        <a:xfrm>
          <a:off x="6972300" y="16508017"/>
          <a:ext cx="889000" cy="5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138478</xdr:rowOff>
    </xdr:from>
    <xdr:to>
      <xdr:col>41</xdr:col>
      <xdr:colOff>101600</xdr:colOff>
      <xdr:row>96</xdr:row>
      <xdr:rowOff>68628</xdr:rowOff>
    </xdr:to>
    <xdr:sp macro="" textlink="">
      <xdr:nvSpPr>
        <xdr:cNvPr id="462" name="フローチャート: 判断 461"/>
        <xdr:cNvSpPr/>
      </xdr:nvSpPr>
      <xdr:spPr>
        <a:xfrm>
          <a:off x="7810500" y="164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85155</xdr:rowOff>
    </xdr:from>
    <xdr:ext cx="534377" cy="259045"/>
    <xdr:sp macro="" textlink="">
      <xdr:nvSpPr>
        <xdr:cNvPr id="463" name="テキスト ボックス 462"/>
        <xdr:cNvSpPr txBox="1"/>
      </xdr:nvSpPr>
      <xdr:spPr>
        <a:xfrm>
          <a:off x="7594111" y="162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123712</xdr:rowOff>
    </xdr:from>
    <xdr:to>
      <xdr:col>36</xdr:col>
      <xdr:colOff>165100</xdr:colOff>
      <xdr:row>96</xdr:row>
      <xdr:rowOff>53862</xdr:rowOff>
    </xdr:to>
    <xdr:sp macro="" textlink="">
      <xdr:nvSpPr>
        <xdr:cNvPr id="464" name="フローチャート: 判断 463"/>
        <xdr:cNvSpPr/>
      </xdr:nvSpPr>
      <xdr:spPr>
        <a:xfrm>
          <a:off x="6921500" y="1641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70389</xdr:rowOff>
    </xdr:from>
    <xdr:ext cx="534377" cy="259045"/>
    <xdr:sp macro="" textlink="">
      <xdr:nvSpPr>
        <xdr:cNvPr id="465" name="テキスト ボックス 464"/>
        <xdr:cNvSpPr txBox="1"/>
      </xdr:nvSpPr>
      <xdr:spPr>
        <a:xfrm>
          <a:off x="6705111" y="161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26885</xdr:rowOff>
    </xdr:from>
    <xdr:to>
      <xdr:col>55</xdr:col>
      <xdr:colOff>50800</xdr:colOff>
      <xdr:row>96</xdr:row>
      <xdr:rowOff>128485</xdr:rowOff>
    </xdr:to>
    <xdr:sp macro="" textlink="">
      <xdr:nvSpPr>
        <xdr:cNvPr id="471" name="楕円 470"/>
        <xdr:cNvSpPr/>
      </xdr:nvSpPr>
      <xdr:spPr>
        <a:xfrm>
          <a:off x="10426700" y="164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49762</xdr:rowOff>
    </xdr:from>
    <xdr:ext cx="534377" cy="259045"/>
    <xdr:sp macro="" textlink="">
      <xdr:nvSpPr>
        <xdr:cNvPr id="472" name="普通建設事業費 （ うち更新整備　）該当値テキスト"/>
        <xdr:cNvSpPr txBox="1"/>
      </xdr:nvSpPr>
      <xdr:spPr>
        <a:xfrm>
          <a:off x="10528300" y="163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99964</xdr:rowOff>
    </xdr:from>
    <xdr:to>
      <xdr:col>50</xdr:col>
      <xdr:colOff>165100</xdr:colOff>
      <xdr:row>95</xdr:row>
      <xdr:rowOff>30114</xdr:rowOff>
    </xdr:to>
    <xdr:sp macro="" textlink="">
      <xdr:nvSpPr>
        <xdr:cNvPr id="473" name="楕円 472"/>
        <xdr:cNvSpPr/>
      </xdr:nvSpPr>
      <xdr:spPr>
        <a:xfrm>
          <a:off x="9588500" y="1621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46641</xdr:rowOff>
    </xdr:from>
    <xdr:ext cx="534377" cy="259045"/>
    <xdr:sp macro="" textlink="">
      <xdr:nvSpPr>
        <xdr:cNvPr id="474" name="テキスト ボックス 473"/>
        <xdr:cNvSpPr txBox="1"/>
      </xdr:nvSpPr>
      <xdr:spPr>
        <a:xfrm>
          <a:off x="9372111" y="1599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112666</xdr:rowOff>
    </xdr:from>
    <xdr:to>
      <xdr:col>46</xdr:col>
      <xdr:colOff>38100</xdr:colOff>
      <xdr:row>96</xdr:row>
      <xdr:rowOff>42816</xdr:rowOff>
    </xdr:to>
    <xdr:sp macro="" textlink="">
      <xdr:nvSpPr>
        <xdr:cNvPr id="475" name="楕円 474"/>
        <xdr:cNvSpPr/>
      </xdr:nvSpPr>
      <xdr:spPr>
        <a:xfrm>
          <a:off x="8699500" y="164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59343</xdr:rowOff>
    </xdr:from>
    <xdr:ext cx="534377" cy="259045"/>
    <xdr:sp macro="" textlink="">
      <xdr:nvSpPr>
        <xdr:cNvPr id="476" name="テキスト ボックス 475"/>
        <xdr:cNvSpPr txBox="1"/>
      </xdr:nvSpPr>
      <xdr:spPr>
        <a:xfrm>
          <a:off x="8483111" y="1617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50431</xdr:rowOff>
    </xdr:from>
    <xdr:to>
      <xdr:col>41</xdr:col>
      <xdr:colOff>101600</xdr:colOff>
      <xdr:row>96</xdr:row>
      <xdr:rowOff>152031</xdr:rowOff>
    </xdr:to>
    <xdr:sp macro="" textlink="">
      <xdr:nvSpPr>
        <xdr:cNvPr id="477" name="楕円 476"/>
        <xdr:cNvSpPr/>
      </xdr:nvSpPr>
      <xdr:spPr>
        <a:xfrm>
          <a:off x="7810500" y="165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143158</xdr:rowOff>
    </xdr:from>
    <xdr:ext cx="534377" cy="259045"/>
    <xdr:sp macro="" textlink="">
      <xdr:nvSpPr>
        <xdr:cNvPr id="478" name="テキスト ボックス 477"/>
        <xdr:cNvSpPr txBox="1"/>
      </xdr:nvSpPr>
      <xdr:spPr>
        <a:xfrm>
          <a:off x="7594111" y="166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169467</xdr:rowOff>
    </xdr:from>
    <xdr:to>
      <xdr:col>36</xdr:col>
      <xdr:colOff>165100</xdr:colOff>
      <xdr:row>96</xdr:row>
      <xdr:rowOff>99617</xdr:rowOff>
    </xdr:to>
    <xdr:sp macro="" textlink="">
      <xdr:nvSpPr>
        <xdr:cNvPr id="479" name="楕円 478"/>
        <xdr:cNvSpPr/>
      </xdr:nvSpPr>
      <xdr:spPr>
        <a:xfrm>
          <a:off x="6921500" y="164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90744</xdr:rowOff>
    </xdr:from>
    <xdr:ext cx="534377" cy="259045"/>
    <xdr:sp macro="" textlink="">
      <xdr:nvSpPr>
        <xdr:cNvPr id="480" name="テキスト ボックス 479"/>
        <xdr:cNvSpPr txBox="1"/>
      </xdr:nvSpPr>
      <xdr:spPr>
        <a:xfrm>
          <a:off x="6705111" y="1654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1054</xdr:rowOff>
    </xdr:from>
    <xdr:to>
      <xdr:col>85</xdr:col>
      <xdr:colOff>127000</xdr:colOff>
      <xdr:row>38</xdr:row>
      <xdr:rowOff>129870</xdr:rowOff>
    </xdr:to>
    <xdr:cxnSp macro="">
      <xdr:nvCxnSpPr>
        <xdr:cNvPr id="509" name="直線コネクタ 508"/>
        <xdr:cNvCxnSpPr/>
      </xdr:nvCxnSpPr>
      <xdr:spPr>
        <a:xfrm>
          <a:off x="15481300" y="6516154"/>
          <a:ext cx="838200" cy="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1054</xdr:rowOff>
    </xdr:from>
    <xdr:to>
      <xdr:col>81</xdr:col>
      <xdr:colOff>50800</xdr:colOff>
      <xdr:row>38</xdr:row>
      <xdr:rowOff>59119</xdr:rowOff>
    </xdr:to>
    <xdr:cxnSp macro="">
      <xdr:nvCxnSpPr>
        <xdr:cNvPr id="512" name="直線コネクタ 511"/>
        <xdr:cNvCxnSpPr/>
      </xdr:nvCxnSpPr>
      <xdr:spPr>
        <a:xfrm flipV="1">
          <a:off x="14592300" y="6516154"/>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59119</xdr:rowOff>
    </xdr:from>
    <xdr:to>
      <xdr:col>76</xdr:col>
      <xdr:colOff>114300</xdr:colOff>
      <xdr:row>39</xdr:row>
      <xdr:rowOff>7226</xdr:rowOff>
    </xdr:to>
    <xdr:cxnSp macro="">
      <xdr:nvCxnSpPr>
        <xdr:cNvPr id="515" name="直線コネクタ 514"/>
        <xdr:cNvCxnSpPr/>
      </xdr:nvCxnSpPr>
      <xdr:spPr>
        <a:xfrm flipV="1">
          <a:off x="13703300" y="6574219"/>
          <a:ext cx="889000" cy="1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165303</xdr:rowOff>
    </xdr:from>
    <xdr:to>
      <xdr:col>71</xdr:col>
      <xdr:colOff>177800</xdr:colOff>
      <xdr:row>39</xdr:row>
      <xdr:rowOff>7226</xdr:rowOff>
    </xdr:to>
    <xdr:cxnSp macro="">
      <xdr:nvCxnSpPr>
        <xdr:cNvPr id="518" name="直線コネクタ 517"/>
        <xdr:cNvCxnSpPr/>
      </xdr:nvCxnSpPr>
      <xdr:spPr>
        <a:xfrm>
          <a:off x="12814300" y="6680403"/>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157099</xdr:rowOff>
    </xdr:from>
    <xdr:to>
      <xdr:col>72</xdr:col>
      <xdr:colOff>38100</xdr:colOff>
      <xdr:row>37</xdr:row>
      <xdr:rowOff>87249</xdr:rowOff>
    </xdr:to>
    <xdr:sp macro="" textlink="">
      <xdr:nvSpPr>
        <xdr:cNvPr id="519" name="フローチャート: 判断 518"/>
        <xdr:cNvSpPr/>
      </xdr:nvSpPr>
      <xdr:spPr>
        <a:xfrm>
          <a:off x="13652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103776</xdr:rowOff>
    </xdr:from>
    <xdr:ext cx="469744" cy="259045"/>
    <xdr:sp macro="" textlink="">
      <xdr:nvSpPr>
        <xdr:cNvPr id="520" name="テキスト ボックス 519"/>
        <xdr:cNvSpPr txBox="1"/>
      </xdr:nvSpPr>
      <xdr:spPr>
        <a:xfrm>
          <a:off x="13468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122542</xdr:rowOff>
    </xdr:from>
    <xdr:to>
      <xdr:col>67</xdr:col>
      <xdr:colOff>101600</xdr:colOff>
      <xdr:row>37</xdr:row>
      <xdr:rowOff>52692</xdr:rowOff>
    </xdr:to>
    <xdr:sp macro="" textlink="">
      <xdr:nvSpPr>
        <xdr:cNvPr id="521" name="フローチャート: 判断 520"/>
        <xdr:cNvSpPr/>
      </xdr:nvSpPr>
      <xdr:spPr>
        <a:xfrm>
          <a:off x="12763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69219</xdr:rowOff>
    </xdr:from>
    <xdr:ext cx="534377" cy="259045"/>
    <xdr:sp macro="" textlink="">
      <xdr:nvSpPr>
        <xdr:cNvPr id="522" name="テキスト ボックス 521"/>
        <xdr:cNvSpPr txBox="1"/>
      </xdr:nvSpPr>
      <xdr:spPr>
        <a:xfrm>
          <a:off x="12547111" y="60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79070</xdr:rowOff>
    </xdr:from>
    <xdr:to>
      <xdr:col>85</xdr:col>
      <xdr:colOff>177800</xdr:colOff>
      <xdr:row>39</xdr:row>
      <xdr:rowOff>9220</xdr:rowOff>
    </xdr:to>
    <xdr:sp macro="" textlink="">
      <xdr:nvSpPr>
        <xdr:cNvPr id="528" name="楕円 527"/>
        <xdr:cNvSpPr/>
      </xdr:nvSpPr>
      <xdr:spPr>
        <a:xfrm>
          <a:off x="162687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165447</xdr:rowOff>
    </xdr:from>
    <xdr:ext cx="469744" cy="259045"/>
    <xdr:sp macro="" textlink="">
      <xdr:nvSpPr>
        <xdr:cNvPr id="529" name="災害復旧事業費該当値テキスト"/>
        <xdr:cNvSpPr txBox="1"/>
      </xdr:nvSpPr>
      <xdr:spPr>
        <a:xfrm>
          <a:off x="16370300" y="65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121704</xdr:rowOff>
    </xdr:from>
    <xdr:to>
      <xdr:col>81</xdr:col>
      <xdr:colOff>101600</xdr:colOff>
      <xdr:row>38</xdr:row>
      <xdr:rowOff>51854</xdr:rowOff>
    </xdr:to>
    <xdr:sp macro="" textlink="">
      <xdr:nvSpPr>
        <xdr:cNvPr id="530" name="楕円 529"/>
        <xdr:cNvSpPr/>
      </xdr:nvSpPr>
      <xdr:spPr>
        <a:xfrm>
          <a:off x="15430500" y="64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42981</xdr:rowOff>
    </xdr:from>
    <xdr:ext cx="469744" cy="259045"/>
    <xdr:sp macro="" textlink="">
      <xdr:nvSpPr>
        <xdr:cNvPr id="531" name="テキスト ボックス 530"/>
        <xdr:cNvSpPr txBox="1"/>
      </xdr:nvSpPr>
      <xdr:spPr>
        <a:xfrm>
          <a:off x="15246428" y="655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8319</xdr:rowOff>
    </xdr:from>
    <xdr:to>
      <xdr:col>76</xdr:col>
      <xdr:colOff>165100</xdr:colOff>
      <xdr:row>38</xdr:row>
      <xdr:rowOff>109919</xdr:rowOff>
    </xdr:to>
    <xdr:sp macro="" textlink="">
      <xdr:nvSpPr>
        <xdr:cNvPr id="532" name="楕円 531"/>
        <xdr:cNvSpPr/>
      </xdr:nvSpPr>
      <xdr:spPr>
        <a:xfrm>
          <a:off x="14541500" y="65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101046</xdr:rowOff>
    </xdr:from>
    <xdr:ext cx="469744" cy="259045"/>
    <xdr:sp macro="" textlink="">
      <xdr:nvSpPr>
        <xdr:cNvPr id="533" name="テキスト ボックス 532"/>
        <xdr:cNvSpPr txBox="1"/>
      </xdr:nvSpPr>
      <xdr:spPr>
        <a:xfrm>
          <a:off x="14357428" y="661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127876</xdr:rowOff>
    </xdr:from>
    <xdr:to>
      <xdr:col>72</xdr:col>
      <xdr:colOff>38100</xdr:colOff>
      <xdr:row>39</xdr:row>
      <xdr:rowOff>58026</xdr:rowOff>
    </xdr:to>
    <xdr:sp macro="" textlink="">
      <xdr:nvSpPr>
        <xdr:cNvPr id="534" name="楕円 533"/>
        <xdr:cNvSpPr/>
      </xdr:nvSpPr>
      <xdr:spPr>
        <a:xfrm>
          <a:off x="13652500" y="66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49153</xdr:rowOff>
    </xdr:from>
    <xdr:ext cx="378565" cy="259045"/>
    <xdr:sp macro="" textlink="">
      <xdr:nvSpPr>
        <xdr:cNvPr id="535" name="テキスト ボックス 534"/>
        <xdr:cNvSpPr txBox="1"/>
      </xdr:nvSpPr>
      <xdr:spPr>
        <a:xfrm>
          <a:off x="13514017" y="673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114503</xdr:rowOff>
    </xdr:from>
    <xdr:to>
      <xdr:col>67</xdr:col>
      <xdr:colOff>101600</xdr:colOff>
      <xdr:row>39</xdr:row>
      <xdr:rowOff>44653</xdr:rowOff>
    </xdr:to>
    <xdr:sp macro="" textlink="">
      <xdr:nvSpPr>
        <xdr:cNvPr id="536" name="楕円 535"/>
        <xdr:cNvSpPr/>
      </xdr:nvSpPr>
      <xdr:spPr>
        <a:xfrm>
          <a:off x="12763500" y="662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35780</xdr:rowOff>
    </xdr:from>
    <xdr:ext cx="469744" cy="259045"/>
    <xdr:sp macro="" textlink="">
      <xdr:nvSpPr>
        <xdr:cNvPr id="537" name="テキスト ボックス 536"/>
        <xdr:cNvSpPr txBox="1"/>
      </xdr:nvSpPr>
      <xdr:spPr>
        <a:xfrm>
          <a:off x="12579428" y="672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44082</xdr:rowOff>
    </xdr:from>
    <xdr:to>
      <xdr:col>85</xdr:col>
      <xdr:colOff>127000</xdr:colOff>
      <xdr:row>75</xdr:row>
      <xdr:rowOff>111595</xdr:rowOff>
    </xdr:to>
    <xdr:cxnSp macro="">
      <xdr:nvCxnSpPr>
        <xdr:cNvPr id="616" name="直線コネクタ 615"/>
        <xdr:cNvCxnSpPr/>
      </xdr:nvCxnSpPr>
      <xdr:spPr>
        <a:xfrm>
          <a:off x="15481300" y="12902832"/>
          <a:ext cx="838200" cy="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7" name="公債費平均値テキスト"/>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33795</xdr:rowOff>
    </xdr:from>
    <xdr:to>
      <xdr:col>81</xdr:col>
      <xdr:colOff>50800</xdr:colOff>
      <xdr:row>75</xdr:row>
      <xdr:rowOff>44082</xdr:rowOff>
    </xdr:to>
    <xdr:cxnSp macro="">
      <xdr:nvCxnSpPr>
        <xdr:cNvPr id="619" name="直線コネクタ 618"/>
        <xdr:cNvCxnSpPr/>
      </xdr:nvCxnSpPr>
      <xdr:spPr>
        <a:xfrm>
          <a:off x="14592300" y="1289254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152514</xdr:rowOff>
    </xdr:from>
    <xdr:to>
      <xdr:col>76</xdr:col>
      <xdr:colOff>114300</xdr:colOff>
      <xdr:row>75</xdr:row>
      <xdr:rowOff>33795</xdr:rowOff>
    </xdr:to>
    <xdr:cxnSp macro="">
      <xdr:nvCxnSpPr>
        <xdr:cNvPr id="622" name="直線コネクタ 621"/>
        <xdr:cNvCxnSpPr/>
      </xdr:nvCxnSpPr>
      <xdr:spPr>
        <a:xfrm>
          <a:off x="13703300" y="12839814"/>
          <a:ext cx="8890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4" name="テキスト ボックス 623"/>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140335</xdr:rowOff>
    </xdr:from>
    <xdr:to>
      <xdr:col>71</xdr:col>
      <xdr:colOff>177800</xdr:colOff>
      <xdr:row>74</xdr:row>
      <xdr:rowOff>152514</xdr:rowOff>
    </xdr:to>
    <xdr:cxnSp macro="">
      <xdr:nvCxnSpPr>
        <xdr:cNvPr id="625" name="直線コネクタ 624"/>
        <xdr:cNvCxnSpPr/>
      </xdr:nvCxnSpPr>
      <xdr:spPr>
        <a:xfrm>
          <a:off x="12814300" y="12827635"/>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164922</xdr:rowOff>
    </xdr:from>
    <xdr:to>
      <xdr:col>72</xdr:col>
      <xdr:colOff>38100</xdr:colOff>
      <xdr:row>76</xdr:row>
      <xdr:rowOff>95072</xdr:rowOff>
    </xdr:to>
    <xdr:sp macro="" textlink="">
      <xdr:nvSpPr>
        <xdr:cNvPr id="626" name="フローチャート: 判断 625"/>
        <xdr:cNvSpPr/>
      </xdr:nvSpPr>
      <xdr:spPr>
        <a:xfrm>
          <a:off x="13652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86199</xdr:rowOff>
    </xdr:from>
    <xdr:ext cx="534377" cy="259045"/>
    <xdr:sp macro="" textlink="">
      <xdr:nvSpPr>
        <xdr:cNvPr id="627" name="テキスト ボックス 626"/>
        <xdr:cNvSpPr txBox="1"/>
      </xdr:nvSpPr>
      <xdr:spPr>
        <a:xfrm>
          <a:off x="13436111" y="131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10452</xdr:rowOff>
    </xdr:from>
    <xdr:to>
      <xdr:col>67</xdr:col>
      <xdr:colOff>101600</xdr:colOff>
      <xdr:row>76</xdr:row>
      <xdr:rowOff>112052</xdr:rowOff>
    </xdr:to>
    <xdr:sp macro="" textlink="">
      <xdr:nvSpPr>
        <xdr:cNvPr id="628" name="フローチャート: 判断 627"/>
        <xdr:cNvSpPr/>
      </xdr:nvSpPr>
      <xdr:spPr>
        <a:xfrm>
          <a:off x="12763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103179</xdr:rowOff>
    </xdr:from>
    <xdr:ext cx="534377" cy="259045"/>
    <xdr:sp macro="" textlink="">
      <xdr:nvSpPr>
        <xdr:cNvPr id="629" name="テキスト ボックス 628"/>
        <xdr:cNvSpPr txBox="1"/>
      </xdr:nvSpPr>
      <xdr:spPr>
        <a:xfrm>
          <a:off x="12547111" y="131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60795</xdr:rowOff>
    </xdr:from>
    <xdr:to>
      <xdr:col>85</xdr:col>
      <xdr:colOff>177800</xdr:colOff>
      <xdr:row>75</xdr:row>
      <xdr:rowOff>162395</xdr:rowOff>
    </xdr:to>
    <xdr:sp macro="" textlink="">
      <xdr:nvSpPr>
        <xdr:cNvPr id="635" name="楕円 634"/>
        <xdr:cNvSpPr/>
      </xdr:nvSpPr>
      <xdr:spPr>
        <a:xfrm>
          <a:off x="16268700" y="129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83672</xdr:rowOff>
    </xdr:from>
    <xdr:ext cx="534377" cy="259045"/>
    <xdr:sp macro="" textlink="">
      <xdr:nvSpPr>
        <xdr:cNvPr id="636" name="公債費該当値テキスト"/>
        <xdr:cNvSpPr txBox="1"/>
      </xdr:nvSpPr>
      <xdr:spPr>
        <a:xfrm>
          <a:off x="16370300" y="1277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164732</xdr:rowOff>
    </xdr:from>
    <xdr:to>
      <xdr:col>81</xdr:col>
      <xdr:colOff>101600</xdr:colOff>
      <xdr:row>75</xdr:row>
      <xdr:rowOff>94882</xdr:rowOff>
    </xdr:to>
    <xdr:sp macro="" textlink="">
      <xdr:nvSpPr>
        <xdr:cNvPr id="637" name="楕円 636"/>
        <xdr:cNvSpPr/>
      </xdr:nvSpPr>
      <xdr:spPr>
        <a:xfrm>
          <a:off x="15430500" y="1285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111409</xdr:rowOff>
    </xdr:from>
    <xdr:ext cx="534377" cy="259045"/>
    <xdr:sp macro="" textlink="">
      <xdr:nvSpPr>
        <xdr:cNvPr id="638" name="テキスト ボックス 637"/>
        <xdr:cNvSpPr txBox="1"/>
      </xdr:nvSpPr>
      <xdr:spPr>
        <a:xfrm>
          <a:off x="15214111" y="1262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154445</xdr:rowOff>
    </xdr:from>
    <xdr:to>
      <xdr:col>76</xdr:col>
      <xdr:colOff>165100</xdr:colOff>
      <xdr:row>75</xdr:row>
      <xdr:rowOff>84595</xdr:rowOff>
    </xdr:to>
    <xdr:sp macro="" textlink="">
      <xdr:nvSpPr>
        <xdr:cNvPr id="639" name="楕円 638"/>
        <xdr:cNvSpPr/>
      </xdr:nvSpPr>
      <xdr:spPr>
        <a:xfrm>
          <a:off x="14541500" y="128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101122</xdr:rowOff>
    </xdr:from>
    <xdr:ext cx="534377" cy="259045"/>
    <xdr:sp macro="" textlink="">
      <xdr:nvSpPr>
        <xdr:cNvPr id="640" name="テキスト ボックス 639"/>
        <xdr:cNvSpPr txBox="1"/>
      </xdr:nvSpPr>
      <xdr:spPr>
        <a:xfrm>
          <a:off x="14325111" y="1261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101714</xdr:rowOff>
    </xdr:from>
    <xdr:to>
      <xdr:col>72</xdr:col>
      <xdr:colOff>38100</xdr:colOff>
      <xdr:row>75</xdr:row>
      <xdr:rowOff>31864</xdr:rowOff>
    </xdr:to>
    <xdr:sp macro="" textlink="">
      <xdr:nvSpPr>
        <xdr:cNvPr id="641" name="楕円 640"/>
        <xdr:cNvSpPr/>
      </xdr:nvSpPr>
      <xdr:spPr>
        <a:xfrm>
          <a:off x="13652500" y="127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48391</xdr:rowOff>
    </xdr:from>
    <xdr:ext cx="534377" cy="259045"/>
    <xdr:sp macro="" textlink="">
      <xdr:nvSpPr>
        <xdr:cNvPr id="642" name="テキスト ボックス 641"/>
        <xdr:cNvSpPr txBox="1"/>
      </xdr:nvSpPr>
      <xdr:spPr>
        <a:xfrm>
          <a:off x="13436111" y="125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89535</xdr:rowOff>
    </xdr:from>
    <xdr:to>
      <xdr:col>67</xdr:col>
      <xdr:colOff>101600</xdr:colOff>
      <xdr:row>75</xdr:row>
      <xdr:rowOff>19685</xdr:rowOff>
    </xdr:to>
    <xdr:sp macro="" textlink="">
      <xdr:nvSpPr>
        <xdr:cNvPr id="643" name="楕円 642"/>
        <xdr:cNvSpPr/>
      </xdr:nvSpPr>
      <xdr:spPr>
        <a:xfrm>
          <a:off x="127635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36212</xdr:rowOff>
    </xdr:from>
    <xdr:ext cx="534377" cy="259045"/>
    <xdr:sp macro="" textlink="">
      <xdr:nvSpPr>
        <xdr:cNvPr id="644" name="テキスト ボックス 643"/>
        <xdr:cNvSpPr txBox="1"/>
      </xdr:nvSpPr>
      <xdr:spPr>
        <a:xfrm>
          <a:off x="12547111" y="1255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68307</xdr:rowOff>
    </xdr:from>
    <xdr:to>
      <xdr:col>85</xdr:col>
      <xdr:colOff>127000</xdr:colOff>
      <xdr:row>98</xdr:row>
      <xdr:rowOff>128240</xdr:rowOff>
    </xdr:to>
    <xdr:cxnSp macro="">
      <xdr:nvCxnSpPr>
        <xdr:cNvPr id="673" name="直線コネクタ 672"/>
        <xdr:cNvCxnSpPr/>
      </xdr:nvCxnSpPr>
      <xdr:spPr>
        <a:xfrm>
          <a:off x="15481300" y="16870407"/>
          <a:ext cx="838200" cy="5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68307</xdr:rowOff>
    </xdr:from>
    <xdr:to>
      <xdr:col>81</xdr:col>
      <xdr:colOff>50800</xdr:colOff>
      <xdr:row>98</xdr:row>
      <xdr:rowOff>137886</xdr:rowOff>
    </xdr:to>
    <xdr:cxnSp macro="">
      <xdr:nvCxnSpPr>
        <xdr:cNvPr id="676" name="直線コネクタ 675"/>
        <xdr:cNvCxnSpPr/>
      </xdr:nvCxnSpPr>
      <xdr:spPr>
        <a:xfrm flipV="1">
          <a:off x="14592300" y="16870407"/>
          <a:ext cx="889000" cy="6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8" name="テキスト ボックス 677"/>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137886</xdr:rowOff>
    </xdr:from>
    <xdr:to>
      <xdr:col>76</xdr:col>
      <xdr:colOff>114300</xdr:colOff>
      <xdr:row>98</xdr:row>
      <xdr:rowOff>169749</xdr:rowOff>
    </xdr:to>
    <xdr:cxnSp macro="">
      <xdr:nvCxnSpPr>
        <xdr:cNvPr id="679" name="直線コネクタ 678"/>
        <xdr:cNvCxnSpPr/>
      </xdr:nvCxnSpPr>
      <xdr:spPr>
        <a:xfrm flipV="1">
          <a:off x="13703300" y="16939986"/>
          <a:ext cx="889000" cy="3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169749</xdr:rowOff>
    </xdr:from>
    <xdr:to>
      <xdr:col>71</xdr:col>
      <xdr:colOff>177800</xdr:colOff>
      <xdr:row>99</xdr:row>
      <xdr:rowOff>32139</xdr:rowOff>
    </xdr:to>
    <xdr:cxnSp macro="">
      <xdr:nvCxnSpPr>
        <xdr:cNvPr id="682" name="直線コネクタ 681"/>
        <xdr:cNvCxnSpPr/>
      </xdr:nvCxnSpPr>
      <xdr:spPr>
        <a:xfrm flipV="1">
          <a:off x="12814300" y="16971849"/>
          <a:ext cx="889000" cy="3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44208</xdr:rowOff>
    </xdr:from>
    <xdr:to>
      <xdr:col>72</xdr:col>
      <xdr:colOff>38100</xdr:colOff>
      <xdr:row>98</xdr:row>
      <xdr:rowOff>145808</xdr:rowOff>
    </xdr:to>
    <xdr:sp macro="" textlink="">
      <xdr:nvSpPr>
        <xdr:cNvPr id="683" name="フローチャート: 判断 682"/>
        <xdr:cNvSpPr/>
      </xdr:nvSpPr>
      <xdr:spPr>
        <a:xfrm>
          <a:off x="13652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162335</xdr:rowOff>
    </xdr:from>
    <xdr:ext cx="534377" cy="259045"/>
    <xdr:sp macro="" textlink="">
      <xdr:nvSpPr>
        <xdr:cNvPr id="684" name="テキスト ボックス 683"/>
        <xdr:cNvSpPr txBox="1"/>
      </xdr:nvSpPr>
      <xdr:spPr>
        <a:xfrm>
          <a:off x="13436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67895</xdr:rowOff>
    </xdr:from>
    <xdr:to>
      <xdr:col>67</xdr:col>
      <xdr:colOff>101600</xdr:colOff>
      <xdr:row>98</xdr:row>
      <xdr:rowOff>169495</xdr:rowOff>
    </xdr:to>
    <xdr:sp macro="" textlink="">
      <xdr:nvSpPr>
        <xdr:cNvPr id="685" name="フローチャート: 判断 684"/>
        <xdr:cNvSpPr/>
      </xdr:nvSpPr>
      <xdr:spPr>
        <a:xfrm>
          <a:off x="12763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14572</xdr:rowOff>
    </xdr:from>
    <xdr:ext cx="534377" cy="259045"/>
    <xdr:sp macro="" textlink="">
      <xdr:nvSpPr>
        <xdr:cNvPr id="686" name="テキスト ボックス 685"/>
        <xdr:cNvSpPr txBox="1"/>
      </xdr:nvSpPr>
      <xdr:spPr>
        <a:xfrm>
          <a:off x="12547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77440</xdr:rowOff>
    </xdr:from>
    <xdr:to>
      <xdr:col>85</xdr:col>
      <xdr:colOff>177800</xdr:colOff>
      <xdr:row>99</xdr:row>
      <xdr:rowOff>7590</xdr:rowOff>
    </xdr:to>
    <xdr:sp macro="" textlink="">
      <xdr:nvSpPr>
        <xdr:cNvPr id="692" name="楕円 691"/>
        <xdr:cNvSpPr/>
      </xdr:nvSpPr>
      <xdr:spPr>
        <a:xfrm>
          <a:off x="16268700" y="168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33662</xdr:rowOff>
    </xdr:from>
    <xdr:ext cx="534377" cy="259045"/>
    <xdr:sp macro="" textlink="">
      <xdr:nvSpPr>
        <xdr:cNvPr id="693" name="積立金該当値テキスト"/>
        <xdr:cNvSpPr txBox="1"/>
      </xdr:nvSpPr>
      <xdr:spPr>
        <a:xfrm>
          <a:off x="16370300" y="1683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17507</xdr:rowOff>
    </xdr:from>
    <xdr:to>
      <xdr:col>81</xdr:col>
      <xdr:colOff>101600</xdr:colOff>
      <xdr:row>98</xdr:row>
      <xdr:rowOff>119107</xdr:rowOff>
    </xdr:to>
    <xdr:sp macro="" textlink="">
      <xdr:nvSpPr>
        <xdr:cNvPr id="694" name="楕円 693"/>
        <xdr:cNvSpPr/>
      </xdr:nvSpPr>
      <xdr:spPr>
        <a:xfrm>
          <a:off x="15430500" y="168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135634</xdr:rowOff>
    </xdr:from>
    <xdr:ext cx="534377" cy="259045"/>
    <xdr:sp macro="" textlink="">
      <xdr:nvSpPr>
        <xdr:cNvPr id="695" name="テキスト ボックス 694"/>
        <xdr:cNvSpPr txBox="1"/>
      </xdr:nvSpPr>
      <xdr:spPr>
        <a:xfrm>
          <a:off x="15214111" y="1659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87086</xdr:rowOff>
    </xdr:from>
    <xdr:to>
      <xdr:col>76</xdr:col>
      <xdr:colOff>165100</xdr:colOff>
      <xdr:row>99</xdr:row>
      <xdr:rowOff>17236</xdr:rowOff>
    </xdr:to>
    <xdr:sp macro="" textlink="">
      <xdr:nvSpPr>
        <xdr:cNvPr id="696" name="楕円 695"/>
        <xdr:cNvSpPr/>
      </xdr:nvSpPr>
      <xdr:spPr>
        <a:xfrm>
          <a:off x="14541500" y="168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8363</xdr:rowOff>
    </xdr:from>
    <xdr:ext cx="534377" cy="259045"/>
    <xdr:sp macro="" textlink="">
      <xdr:nvSpPr>
        <xdr:cNvPr id="697" name="テキスト ボックス 696"/>
        <xdr:cNvSpPr txBox="1"/>
      </xdr:nvSpPr>
      <xdr:spPr>
        <a:xfrm>
          <a:off x="14325111" y="169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118949</xdr:rowOff>
    </xdr:from>
    <xdr:to>
      <xdr:col>72</xdr:col>
      <xdr:colOff>38100</xdr:colOff>
      <xdr:row>99</xdr:row>
      <xdr:rowOff>49099</xdr:rowOff>
    </xdr:to>
    <xdr:sp macro="" textlink="">
      <xdr:nvSpPr>
        <xdr:cNvPr id="698" name="楕円 697"/>
        <xdr:cNvSpPr/>
      </xdr:nvSpPr>
      <xdr:spPr>
        <a:xfrm>
          <a:off x="13652500" y="169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40226</xdr:rowOff>
    </xdr:from>
    <xdr:ext cx="534377" cy="259045"/>
    <xdr:sp macro="" textlink="">
      <xdr:nvSpPr>
        <xdr:cNvPr id="699" name="テキスト ボックス 698"/>
        <xdr:cNvSpPr txBox="1"/>
      </xdr:nvSpPr>
      <xdr:spPr>
        <a:xfrm>
          <a:off x="13436111" y="170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152789</xdr:rowOff>
    </xdr:from>
    <xdr:to>
      <xdr:col>67</xdr:col>
      <xdr:colOff>101600</xdr:colOff>
      <xdr:row>99</xdr:row>
      <xdr:rowOff>82939</xdr:rowOff>
    </xdr:to>
    <xdr:sp macro="" textlink="">
      <xdr:nvSpPr>
        <xdr:cNvPr id="700" name="楕円 699"/>
        <xdr:cNvSpPr/>
      </xdr:nvSpPr>
      <xdr:spPr>
        <a:xfrm>
          <a:off x="12763500" y="169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74066</xdr:rowOff>
    </xdr:from>
    <xdr:ext cx="469744" cy="259045"/>
    <xdr:sp macro="" textlink="">
      <xdr:nvSpPr>
        <xdr:cNvPr id="701" name="テキスト ボックス 700"/>
        <xdr:cNvSpPr txBox="1"/>
      </xdr:nvSpPr>
      <xdr:spPr>
        <a:xfrm>
          <a:off x="12579428" y="170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34750</xdr:rowOff>
    </xdr:from>
    <xdr:to>
      <xdr:col>116</xdr:col>
      <xdr:colOff>63500</xdr:colOff>
      <xdr:row>38</xdr:row>
      <xdr:rowOff>42888</xdr:rowOff>
    </xdr:to>
    <xdr:cxnSp macro="">
      <xdr:nvCxnSpPr>
        <xdr:cNvPr id="728" name="直線コネクタ 727"/>
        <xdr:cNvCxnSpPr/>
      </xdr:nvCxnSpPr>
      <xdr:spPr>
        <a:xfrm>
          <a:off x="21323300" y="6549850"/>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34750</xdr:rowOff>
    </xdr:from>
    <xdr:to>
      <xdr:col>111</xdr:col>
      <xdr:colOff>177800</xdr:colOff>
      <xdr:row>38</xdr:row>
      <xdr:rowOff>59782</xdr:rowOff>
    </xdr:to>
    <xdr:cxnSp macro="">
      <xdr:nvCxnSpPr>
        <xdr:cNvPr id="731" name="直線コネクタ 730"/>
        <xdr:cNvCxnSpPr/>
      </xdr:nvCxnSpPr>
      <xdr:spPr>
        <a:xfrm flipV="1">
          <a:off x="20434300" y="6549850"/>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84015</xdr:rowOff>
    </xdr:from>
    <xdr:ext cx="469744" cy="259045"/>
    <xdr:sp macro="" textlink="">
      <xdr:nvSpPr>
        <xdr:cNvPr id="733" name="テキスト ボックス 732"/>
        <xdr:cNvSpPr txBox="1"/>
      </xdr:nvSpPr>
      <xdr:spPr>
        <a:xfrm>
          <a:off x="21088428" y="65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59782</xdr:rowOff>
    </xdr:from>
    <xdr:to>
      <xdr:col>107</xdr:col>
      <xdr:colOff>50800</xdr:colOff>
      <xdr:row>38</xdr:row>
      <xdr:rowOff>68880</xdr:rowOff>
    </xdr:to>
    <xdr:cxnSp macro="">
      <xdr:nvCxnSpPr>
        <xdr:cNvPr id="734" name="直線コネクタ 733"/>
        <xdr:cNvCxnSpPr/>
      </xdr:nvCxnSpPr>
      <xdr:spPr>
        <a:xfrm flipV="1">
          <a:off x="19545300" y="6574882"/>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68880</xdr:rowOff>
    </xdr:from>
    <xdr:to>
      <xdr:col>102</xdr:col>
      <xdr:colOff>114300</xdr:colOff>
      <xdr:row>38</xdr:row>
      <xdr:rowOff>88448</xdr:rowOff>
    </xdr:to>
    <xdr:cxnSp macro="">
      <xdr:nvCxnSpPr>
        <xdr:cNvPr id="737" name="直線コネクタ 736"/>
        <xdr:cNvCxnSpPr/>
      </xdr:nvCxnSpPr>
      <xdr:spPr>
        <a:xfrm flipV="1">
          <a:off x="18656300" y="6583980"/>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170876</xdr:rowOff>
    </xdr:from>
    <xdr:to>
      <xdr:col>102</xdr:col>
      <xdr:colOff>165100</xdr:colOff>
      <xdr:row>38</xdr:row>
      <xdr:rowOff>101026</xdr:rowOff>
    </xdr:to>
    <xdr:sp macro="" textlink="">
      <xdr:nvSpPr>
        <xdr:cNvPr id="738" name="フローチャート: 判断 737"/>
        <xdr:cNvSpPr/>
      </xdr:nvSpPr>
      <xdr:spPr>
        <a:xfrm>
          <a:off x="19494500" y="651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117553</xdr:rowOff>
    </xdr:from>
    <xdr:ext cx="469744" cy="259045"/>
    <xdr:sp macro="" textlink="">
      <xdr:nvSpPr>
        <xdr:cNvPr id="739" name="テキスト ボックス 738"/>
        <xdr:cNvSpPr txBox="1"/>
      </xdr:nvSpPr>
      <xdr:spPr>
        <a:xfrm>
          <a:off x="19310428" y="628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30950</xdr:rowOff>
    </xdr:from>
    <xdr:to>
      <xdr:col>98</xdr:col>
      <xdr:colOff>38100</xdr:colOff>
      <xdr:row>38</xdr:row>
      <xdr:rowOff>132550</xdr:rowOff>
    </xdr:to>
    <xdr:sp macro="" textlink="">
      <xdr:nvSpPr>
        <xdr:cNvPr id="740" name="フローチャート: 判断 739"/>
        <xdr:cNvSpPr/>
      </xdr:nvSpPr>
      <xdr:spPr>
        <a:xfrm>
          <a:off x="186055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149077</xdr:rowOff>
    </xdr:from>
    <xdr:ext cx="469744" cy="259045"/>
    <xdr:sp macro="" textlink="">
      <xdr:nvSpPr>
        <xdr:cNvPr id="741" name="テキスト ボックス 740"/>
        <xdr:cNvSpPr txBox="1"/>
      </xdr:nvSpPr>
      <xdr:spPr>
        <a:xfrm>
          <a:off x="18421428" y="63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163538</xdr:rowOff>
    </xdr:from>
    <xdr:to>
      <xdr:col>116</xdr:col>
      <xdr:colOff>114300</xdr:colOff>
      <xdr:row>38</xdr:row>
      <xdr:rowOff>93688</xdr:rowOff>
    </xdr:to>
    <xdr:sp macro="" textlink="">
      <xdr:nvSpPr>
        <xdr:cNvPr id="747" name="楕円 746"/>
        <xdr:cNvSpPr/>
      </xdr:nvSpPr>
      <xdr:spPr>
        <a:xfrm>
          <a:off x="22110700" y="65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137347</xdr:rowOff>
    </xdr:from>
    <xdr:ext cx="469744" cy="259045"/>
    <xdr:sp macro="" textlink="">
      <xdr:nvSpPr>
        <xdr:cNvPr id="748" name="投資及び出資金該当値テキスト"/>
        <xdr:cNvSpPr txBox="1"/>
      </xdr:nvSpPr>
      <xdr:spPr>
        <a:xfrm>
          <a:off x="22212300" y="64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155400</xdr:rowOff>
    </xdr:from>
    <xdr:to>
      <xdr:col>112</xdr:col>
      <xdr:colOff>38100</xdr:colOff>
      <xdr:row>38</xdr:row>
      <xdr:rowOff>85550</xdr:rowOff>
    </xdr:to>
    <xdr:sp macro="" textlink="">
      <xdr:nvSpPr>
        <xdr:cNvPr id="749" name="楕円 748"/>
        <xdr:cNvSpPr/>
      </xdr:nvSpPr>
      <xdr:spPr>
        <a:xfrm>
          <a:off x="21272500" y="64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102077</xdr:rowOff>
    </xdr:from>
    <xdr:ext cx="469744" cy="259045"/>
    <xdr:sp macro="" textlink="">
      <xdr:nvSpPr>
        <xdr:cNvPr id="750" name="テキスト ボックス 749"/>
        <xdr:cNvSpPr txBox="1"/>
      </xdr:nvSpPr>
      <xdr:spPr>
        <a:xfrm>
          <a:off x="21088428" y="62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8982</xdr:rowOff>
    </xdr:from>
    <xdr:to>
      <xdr:col>107</xdr:col>
      <xdr:colOff>101600</xdr:colOff>
      <xdr:row>38</xdr:row>
      <xdr:rowOff>110582</xdr:rowOff>
    </xdr:to>
    <xdr:sp macro="" textlink="">
      <xdr:nvSpPr>
        <xdr:cNvPr id="751" name="楕円 750"/>
        <xdr:cNvSpPr/>
      </xdr:nvSpPr>
      <xdr:spPr>
        <a:xfrm>
          <a:off x="20383500" y="652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101709</xdr:rowOff>
    </xdr:from>
    <xdr:ext cx="469744" cy="259045"/>
    <xdr:sp macro="" textlink="">
      <xdr:nvSpPr>
        <xdr:cNvPr id="752" name="テキスト ボックス 751"/>
        <xdr:cNvSpPr txBox="1"/>
      </xdr:nvSpPr>
      <xdr:spPr>
        <a:xfrm>
          <a:off x="20199428" y="661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18080</xdr:rowOff>
    </xdr:from>
    <xdr:to>
      <xdr:col>102</xdr:col>
      <xdr:colOff>165100</xdr:colOff>
      <xdr:row>38</xdr:row>
      <xdr:rowOff>119680</xdr:rowOff>
    </xdr:to>
    <xdr:sp macro="" textlink="">
      <xdr:nvSpPr>
        <xdr:cNvPr id="753" name="楕円 752"/>
        <xdr:cNvSpPr/>
      </xdr:nvSpPr>
      <xdr:spPr>
        <a:xfrm>
          <a:off x="19494500" y="65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110807</xdr:rowOff>
    </xdr:from>
    <xdr:ext cx="469744" cy="259045"/>
    <xdr:sp macro="" textlink="">
      <xdr:nvSpPr>
        <xdr:cNvPr id="754" name="テキスト ボックス 753"/>
        <xdr:cNvSpPr txBox="1"/>
      </xdr:nvSpPr>
      <xdr:spPr>
        <a:xfrm>
          <a:off x="19310428" y="662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37648</xdr:rowOff>
    </xdr:from>
    <xdr:to>
      <xdr:col>98</xdr:col>
      <xdr:colOff>38100</xdr:colOff>
      <xdr:row>38</xdr:row>
      <xdr:rowOff>139248</xdr:rowOff>
    </xdr:to>
    <xdr:sp macro="" textlink="">
      <xdr:nvSpPr>
        <xdr:cNvPr id="755" name="楕円 754"/>
        <xdr:cNvSpPr/>
      </xdr:nvSpPr>
      <xdr:spPr>
        <a:xfrm>
          <a:off x="18605500" y="65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130375</xdr:rowOff>
    </xdr:from>
    <xdr:ext cx="469744" cy="259045"/>
    <xdr:sp macro="" textlink="">
      <xdr:nvSpPr>
        <xdr:cNvPr id="756" name="テキスト ボックス 755"/>
        <xdr:cNvSpPr txBox="1"/>
      </xdr:nvSpPr>
      <xdr:spPr>
        <a:xfrm>
          <a:off x="18421428" y="664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13456</xdr:rowOff>
    </xdr:from>
    <xdr:to>
      <xdr:col>116</xdr:col>
      <xdr:colOff>63500</xdr:colOff>
      <xdr:row>59</xdr:row>
      <xdr:rowOff>26276</xdr:rowOff>
    </xdr:to>
    <xdr:cxnSp macro="">
      <xdr:nvCxnSpPr>
        <xdr:cNvPr id="785" name="直線コネクタ 784"/>
        <xdr:cNvCxnSpPr/>
      </xdr:nvCxnSpPr>
      <xdr:spPr>
        <a:xfrm>
          <a:off x="21323300" y="10129006"/>
          <a:ext cx="8382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12084</xdr:rowOff>
    </xdr:from>
    <xdr:to>
      <xdr:col>111</xdr:col>
      <xdr:colOff>177800</xdr:colOff>
      <xdr:row>59</xdr:row>
      <xdr:rowOff>13456</xdr:rowOff>
    </xdr:to>
    <xdr:cxnSp macro="">
      <xdr:nvCxnSpPr>
        <xdr:cNvPr id="788" name="直線コネクタ 787"/>
        <xdr:cNvCxnSpPr/>
      </xdr:nvCxnSpPr>
      <xdr:spPr>
        <a:xfrm>
          <a:off x="20434300" y="1012763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2959</xdr:rowOff>
    </xdr:from>
    <xdr:to>
      <xdr:col>107</xdr:col>
      <xdr:colOff>50800</xdr:colOff>
      <xdr:row>59</xdr:row>
      <xdr:rowOff>12084</xdr:rowOff>
    </xdr:to>
    <xdr:cxnSp macro="">
      <xdr:nvCxnSpPr>
        <xdr:cNvPr id="791" name="直線コネクタ 790"/>
        <xdr:cNvCxnSpPr/>
      </xdr:nvCxnSpPr>
      <xdr:spPr>
        <a:xfrm>
          <a:off x="19545300" y="10118509"/>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2959</xdr:rowOff>
    </xdr:from>
    <xdr:to>
      <xdr:col>102</xdr:col>
      <xdr:colOff>114300</xdr:colOff>
      <xdr:row>59</xdr:row>
      <xdr:rowOff>23914</xdr:rowOff>
    </xdr:to>
    <xdr:cxnSp macro="">
      <xdr:nvCxnSpPr>
        <xdr:cNvPr id="794" name="直線コネクタ 793"/>
        <xdr:cNvCxnSpPr/>
      </xdr:nvCxnSpPr>
      <xdr:spPr>
        <a:xfrm flipV="1">
          <a:off x="18656300" y="10118509"/>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45314</xdr:rowOff>
    </xdr:from>
    <xdr:to>
      <xdr:col>102</xdr:col>
      <xdr:colOff>165100</xdr:colOff>
      <xdr:row>58</xdr:row>
      <xdr:rowOff>146914</xdr:rowOff>
    </xdr:to>
    <xdr:sp macro="" textlink="">
      <xdr:nvSpPr>
        <xdr:cNvPr id="795" name="フローチャート: 判断 794"/>
        <xdr:cNvSpPr/>
      </xdr:nvSpPr>
      <xdr:spPr>
        <a:xfrm>
          <a:off x="19494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163441</xdr:rowOff>
    </xdr:from>
    <xdr:ext cx="469744" cy="259045"/>
    <xdr:sp macro="" textlink="">
      <xdr:nvSpPr>
        <xdr:cNvPr id="796" name="テキスト ボックス 795"/>
        <xdr:cNvSpPr txBox="1"/>
      </xdr:nvSpPr>
      <xdr:spPr>
        <a:xfrm>
          <a:off x="19310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60801</xdr:rowOff>
    </xdr:from>
    <xdr:to>
      <xdr:col>98</xdr:col>
      <xdr:colOff>38100</xdr:colOff>
      <xdr:row>58</xdr:row>
      <xdr:rowOff>162401</xdr:rowOff>
    </xdr:to>
    <xdr:sp macro="" textlink="">
      <xdr:nvSpPr>
        <xdr:cNvPr id="797" name="フローチャート: 判断 796"/>
        <xdr:cNvSpPr/>
      </xdr:nvSpPr>
      <xdr:spPr>
        <a:xfrm>
          <a:off x="18605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7478</xdr:rowOff>
    </xdr:from>
    <xdr:ext cx="469744" cy="259045"/>
    <xdr:sp macro="" textlink="">
      <xdr:nvSpPr>
        <xdr:cNvPr id="798" name="テキスト ボックス 797"/>
        <xdr:cNvSpPr txBox="1"/>
      </xdr:nvSpPr>
      <xdr:spPr>
        <a:xfrm>
          <a:off x="18421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146926</xdr:rowOff>
    </xdr:from>
    <xdr:to>
      <xdr:col>116</xdr:col>
      <xdr:colOff>114300</xdr:colOff>
      <xdr:row>59</xdr:row>
      <xdr:rowOff>77076</xdr:rowOff>
    </xdr:to>
    <xdr:sp macro="" textlink="">
      <xdr:nvSpPr>
        <xdr:cNvPr id="804" name="楕円 803"/>
        <xdr:cNvSpPr/>
      </xdr:nvSpPr>
      <xdr:spPr>
        <a:xfrm>
          <a:off x="22110700" y="100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61853</xdr:rowOff>
    </xdr:from>
    <xdr:ext cx="378565" cy="259045"/>
    <xdr:sp macro="" textlink="">
      <xdr:nvSpPr>
        <xdr:cNvPr id="805" name="貸付金該当値テキスト"/>
        <xdr:cNvSpPr txBox="1"/>
      </xdr:nvSpPr>
      <xdr:spPr>
        <a:xfrm>
          <a:off x="22212300" y="10005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134106</xdr:rowOff>
    </xdr:from>
    <xdr:to>
      <xdr:col>112</xdr:col>
      <xdr:colOff>38100</xdr:colOff>
      <xdr:row>59</xdr:row>
      <xdr:rowOff>64256</xdr:rowOff>
    </xdr:to>
    <xdr:sp macro="" textlink="">
      <xdr:nvSpPr>
        <xdr:cNvPr id="806" name="楕円 805"/>
        <xdr:cNvSpPr/>
      </xdr:nvSpPr>
      <xdr:spPr>
        <a:xfrm>
          <a:off x="21272500" y="100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55383</xdr:rowOff>
    </xdr:from>
    <xdr:ext cx="469744" cy="259045"/>
    <xdr:sp macro="" textlink="">
      <xdr:nvSpPr>
        <xdr:cNvPr id="807" name="テキスト ボックス 806"/>
        <xdr:cNvSpPr txBox="1"/>
      </xdr:nvSpPr>
      <xdr:spPr>
        <a:xfrm>
          <a:off x="21088428" y="10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132734</xdr:rowOff>
    </xdr:from>
    <xdr:to>
      <xdr:col>107</xdr:col>
      <xdr:colOff>101600</xdr:colOff>
      <xdr:row>59</xdr:row>
      <xdr:rowOff>62884</xdr:rowOff>
    </xdr:to>
    <xdr:sp macro="" textlink="">
      <xdr:nvSpPr>
        <xdr:cNvPr id="808" name="楕円 807"/>
        <xdr:cNvSpPr/>
      </xdr:nvSpPr>
      <xdr:spPr>
        <a:xfrm>
          <a:off x="20383500" y="100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54011</xdr:rowOff>
    </xdr:from>
    <xdr:ext cx="469744" cy="259045"/>
    <xdr:sp macro="" textlink="">
      <xdr:nvSpPr>
        <xdr:cNvPr id="809" name="テキスト ボックス 808"/>
        <xdr:cNvSpPr txBox="1"/>
      </xdr:nvSpPr>
      <xdr:spPr>
        <a:xfrm>
          <a:off x="20199428" y="1016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123609</xdr:rowOff>
    </xdr:from>
    <xdr:to>
      <xdr:col>102</xdr:col>
      <xdr:colOff>165100</xdr:colOff>
      <xdr:row>59</xdr:row>
      <xdr:rowOff>53759</xdr:rowOff>
    </xdr:to>
    <xdr:sp macro="" textlink="">
      <xdr:nvSpPr>
        <xdr:cNvPr id="810" name="楕円 809"/>
        <xdr:cNvSpPr/>
      </xdr:nvSpPr>
      <xdr:spPr>
        <a:xfrm>
          <a:off x="19494500" y="1006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44886</xdr:rowOff>
    </xdr:from>
    <xdr:ext cx="469744" cy="259045"/>
    <xdr:sp macro="" textlink="">
      <xdr:nvSpPr>
        <xdr:cNvPr id="811" name="テキスト ボックス 810"/>
        <xdr:cNvSpPr txBox="1"/>
      </xdr:nvSpPr>
      <xdr:spPr>
        <a:xfrm>
          <a:off x="19310428" y="1016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144564</xdr:rowOff>
    </xdr:from>
    <xdr:to>
      <xdr:col>98</xdr:col>
      <xdr:colOff>38100</xdr:colOff>
      <xdr:row>59</xdr:row>
      <xdr:rowOff>74714</xdr:rowOff>
    </xdr:to>
    <xdr:sp macro="" textlink="">
      <xdr:nvSpPr>
        <xdr:cNvPr id="812" name="楕円 811"/>
        <xdr:cNvSpPr/>
      </xdr:nvSpPr>
      <xdr:spPr>
        <a:xfrm>
          <a:off x="18605500" y="100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65841</xdr:rowOff>
    </xdr:from>
    <xdr:ext cx="469744" cy="259045"/>
    <xdr:sp macro="" textlink="">
      <xdr:nvSpPr>
        <xdr:cNvPr id="813" name="テキスト ボックス 812"/>
        <xdr:cNvSpPr txBox="1"/>
      </xdr:nvSpPr>
      <xdr:spPr>
        <a:xfrm>
          <a:off x="18421428" y="1018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122460</xdr:rowOff>
    </xdr:from>
    <xdr:to>
      <xdr:col>116</xdr:col>
      <xdr:colOff>63500</xdr:colOff>
      <xdr:row>74</xdr:row>
      <xdr:rowOff>140519</xdr:rowOff>
    </xdr:to>
    <xdr:cxnSp macro="">
      <xdr:nvCxnSpPr>
        <xdr:cNvPr id="843" name="直線コネクタ 842"/>
        <xdr:cNvCxnSpPr/>
      </xdr:nvCxnSpPr>
      <xdr:spPr>
        <a:xfrm flipV="1">
          <a:off x="21323300" y="12809760"/>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140519</xdr:rowOff>
    </xdr:from>
    <xdr:to>
      <xdr:col>111</xdr:col>
      <xdr:colOff>177800</xdr:colOff>
      <xdr:row>74</xdr:row>
      <xdr:rowOff>164408</xdr:rowOff>
    </xdr:to>
    <xdr:cxnSp macro="">
      <xdr:nvCxnSpPr>
        <xdr:cNvPr id="846" name="直線コネクタ 845"/>
        <xdr:cNvCxnSpPr/>
      </xdr:nvCxnSpPr>
      <xdr:spPr>
        <a:xfrm flipV="1">
          <a:off x="20434300" y="12827819"/>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164408</xdr:rowOff>
    </xdr:from>
    <xdr:to>
      <xdr:col>107</xdr:col>
      <xdr:colOff>50800</xdr:colOff>
      <xdr:row>75</xdr:row>
      <xdr:rowOff>21095</xdr:rowOff>
    </xdr:to>
    <xdr:cxnSp macro="">
      <xdr:nvCxnSpPr>
        <xdr:cNvPr id="849" name="直線コネクタ 848"/>
        <xdr:cNvCxnSpPr/>
      </xdr:nvCxnSpPr>
      <xdr:spPr>
        <a:xfrm flipV="1">
          <a:off x="19545300" y="12851708"/>
          <a:ext cx="889000" cy="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152768</xdr:rowOff>
    </xdr:from>
    <xdr:to>
      <xdr:col>102</xdr:col>
      <xdr:colOff>114300</xdr:colOff>
      <xdr:row>75</xdr:row>
      <xdr:rowOff>21095</xdr:rowOff>
    </xdr:to>
    <xdr:cxnSp macro="">
      <xdr:nvCxnSpPr>
        <xdr:cNvPr id="852" name="直線コネクタ 851"/>
        <xdr:cNvCxnSpPr/>
      </xdr:nvCxnSpPr>
      <xdr:spPr>
        <a:xfrm>
          <a:off x="18656300" y="12840068"/>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53" name="フローチャート: 判断 852"/>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137965</xdr:rowOff>
    </xdr:from>
    <xdr:ext cx="534377" cy="259045"/>
    <xdr:sp macro="" textlink="">
      <xdr:nvSpPr>
        <xdr:cNvPr id="854" name="テキスト ボックス 853"/>
        <xdr:cNvSpPr txBox="1"/>
      </xdr:nvSpPr>
      <xdr:spPr>
        <a:xfrm>
          <a:off x="19278111" y="129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55" name="フローチャート: 判断 854"/>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18470</xdr:rowOff>
    </xdr:from>
    <xdr:ext cx="534377" cy="259045"/>
    <xdr:sp macro="" textlink="">
      <xdr:nvSpPr>
        <xdr:cNvPr id="856" name="テキスト ボックス 855"/>
        <xdr:cNvSpPr txBox="1"/>
      </xdr:nvSpPr>
      <xdr:spPr>
        <a:xfrm>
          <a:off x="18389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71660</xdr:rowOff>
    </xdr:from>
    <xdr:to>
      <xdr:col>116</xdr:col>
      <xdr:colOff>114300</xdr:colOff>
      <xdr:row>75</xdr:row>
      <xdr:rowOff>1810</xdr:rowOff>
    </xdr:to>
    <xdr:sp macro="" textlink="">
      <xdr:nvSpPr>
        <xdr:cNvPr id="862" name="楕円 861"/>
        <xdr:cNvSpPr/>
      </xdr:nvSpPr>
      <xdr:spPr>
        <a:xfrm>
          <a:off x="22110700" y="127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94537</xdr:rowOff>
    </xdr:from>
    <xdr:ext cx="534377" cy="259045"/>
    <xdr:sp macro="" textlink="">
      <xdr:nvSpPr>
        <xdr:cNvPr id="863" name="繰出金該当値テキスト"/>
        <xdr:cNvSpPr txBox="1"/>
      </xdr:nvSpPr>
      <xdr:spPr>
        <a:xfrm>
          <a:off x="22212300" y="1261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89719</xdr:rowOff>
    </xdr:from>
    <xdr:to>
      <xdr:col>112</xdr:col>
      <xdr:colOff>38100</xdr:colOff>
      <xdr:row>75</xdr:row>
      <xdr:rowOff>19869</xdr:rowOff>
    </xdr:to>
    <xdr:sp macro="" textlink="">
      <xdr:nvSpPr>
        <xdr:cNvPr id="864" name="楕円 863"/>
        <xdr:cNvSpPr/>
      </xdr:nvSpPr>
      <xdr:spPr>
        <a:xfrm>
          <a:off x="21272500" y="127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36396</xdr:rowOff>
    </xdr:from>
    <xdr:ext cx="534377" cy="259045"/>
    <xdr:sp macro="" textlink="">
      <xdr:nvSpPr>
        <xdr:cNvPr id="865" name="テキスト ボックス 864"/>
        <xdr:cNvSpPr txBox="1"/>
      </xdr:nvSpPr>
      <xdr:spPr>
        <a:xfrm>
          <a:off x="21056111" y="125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113608</xdr:rowOff>
    </xdr:from>
    <xdr:to>
      <xdr:col>107</xdr:col>
      <xdr:colOff>101600</xdr:colOff>
      <xdr:row>75</xdr:row>
      <xdr:rowOff>43758</xdr:rowOff>
    </xdr:to>
    <xdr:sp macro="" textlink="">
      <xdr:nvSpPr>
        <xdr:cNvPr id="866" name="楕円 865"/>
        <xdr:cNvSpPr/>
      </xdr:nvSpPr>
      <xdr:spPr>
        <a:xfrm>
          <a:off x="20383500" y="1280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60285</xdr:rowOff>
    </xdr:from>
    <xdr:ext cx="534377" cy="259045"/>
    <xdr:sp macro="" textlink="">
      <xdr:nvSpPr>
        <xdr:cNvPr id="867" name="テキスト ボックス 866"/>
        <xdr:cNvSpPr txBox="1"/>
      </xdr:nvSpPr>
      <xdr:spPr>
        <a:xfrm>
          <a:off x="20167111" y="1257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141745</xdr:rowOff>
    </xdr:from>
    <xdr:to>
      <xdr:col>102</xdr:col>
      <xdr:colOff>165100</xdr:colOff>
      <xdr:row>75</xdr:row>
      <xdr:rowOff>71895</xdr:rowOff>
    </xdr:to>
    <xdr:sp macro="" textlink="">
      <xdr:nvSpPr>
        <xdr:cNvPr id="868" name="楕円 867"/>
        <xdr:cNvSpPr/>
      </xdr:nvSpPr>
      <xdr:spPr>
        <a:xfrm>
          <a:off x="19494500" y="128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88422</xdr:rowOff>
    </xdr:from>
    <xdr:ext cx="534377" cy="259045"/>
    <xdr:sp macro="" textlink="">
      <xdr:nvSpPr>
        <xdr:cNvPr id="869" name="テキスト ボックス 868"/>
        <xdr:cNvSpPr txBox="1"/>
      </xdr:nvSpPr>
      <xdr:spPr>
        <a:xfrm>
          <a:off x="19278111" y="1260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101968</xdr:rowOff>
    </xdr:from>
    <xdr:to>
      <xdr:col>98</xdr:col>
      <xdr:colOff>38100</xdr:colOff>
      <xdr:row>75</xdr:row>
      <xdr:rowOff>32118</xdr:rowOff>
    </xdr:to>
    <xdr:sp macro="" textlink="">
      <xdr:nvSpPr>
        <xdr:cNvPr id="870" name="楕円 869"/>
        <xdr:cNvSpPr/>
      </xdr:nvSpPr>
      <xdr:spPr>
        <a:xfrm>
          <a:off x="18605500" y="127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23245</xdr:rowOff>
    </xdr:from>
    <xdr:ext cx="534377" cy="259045"/>
    <xdr:sp macro="" textlink="">
      <xdr:nvSpPr>
        <xdr:cNvPr id="871" name="テキスト ボックス 870"/>
        <xdr:cNvSpPr txBox="1"/>
      </xdr:nvSpPr>
      <xdr:spPr>
        <a:xfrm>
          <a:off x="18389111" y="128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2" name="直線コネクタ 88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3" name="テキスト ボックス 88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4" name="直線コネクタ 88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5" name="テキスト ボックス 884"/>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6" name="直線コネクタ 88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7" name="テキスト ボックス 886"/>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8" name="直線コネクタ 88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89" name="テキスト ボックス 888"/>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1" name="テキスト ボックス 89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3" name="直線コネクタ 892"/>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4"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5" name="直線コネクタ 89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6"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8" name="直線コネクタ 897"/>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0" name="フローチャート: 判断 899"/>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1" name="直線コネクタ 900"/>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2" name="フローチャート: 判断 901"/>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3" name="テキスト ボックス 902"/>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4" name="直線コネクタ 90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5" name="フローチャート: 判断 904"/>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6" name="テキスト ボックス 90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7" name="直線コネクタ 90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08" name="フローチャート: 判断 907"/>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09" name="テキスト ボックス 908"/>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10" name="フローチャート: 判断 909"/>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11" name="テキスト ボックス 910"/>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7" name="楕円 91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8"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19" name="楕円 91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0" name="テキスト ボックス 919"/>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1" name="楕円 92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2" name="テキスト ボックス 921"/>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3" name="楕円 92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楕円 92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656,980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円となっており、令</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和年度と比較すると減少している。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年度と比較すると減少しており、これは、令和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年度に土地開発基金廃止に伴って、基金が所有していた土地・建物（公有財産）を一般会計で購入したことなどが影響しているものである。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年度と比較すると減少しており、これは、令和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年度以降の益田市企業誘致立地促進補助金の財源とするため、令和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年度に石見臨空ﾌｧｸﾄﾘｰﾊﾟｰｸ拠点工業団地等立地促進基金への積立を行ったことなどが影響しているものである。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年度と比較すると減少しているものの、過去の建設事業等に係る償還により類似団体平均を上回っており、引き続き地方債発行額の抑制を図っていく。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43,708
43,232
733.19
29,879,364
28,715,324
1,064,655
15,107,778
29,281,470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7961</xdr:rowOff>
    </xdr:from>
    <xdr:to>
      <xdr:col>24</xdr:col>
      <xdr:colOff>63500</xdr:colOff>
      <xdr:row>38</xdr:row>
      <xdr:rowOff>13513</xdr:rowOff>
    </xdr:to>
    <xdr:cxnSp macro="">
      <xdr:nvCxnSpPr>
        <xdr:cNvPr id="62" name="直線コネクタ 61"/>
        <xdr:cNvCxnSpPr/>
      </xdr:nvCxnSpPr>
      <xdr:spPr>
        <a:xfrm>
          <a:off x="3797300" y="6523061"/>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7961</xdr:rowOff>
    </xdr:from>
    <xdr:to>
      <xdr:col>19</xdr:col>
      <xdr:colOff>177800</xdr:colOff>
      <xdr:row>38</xdr:row>
      <xdr:rowOff>12990</xdr:rowOff>
    </xdr:to>
    <xdr:cxnSp macro="">
      <xdr:nvCxnSpPr>
        <xdr:cNvPr id="65" name="直線コネクタ 64"/>
        <xdr:cNvCxnSpPr/>
      </xdr:nvCxnSpPr>
      <xdr:spPr>
        <a:xfrm flipV="1">
          <a:off x="2908300" y="652306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168634</xdr:rowOff>
    </xdr:from>
    <xdr:to>
      <xdr:col>15</xdr:col>
      <xdr:colOff>50800</xdr:colOff>
      <xdr:row>38</xdr:row>
      <xdr:rowOff>12990</xdr:rowOff>
    </xdr:to>
    <xdr:cxnSp macro="">
      <xdr:nvCxnSpPr>
        <xdr:cNvPr id="68" name="直線コネクタ 67"/>
        <xdr:cNvCxnSpPr/>
      </xdr:nvCxnSpPr>
      <xdr:spPr>
        <a:xfrm>
          <a:off x="2019300" y="6512284"/>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168634</xdr:rowOff>
    </xdr:from>
    <xdr:to>
      <xdr:col>10</xdr:col>
      <xdr:colOff>114300</xdr:colOff>
      <xdr:row>38</xdr:row>
      <xdr:rowOff>16974</xdr:rowOff>
    </xdr:to>
    <xdr:cxnSp macro="">
      <xdr:nvCxnSpPr>
        <xdr:cNvPr id="71" name="直線コネクタ 70"/>
        <xdr:cNvCxnSpPr/>
      </xdr:nvCxnSpPr>
      <xdr:spPr>
        <a:xfrm flipV="1">
          <a:off x="1130300" y="6512284"/>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70481</xdr:rowOff>
    </xdr:from>
    <xdr:to>
      <xdr:col>10</xdr:col>
      <xdr:colOff>165100</xdr:colOff>
      <xdr:row>38</xdr:row>
      <xdr:rowOff>631</xdr:rowOff>
    </xdr:to>
    <xdr:sp macro="" textlink="">
      <xdr:nvSpPr>
        <xdr:cNvPr id="72" name="フローチャート: 判断 71"/>
        <xdr:cNvSpPr/>
      </xdr:nvSpPr>
      <xdr:spPr>
        <a:xfrm>
          <a:off x="19685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17158</xdr:rowOff>
    </xdr:from>
    <xdr:ext cx="469744" cy="259045"/>
    <xdr:sp macro="" textlink="">
      <xdr:nvSpPr>
        <xdr:cNvPr id="73" name="テキスト ボックス 72"/>
        <xdr:cNvSpPr txBox="1"/>
      </xdr:nvSpPr>
      <xdr:spPr>
        <a:xfrm>
          <a:off x="1784428" y="618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56961</xdr:rowOff>
    </xdr:from>
    <xdr:to>
      <xdr:col>6</xdr:col>
      <xdr:colOff>38100</xdr:colOff>
      <xdr:row>37</xdr:row>
      <xdr:rowOff>158561</xdr:rowOff>
    </xdr:to>
    <xdr:sp macro="" textlink="">
      <xdr:nvSpPr>
        <xdr:cNvPr id="74" name="フローチャート: 判断 73"/>
        <xdr:cNvSpPr/>
      </xdr:nvSpPr>
      <xdr:spPr>
        <a:xfrm>
          <a:off x="1079500" y="640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3638</xdr:rowOff>
    </xdr:from>
    <xdr:ext cx="469744" cy="259045"/>
    <xdr:sp macro="" textlink="">
      <xdr:nvSpPr>
        <xdr:cNvPr id="75" name="テキスト ボックス 74"/>
        <xdr:cNvSpPr txBox="1"/>
      </xdr:nvSpPr>
      <xdr:spPr>
        <a:xfrm>
          <a:off x="895428" y="617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134163</xdr:rowOff>
    </xdr:from>
    <xdr:to>
      <xdr:col>24</xdr:col>
      <xdr:colOff>114300</xdr:colOff>
      <xdr:row>38</xdr:row>
      <xdr:rowOff>64312</xdr:rowOff>
    </xdr:to>
    <xdr:sp macro="" textlink="">
      <xdr:nvSpPr>
        <xdr:cNvPr id="81" name="楕円 80"/>
        <xdr:cNvSpPr/>
      </xdr:nvSpPr>
      <xdr:spPr>
        <a:xfrm>
          <a:off x="45847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49090</xdr:rowOff>
    </xdr:from>
    <xdr:ext cx="469744" cy="259045"/>
    <xdr:sp macro="" textlink="">
      <xdr:nvSpPr>
        <xdr:cNvPr id="82" name="議会費該当値テキスト"/>
        <xdr:cNvSpPr txBox="1"/>
      </xdr:nvSpPr>
      <xdr:spPr>
        <a:xfrm>
          <a:off x="4686300" y="639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128611</xdr:rowOff>
    </xdr:from>
    <xdr:to>
      <xdr:col>20</xdr:col>
      <xdr:colOff>38100</xdr:colOff>
      <xdr:row>38</xdr:row>
      <xdr:rowOff>58761</xdr:rowOff>
    </xdr:to>
    <xdr:sp macro="" textlink="">
      <xdr:nvSpPr>
        <xdr:cNvPr id="83" name="楕円 82"/>
        <xdr:cNvSpPr/>
      </xdr:nvSpPr>
      <xdr:spPr>
        <a:xfrm>
          <a:off x="3746500" y="64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49888</xdr:rowOff>
    </xdr:from>
    <xdr:ext cx="469744" cy="259045"/>
    <xdr:sp macro="" textlink="">
      <xdr:nvSpPr>
        <xdr:cNvPr id="84" name="テキスト ボックス 83"/>
        <xdr:cNvSpPr txBox="1"/>
      </xdr:nvSpPr>
      <xdr:spPr>
        <a:xfrm>
          <a:off x="3562428" y="656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133640</xdr:rowOff>
    </xdr:from>
    <xdr:to>
      <xdr:col>15</xdr:col>
      <xdr:colOff>101600</xdr:colOff>
      <xdr:row>38</xdr:row>
      <xdr:rowOff>63790</xdr:rowOff>
    </xdr:to>
    <xdr:sp macro="" textlink="">
      <xdr:nvSpPr>
        <xdr:cNvPr id="85" name="楕円 84"/>
        <xdr:cNvSpPr/>
      </xdr:nvSpPr>
      <xdr:spPr>
        <a:xfrm>
          <a:off x="2857500" y="64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54917</xdr:rowOff>
    </xdr:from>
    <xdr:ext cx="469744" cy="259045"/>
    <xdr:sp macro="" textlink="">
      <xdr:nvSpPr>
        <xdr:cNvPr id="86" name="テキスト ボックス 85"/>
        <xdr:cNvSpPr txBox="1"/>
      </xdr:nvSpPr>
      <xdr:spPr>
        <a:xfrm>
          <a:off x="2673428" y="657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117834</xdr:rowOff>
    </xdr:from>
    <xdr:to>
      <xdr:col>10</xdr:col>
      <xdr:colOff>165100</xdr:colOff>
      <xdr:row>38</xdr:row>
      <xdr:rowOff>47985</xdr:rowOff>
    </xdr:to>
    <xdr:sp macro="" textlink="">
      <xdr:nvSpPr>
        <xdr:cNvPr id="87" name="楕円 86"/>
        <xdr:cNvSpPr/>
      </xdr:nvSpPr>
      <xdr:spPr>
        <a:xfrm>
          <a:off x="1968500" y="6461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39111</xdr:rowOff>
    </xdr:from>
    <xdr:ext cx="469744" cy="259045"/>
    <xdr:sp macro="" textlink="">
      <xdr:nvSpPr>
        <xdr:cNvPr id="88" name="テキスト ボックス 87"/>
        <xdr:cNvSpPr txBox="1"/>
      </xdr:nvSpPr>
      <xdr:spPr>
        <a:xfrm>
          <a:off x="1784428" y="655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137625</xdr:rowOff>
    </xdr:from>
    <xdr:to>
      <xdr:col>6</xdr:col>
      <xdr:colOff>38100</xdr:colOff>
      <xdr:row>38</xdr:row>
      <xdr:rowOff>67774</xdr:rowOff>
    </xdr:to>
    <xdr:sp macro="" textlink="">
      <xdr:nvSpPr>
        <xdr:cNvPr id="89" name="楕円 88"/>
        <xdr:cNvSpPr/>
      </xdr:nvSpPr>
      <xdr:spPr>
        <a:xfrm>
          <a:off x="1079500" y="64812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58901</xdr:rowOff>
    </xdr:from>
    <xdr:ext cx="469744" cy="259045"/>
    <xdr:sp macro="" textlink="">
      <xdr:nvSpPr>
        <xdr:cNvPr id="90" name="テキスト ボックス 89"/>
        <xdr:cNvSpPr txBox="1"/>
      </xdr:nvSpPr>
      <xdr:spPr>
        <a:xfrm>
          <a:off x="895428" y="657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153142</xdr:rowOff>
    </xdr:from>
    <xdr:to>
      <xdr:col>24</xdr:col>
      <xdr:colOff>63500</xdr:colOff>
      <xdr:row>58</xdr:row>
      <xdr:rowOff>28096</xdr:rowOff>
    </xdr:to>
    <xdr:cxnSp macro="">
      <xdr:nvCxnSpPr>
        <xdr:cNvPr id="119" name="直線コネクタ 118"/>
        <xdr:cNvCxnSpPr/>
      </xdr:nvCxnSpPr>
      <xdr:spPr>
        <a:xfrm>
          <a:off x="3797300" y="9925792"/>
          <a:ext cx="838200" cy="4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153142</xdr:rowOff>
    </xdr:from>
    <xdr:to>
      <xdr:col>19</xdr:col>
      <xdr:colOff>177800</xdr:colOff>
      <xdr:row>58</xdr:row>
      <xdr:rowOff>51243</xdr:rowOff>
    </xdr:to>
    <xdr:cxnSp macro="">
      <xdr:nvCxnSpPr>
        <xdr:cNvPr id="122" name="直線コネクタ 121"/>
        <xdr:cNvCxnSpPr/>
      </xdr:nvCxnSpPr>
      <xdr:spPr>
        <a:xfrm flipV="1">
          <a:off x="2908300" y="9925792"/>
          <a:ext cx="889000" cy="6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54097</xdr:rowOff>
    </xdr:from>
    <xdr:to>
      <xdr:col>15</xdr:col>
      <xdr:colOff>50800</xdr:colOff>
      <xdr:row>58</xdr:row>
      <xdr:rowOff>51243</xdr:rowOff>
    </xdr:to>
    <xdr:cxnSp macro="">
      <xdr:nvCxnSpPr>
        <xdr:cNvPr id="125" name="直線コネクタ 124"/>
        <xdr:cNvCxnSpPr/>
      </xdr:nvCxnSpPr>
      <xdr:spPr>
        <a:xfrm>
          <a:off x="2019300" y="9826747"/>
          <a:ext cx="889000" cy="16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54097</xdr:rowOff>
    </xdr:from>
    <xdr:to>
      <xdr:col>10</xdr:col>
      <xdr:colOff>114300</xdr:colOff>
      <xdr:row>58</xdr:row>
      <xdr:rowOff>94403</xdr:rowOff>
    </xdr:to>
    <xdr:cxnSp macro="">
      <xdr:nvCxnSpPr>
        <xdr:cNvPr id="128" name="直線コネクタ 127"/>
        <xdr:cNvCxnSpPr/>
      </xdr:nvCxnSpPr>
      <xdr:spPr>
        <a:xfrm flipV="1">
          <a:off x="1130300" y="9826747"/>
          <a:ext cx="889000" cy="2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106588</xdr:rowOff>
    </xdr:from>
    <xdr:to>
      <xdr:col>10</xdr:col>
      <xdr:colOff>165100</xdr:colOff>
      <xdr:row>57</xdr:row>
      <xdr:rowOff>36738</xdr:rowOff>
    </xdr:to>
    <xdr:sp macro="" textlink="">
      <xdr:nvSpPr>
        <xdr:cNvPr id="129" name="フローチャート: 判断 128"/>
        <xdr:cNvSpPr/>
      </xdr:nvSpPr>
      <xdr:spPr>
        <a:xfrm>
          <a:off x="1968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53265</xdr:rowOff>
    </xdr:from>
    <xdr:ext cx="599010" cy="259045"/>
    <xdr:sp macro="" textlink="">
      <xdr:nvSpPr>
        <xdr:cNvPr id="130" name="テキスト ボックス 129"/>
        <xdr:cNvSpPr txBox="1"/>
      </xdr:nvSpPr>
      <xdr:spPr>
        <a:xfrm>
          <a:off x="1719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143008</xdr:rowOff>
    </xdr:from>
    <xdr:to>
      <xdr:col>6</xdr:col>
      <xdr:colOff>38100</xdr:colOff>
      <xdr:row>58</xdr:row>
      <xdr:rowOff>73158</xdr:rowOff>
    </xdr:to>
    <xdr:sp macro="" textlink="">
      <xdr:nvSpPr>
        <xdr:cNvPr id="131" name="フローチャート: 判断 130"/>
        <xdr:cNvSpPr/>
      </xdr:nvSpPr>
      <xdr:spPr>
        <a:xfrm>
          <a:off x="1079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89685</xdr:rowOff>
    </xdr:from>
    <xdr:ext cx="599010" cy="259045"/>
    <xdr:sp macro="" textlink="">
      <xdr:nvSpPr>
        <xdr:cNvPr id="132" name="テキスト ボックス 131"/>
        <xdr:cNvSpPr txBox="1"/>
      </xdr:nvSpPr>
      <xdr:spPr>
        <a:xfrm>
          <a:off x="830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148746</xdr:rowOff>
    </xdr:from>
    <xdr:to>
      <xdr:col>24</xdr:col>
      <xdr:colOff>114300</xdr:colOff>
      <xdr:row>58</xdr:row>
      <xdr:rowOff>78896</xdr:rowOff>
    </xdr:to>
    <xdr:sp macro="" textlink="">
      <xdr:nvSpPr>
        <xdr:cNvPr id="138" name="楕円 137"/>
        <xdr:cNvSpPr/>
      </xdr:nvSpPr>
      <xdr:spPr>
        <a:xfrm>
          <a:off x="4584700" y="99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108123</xdr:rowOff>
    </xdr:from>
    <xdr:ext cx="534377" cy="259045"/>
    <xdr:sp macro="" textlink="">
      <xdr:nvSpPr>
        <xdr:cNvPr id="139" name="総務費該当値テキスト"/>
        <xdr:cNvSpPr txBox="1"/>
      </xdr:nvSpPr>
      <xdr:spPr>
        <a:xfrm>
          <a:off x="4686300" y="970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102342</xdr:rowOff>
    </xdr:from>
    <xdr:to>
      <xdr:col>20</xdr:col>
      <xdr:colOff>38100</xdr:colOff>
      <xdr:row>58</xdr:row>
      <xdr:rowOff>32492</xdr:rowOff>
    </xdr:to>
    <xdr:sp macro="" textlink="">
      <xdr:nvSpPr>
        <xdr:cNvPr id="140" name="楕円 139"/>
        <xdr:cNvSpPr/>
      </xdr:nvSpPr>
      <xdr:spPr>
        <a:xfrm>
          <a:off x="3746500" y="987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49019</xdr:rowOff>
    </xdr:from>
    <xdr:ext cx="599010" cy="259045"/>
    <xdr:sp macro="" textlink="">
      <xdr:nvSpPr>
        <xdr:cNvPr id="141" name="テキスト ボックス 140"/>
        <xdr:cNvSpPr txBox="1"/>
      </xdr:nvSpPr>
      <xdr:spPr>
        <a:xfrm>
          <a:off x="3497795" y="965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443</xdr:rowOff>
    </xdr:from>
    <xdr:to>
      <xdr:col>15</xdr:col>
      <xdr:colOff>101600</xdr:colOff>
      <xdr:row>58</xdr:row>
      <xdr:rowOff>102043</xdr:rowOff>
    </xdr:to>
    <xdr:sp macro="" textlink="">
      <xdr:nvSpPr>
        <xdr:cNvPr id="142" name="楕円 141"/>
        <xdr:cNvSpPr/>
      </xdr:nvSpPr>
      <xdr:spPr>
        <a:xfrm>
          <a:off x="2857500" y="99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93170</xdr:rowOff>
    </xdr:from>
    <xdr:ext cx="534377" cy="259045"/>
    <xdr:sp macro="" textlink="">
      <xdr:nvSpPr>
        <xdr:cNvPr id="143" name="テキスト ボックス 142"/>
        <xdr:cNvSpPr txBox="1"/>
      </xdr:nvSpPr>
      <xdr:spPr>
        <a:xfrm>
          <a:off x="2641111" y="100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3297</xdr:rowOff>
    </xdr:from>
    <xdr:to>
      <xdr:col>10</xdr:col>
      <xdr:colOff>165100</xdr:colOff>
      <xdr:row>57</xdr:row>
      <xdr:rowOff>104897</xdr:rowOff>
    </xdr:to>
    <xdr:sp macro="" textlink="">
      <xdr:nvSpPr>
        <xdr:cNvPr id="144" name="楕円 143"/>
        <xdr:cNvSpPr/>
      </xdr:nvSpPr>
      <xdr:spPr>
        <a:xfrm>
          <a:off x="1968500" y="97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96024</xdr:rowOff>
    </xdr:from>
    <xdr:ext cx="599010" cy="259045"/>
    <xdr:sp macro="" textlink="">
      <xdr:nvSpPr>
        <xdr:cNvPr id="145" name="テキスト ボックス 144"/>
        <xdr:cNvSpPr txBox="1"/>
      </xdr:nvSpPr>
      <xdr:spPr>
        <a:xfrm>
          <a:off x="1719795" y="986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43603</xdr:rowOff>
    </xdr:from>
    <xdr:to>
      <xdr:col>6</xdr:col>
      <xdr:colOff>38100</xdr:colOff>
      <xdr:row>58</xdr:row>
      <xdr:rowOff>145203</xdr:rowOff>
    </xdr:to>
    <xdr:sp macro="" textlink="">
      <xdr:nvSpPr>
        <xdr:cNvPr id="146" name="楕円 145"/>
        <xdr:cNvSpPr/>
      </xdr:nvSpPr>
      <xdr:spPr>
        <a:xfrm>
          <a:off x="1079500" y="998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136330</xdr:rowOff>
    </xdr:from>
    <xdr:ext cx="534377" cy="259045"/>
    <xdr:sp macro="" textlink="">
      <xdr:nvSpPr>
        <xdr:cNvPr id="147" name="テキスト ボックス 146"/>
        <xdr:cNvSpPr txBox="1"/>
      </xdr:nvSpPr>
      <xdr:spPr>
        <a:xfrm>
          <a:off x="863111" y="1008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55755</xdr:rowOff>
    </xdr:from>
    <xdr:to>
      <xdr:col>24</xdr:col>
      <xdr:colOff>63500</xdr:colOff>
      <xdr:row>76</xdr:row>
      <xdr:rowOff>73851</xdr:rowOff>
    </xdr:to>
    <xdr:cxnSp macro="">
      <xdr:nvCxnSpPr>
        <xdr:cNvPr id="177" name="直線コネクタ 176"/>
        <xdr:cNvCxnSpPr/>
      </xdr:nvCxnSpPr>
      <xdr:spPr>
        <a:xfrm>
          <a:off x="3797300" y="13085955"/>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55755</xdr:rowOff>
    </xdr:from>
    <xdr:to>
      <xdr:col>19</xdr:col>
      <xdr:colOff>177800</xdr:colOff>
      <xdr:row>76</xdr:row>
      <xdr:rowOff>70617</xdr:rowOff>
    </xdr:to>
    <xdr:cxnSp macro="">
      <xdr:nvCxnSpPr>
        <xdr:cNvPr id="180" name="直線コネクタ 179"/>
        <xdr:cNvCxnSpPr/>
      </xdr:nvCxnSpPr>
      <xdr:spPr>
        <a:xfrm flipV="1">
          <a:off x="2908300" y="13085955"/>
          <a:ext cx="889000" cy="1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70617</xdr:rowOff>
    </xdr:from>
    <xdr:to>
      <xdr:col>15</xdr:col>
      <xdr:colOff>50800</xdr:colOff>
      <xdr:row>76</xdr:row>
      <xdr:rowOff>124902</xdr:rowOff>
    </xdr:to>
    <xdr:cxnSp macro="">
      <xdr:nvCxnSpPr>
        <xdr:cNvPr id="183" name="直線コネクタ 182"/>
        <xdr:cNvCxnSpPr/>
      </xdr:nvCxnSpPr>
      <xdr:spPr>
        <a:xfrm flipV="1">
          <a:off x="2019300" y="13100817"/>
          <a:ext cx="889000" cy="5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124902</xdr:rowOff>
    </xdr:from>
    <xdr:to>
      <xdr:col>10</xdr:col>
      <xdr:colOff>114300</xdr:colOff>
      <xdr:row>76</xdr:row>
      <xdr:rowOff>142246</xdr:rowOff>
    </xdr:to>
    <xdr:cxnSp macro="">
      <xdr:nvCxnSpPr>
        <xdr:cNvPr id="186" name="直線コネクタ 185"/>
        <xdr:cNvCxnSpPr/>
      </xdr:nvCxnSpPr>
      <xdr:spPr>
        <a:xfrm flipV="1">
          <a:off x="1130300" y="13155102"/>
          <a:ext cx="889000" cy="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169938</xdr:rowOff>
    </xdr:from>
    <xdr:to>
      <xdr:col>10</xdr:col>
      <xdr:colOff>165100</xdr:colOff>
      <xdr:row>77</xdr:row>
      <xdr:rowOff>100088</xdr:rowOff>
    </xdr:to>
    <xdr:sp macro="" textlink="">
      <xdr:nvSpPr>
        <xdr:cNvPr id="187" name="フローチャート: 判断 186"/>
        <xdr:cNvSpPr/>
      </xdr:nvSpPr>
      <xdr:spPr>
        <a:xfrm>
          <a:off x="1968500" y="1320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91215</xdr:rowOff>
    </xdr:from>
    <xdr:ext cx="599010" cy="259045"/>
    <xdr:sp macro="" textlink="">
      <xdr:nvSpPr>
        <xdr:cNvPr id="188" name="テキスト ボックス 187"/>
        <xdr:cNvSpPr txBox="1"/>
      </xdr:nvSpPr>
      <xdr:spPr>
        <a:xfrm>
          <a:off x="1719795" y="1329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10716</xdr:rowOff>
    </xdr:from>
    <xdr:to>
      <xdr:col>6</xdr:col>
      <xdr:colOff>38100</xdr:colOff>
      <xdr:row>77</xdr:row>
      <xdr:rowOff>112316</xdr:rowOff>
    </xdr:to>
    <xdr:sp macro="" textlink="">
      <xdr:nvSpPr>
        <xdr:cNvPr id="189" name="フローチャート: 判断 188"/>
        <xdr:cNvSpPr/>
      </xdr:nvSpPr>
      <xdr:spPr>
        <a:xfrm>
          <a:off x="1079500" y="1321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103443</xdr:rowOff>
    </xdr:from>
    <xdr:ext cx="599010" cy="259045"/>
    <xdr:sp macro="" textlink="">
      <xdr:nvSpPr>
        <xdr:cNvPr id="190" name="テキスト ボックス 189"/>
        <xdr:cNvSpPr txBox="1"/>
      </xdr:nvSpPr>
      <xdr:spPr>
        <a:xfrm>
          <a:off x="830795" y="1330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23051</xdr:rowOff>
    </xdr:from>
    <xdr:to>
      <xdr:col>24</xdr:col>
      <xdr:colOff>114300</xdr:colOff>
      <xdr:row>76</xdr:row>
      <xdr:rowOff>124651</xdr:rowOff>
    </xdr:to>
    <xdr:sp macro="" textlink="">
      <xdr:nvSpPr>
        <xdr:cNvPr id="196" name="楕円 195"/>
        <xdr:cNvSpPr/>
      </xdr:nvSpPr>
      <xdr:spPr>
        <a:xfrm>
          <a:off x="4584700" y="130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45929</xdr:rowOff>
    </xdr:from>
    <xdr:ext cx="599010" cy="259045"/>
    <xdr:sp macro="" textlink="">
      <xdr:nvSpPr>
        <xdr:cNvPr id="197" name="民生費該当値テキスト"/>
        <xdr:cNvSpPr txBox="1"/>
      </xdr:nvSpPr>
      <xdr:spPr>
        <a:xfrm>
          <a:off x="4686300" y="1290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4955</xdr:rowOff>
    </xdr:from>
    <xdr:to>
      <xdr:col>20</xdr:col>
      <xdr:colOff>38100</xdr:colOff>
      <xdr:row>76</xdr:row>
      <xdr:rowOff>106555</xdr:rowOff>
    </xdr:to>
    <xdr:sp macro="" textlink="">
      <xdr:nvSpPr>
        <xdr:cNvPr id="198" name="楕円 197"/>
        <xdr:cNvSpPr/>
      </xdr:nvSpPr>
      <xdr:spPr>
        <a:xfrm>
          <a:off x="3746500" y="1303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123081</xdr:rowOff>
    </xdr:from>
    <xdr:ext cx="599010" cy="259045"/>
    <xdr:sp macro="" textlink="">
      <xdr:nvSpPr>
        <xdr:cNvPr id="199" name="テキスト ボックス 198"/>
        <xdr:cNvSpPr txBox="1"/>
      </xdr:nvSpPr>
      <xdr:spPr>
        <a:xfrm>
          <a:off x="3497795" y="1281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19817</xdr:rowOff>
    </xdr:from>
    <xdr:to>
      <xdr:col>15</xdr:col>
      <xdr:colOff>101600</xdr:colOff>
      <xdr:row>76</xdr:row>
      <xdr:rowOff>121417</xdr:rowOff>
    </xdr:to>
    <xdr:sp macro="" textlink="">
      <xdr:nvSpPr>
        <xdr:cNvPr id="200" name="楕円 199"/>
        <xdr:cNvSpPr/>
      </xdr:nvSpPr>
      <xdr:spPr>
        <a:xfrm>
          <a:off x="2857500" y="1305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137944</xdr:rowOff>
    </xdr:from>
    <xdr:ext cx="599010" cy="259045"/>
    <xdr:sp macro="" textlink="">
      <xdr:nvSpPr>
        <xdr:cNvPr id="201" name="テキスト ボックス 200"/>
        <xdr:cNvSpPr txBox="1"/>
      </xdr:nvSpPr>
      <xdr:spPr>
        <a:xfrm>
          <a:off x="2608795" y="1282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74102</xdr:rowOff>
    </xdr:from>
    <xdr:to>
      <xdr:col>10</xdr:col>
      <xdr:colOff>165100</xdr:colOff>
      <xdr:row>77</xdr:row>
      <xdr:rowOff>4252</xdr:rowOff>
    </xdr:to>
    <xdr:sp macro="" textlink="">
      <xdr:nvSpPr>
        <xdr:cNvPr id="202" name="楕円 201"/>
        <xdr:cNvSpPr/>
      </xdr:nvSpPr>
      <xdr:spPr>
        <a:xfrm>
          <a:off x="1968500" y="1310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20779</xdr:rowOff>
    </xdr:from>
    <xdr:ext cx="599010" cy="259045"/>
    <xdr:sp macro="" textlink="">
      <xdr:nvSpPr>
        <xdr:cNvPr id="203" name="テキスト ボックス 202"/>
        <xdr:cNvSpPr txBox="1"/>
      </xdr:nvSpPr>
      <xdr:spPr>
        <a:xfrm>
          <a:off x="1719795" y="1287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91446</xdr:rowOff>
    </xdr:from>
    <xdr:to>
      <xdr:col>6</xdr:col>
      <xdr:colOff>38100</xdr:colOff>
      <xdr:row>77</xdr:row>
      <xdr:rowOff>21596</xdr:rowOff>
    </xdr:to>
    <xdr:sp macro="" textlink="">
      <xdr:nvSpPr>
        <xdr:cNvPr id="204" name="楕円 203"/>
        <xdr:cNvSpPr/>
      </xdr:nvSpPr>
      <xdr:spPr>
        <a:xfrm>
          <a:off x="1079500" y="13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38122</xdr:rowOff>
    </xdr:from>
    <xdr:ext cx="599010" cy="259045"/>
    <xdr:sp macro="" textlink="">
      <xdr:nvSpPr>
        <xdr:cNvPr id="205" name="テキスト ボックス 204"/>
        <xdr:cNvSpPr txBox="1"/>
      </xdr:nvSpPr>
      <xdr:spPr>
        <a:xfrm>
          <a:off x="830795" y="1289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152181</xdr:rowOff>
    </xdr:from>
    <xdr:to>
      <xdr:col>24</xdr:col>
      <xdr:colOff>63500</xdr:colOff>
      <xdr:row>96</xdr:row>
      <xdr:rowOff>158886</xdr:rowOff>
    </xdr:to>
    <xdr:cxnSp macro="">
      <xdr:nvCxnSpPr>
        <xdr:cNvPr id="234" name="直線コネクタ 233"/>
        <xdr:cNvCxnSpPr/>
      </xdr:nvCxnSpPr>
      <xdr:spPr>
        <a:xfrm>
          <a:off x="3797300" y="16439931"/>
          <a:ext cx="838200" cy="1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152181</xdr:rowOff>
    </xdr:from>
    <xdr:to>
      <xdr:col>19</xdr:col>
      <xdr:colOff>177800</xdr:colOff>
      <xdr:row>96</xdr:row>
      <xdr:rowOff>119118</xdr:rowOff>
    </xdr:to>
    <xdr:cxnSp macro="">
      <xdr:nvCxnSpPr>
        <xdr:cNvPr id="237" name="直線コネクタ 236"/>
        <xdr:cNvCxnSpPr/>
      </xdr:nvCxnSpPr>
      <xdr:spPr>
        <a:xfrm flipV="1">
          <a:off x="2908300" y="16439931"/>
          <a:ext cx="889000" cy="13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119118</xdr:rowOff>
    </xdr:from>
    <xdr:to>
      <xdr:col>15</xdr:col>
      <xdr:colOff>50800</xdr:colOff>
      <xdr:row>97</xdr:row>
      <xdr:rowOff>50447</xdr:rowOff>
    </xdr:to>
    <xdr:cxnSp macro="">
      <xdr:nvCxnSpPr>
        <xdr:cNvPr id="240" name="直線コネクタ 239"/>
        <xdr:cNvCxnSpPr/>
      </xdr:nvCxnSpPr>
      <xdr:spPr>
        <a:xfrm flipV="1">
          <a:off x="2019300" y="16578318"/>
          <a:ext cx="889000" cy="10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50447</xdr:rowOff>
    </xdr:from>
    <xdr:to>
      <xdr:col>10</xdr:col>
      <xdr:colOff>114300</xdr:colOff>
      <xdr:row>97</xdr:row>
      <xdr:rowOff>68728</xdr:rowOff>
    </xdr:to>
    <xdr:cxnSp macro="">
      <xdr:nvCxnSpPr>
        <xdr:cNvPr id="243" name="直線コネクタ 242"/>
        <xdr:cNvCxnSpPr/>
      </xdr:nvCxnSpPr>
      <xdr:spPr>
        <a:xfrm flipV="1">
          <a:off x="1130300" y="16681097"/>
          <a:ext cx="889000" cy="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73606</xdr:rowOff>
    </xdr:from>
    <xdr:to>
      <xdr:col>10</xdr:col>
      <xdr:colOff>165100</xdr:colOff>
      <xdr:row>97</xdr:row>
      <xdr:rowOff>3756</xdr:rowOff>
    </xdr:to>
    <xdr:sp macro="" textlink="">
      <xdr:nvSpPr>
        <xdr:cNvPr id="244" name="フローチャート: 判断 243"/>
        <xdr:cNvSpPr/>
      </xdr:nvSpPr>
      <xdr:spPr>
        <a:xfrm>
          <a:off x="1968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20283</xdr:rowOff>
    </xdr:from>
    <xdr:ext cx="534377" cy="259045"/>
    <xdr:sp macro="" textlink="">
      <xdr:nvSpPr>
        <xdr:cNvPr id="245" name="テキスト ボックス 244"/>
        <xdr:cNvSpPr txBox="1"/>
      </xdr:nvSpPr>
      <xdr:spPr>
        <a:xfrm>
          <a:off x="1752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84023</xdr:rowOff>
    </xdr:from>
    <xdr:to>
      <xdr:col>6</xdr:col>
      <xdr:colOff>38100</xdr:colOff>
      <xdr:row>97</xdr:row>
      <xdr:rowOff>14173</xdr:rowOff>
    </xdr:to>
    <xdr:sp macro="" textlink="">
      <xdr:nvSpPr>
        <xdr:cNvPr id="246" name="フローチャート: 判断 245"/>
        <xdr:cNvSpPr/>
      </xdr:nvSpPr>
      <xdr:spPr>
        <a:xfrm>
          <a:off x="1079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30700</xdr:rowOff>
    </xdr:from>
    <xdr:ext cx="534377" cy="259045"/>
    <xdr:sp macro="" textlink="">
      <xdr:nvSpPr>
        <xdr:cNvPr id="247" name="テキスト ボックス 246"/>
        <xdr:cNvSpPr txBox="1"/>
      </xdr:nvSpPr>
      <xdr:spPr>
        <a:xfrm>
          <a:off x="863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108086</xdr:rowOff>
    </xdr:from>
    <xdr:to>
      <xdr:col>24</xdr:col>
      <xdr:colOff>114300</xdr:colOff>
      <xdr:row>97</xdr:row>
      <xdr:rowOff>38236</xdr:rowOff>
    </xdr:to>
    <xdr:sp macro="" textlink="">
      <xdr:nvSpPr>
        <xdr:cNvPr id="253" name="楕円 252"/>
        <xdr:cNvSpPr/>
      </xdr:nvSpPr>
      <xdr:spPr>
        <a:xfrm>
          <a:off x="4584700" y="1656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86513</xdr:rowOff>
    </xdr:from>
    <xdr:ext cx="534377" cy="259045"/>
    <xdr:sp macro="" textlink="">
      <xdr:nvSpPr>
        <xdr:cNvPr id="254" name="衛生費該当値テキスト"/>
        <xdr:cNvSpPr txBox="1"/>
      </xdr:nvSpPr>
      <xdr:spPr>
        <a:xfrm>
          <a:off x="4686300" y="1654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101381</xdr:rowOff>
    </xdr:from>
    <xdr:to>
      <xdr:col>20</xdr:col>
      <xdr:colOff>38100</xdr:colOff>
      <xdr:row>96</xdr:row>
      <xdr:rowOff>31531</xdr:rowOff>
    </xdr:to>
    <xdr:sp macro="" textlink="">
      <xdr:nvSpPr>
        <xdr:cNvPr id="255" name="楕円 254"/>
        <xdr:cNvSpPr/>
      </xdr:nvSpPr>
      <xdr:spPr>
        <a:xfrm>
          <a:off x="3746500" y="163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48058</xdr:rowOff>
    </xdr:from>
    <xdr:ext cx="534377" cy="259045"/>
    <xdr:sp macro="" textlink="">
      <xdr:nvSpPr>
        <xdr:cNvPr id="256" name="テキスト ボックス 255"/>
        <xdr:cNvSpPr txBox="1"/>
      </xdr:nvSpPr>
      <xdr:spPr>
        <a:xfrm>
          <a:off x="3530111" y="161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68318</xdr:rowOff>
    </xdr:from>
    <xdr:to>
      <xdr:col>15</xdr:col>
      <xdr:colOff>101600</xdr:colOff>
      <xdr:row>96</xdr:row>
      <xdr:rowOff>169918</xdr:rowOff>
    </xdr:to>
    <xdr:sp macro="" textlink="">
      <xdr:nvSpPr>
        <xdr:cNvPr id="257" name="楕円 256"/>
        <xdr:cNvSpPr/>
      </xdr:nvSpPr>
      <xdr:spPr>
        <a:xfrm>
          <a:off x="2857500" y="165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161045</xdr:rowOff>
    </xdr:from>
    <xdr:ext cx="534377" cy="259045"/>
    <xdr:sp macro="" textlink="">
      <xdr:nvSpPr>
        <xdr:cNvPr id="258" name="テキスト ボックス 257"/>
        <xdr:cNvSpPr txBox="1"/>
      </xdr:nvSpPr>
      <xdr:spPr>
        <a:xfrm>
          <a:off x="2641111" y="1662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171097</xdr:rowOff>
    </xdr:from>
    <xdr:to>
      <xdr:col>10</xdr:col>
      <xdr:colOff>165100</xdr:colOff>
      <xdr:row>97</xdr:row>
      <xdr:rowOff>101247</xdr:rowOff>
    </xdr:to>
    <xdr:sp macro="" textlink="">
      <xdr:nvSpPr>
        <xdr:cNvPr id="259" name="楕円 258"/>
        <xdr:cNvSpPr/>
      </xdr:nvSpPr>
      <xdr:spPr>
        <a:xfrm>
          <a:off x="1968500" y="166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92374</xdr:rowOff>
    </xdr:from>
    <xdr:ext cx="534377" cy="259045"/>
    <xdr:sp macro="" textlink="">
      <xdr:nvSpPr>
        <xdr:cNvPr id="260" name="テキスト ボックス 259"/>
        <xdr:cNvSpPr txBox="1"/>
      </xdr:nvSpPr>
      <xdr:spPr>
        <a:xfrm>
          <a:off x="1752111" y="1672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17928</xdr:rowOff>
    </xdr:from>
    <xdr:to>
      <xdr:col>6</xdr:col>
      <xdr:colOff>38100</xdr:colOff>
      <xdr:row>97</xdr:row>
      <xdr:rowOff>119528</xdr:rowOff>
    </xdr:to>
    <xdr:sp macro="" textlink="">
      <xdr:nvSpPr>
        <xdr:cNvPr id="261" name="楕円 260"/>
        <xdr:cNvSpPr/>
      </xdr:nvSpPr>
      <xdr:spPr>
        <a:xfrm>
          <a:off x="1079500" y="166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110655</xdr:rowOff>
    </xdr:from>
    <xdr:ext cx="534377" cy="259045"/>
    <xdr:sp macro="" textlink="">
      <xdr:nvSpPr>
        <xdr:cNvPr id="262" name="テキスト ボックス 261"/>
        <xdr:cNvSpPr txBox="1"/>
      </xdr:nvSpPr>
      <xdr:spPr>
        <a:xfrm>
          <a:off x="863111" y="167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123012</xdr:rowOff>
    </xdr:from>
    <xdr:to>
      <xdr:col>55</xdr:col>
      <xdr:colOff>0</xdr:colOff>
      <xdr:row>38</xdr:row>
      <xdr:rowOff>123241</xdr:rowOff>
    </xdr:to>
    <xdr:cxnSp macro="">
      <xdr:nvCxnSpPr>
        <xdr:cNvPr id="289" name="直線コネクタ 288"/>
        <xdr:cNvCxnSpPr/>
      </xdr:nvCxnSpPr>
      <xdr:spPr>
        <a:xfrm flipV="1">
          <a:off x="9639300" y="663811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123241</xdr:rowOff>
    </xdr:from>
    <xdr:to>
      <xdr:col>50</xdr:col>
      <xdr:colOff>114300</xdr:colOff>
      <xdr:row>38</xdr:row>
      <xdr:rowOff>123241</xdr:rowOff>
    </xdr:to>
    <xdr:cxnSp macro="">
      <xdr:nvCxnSpPr>
        <xdr:cNvPr id="292" name="直線コネクタ 291"/>
        <xdr:cNvCxnSpPr/>
      </xdr:nvCxnSpPr>
      <xdr:spPr>
        <a:xfrm>
          <a:off x="8750300" y="66383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123241</xdr:rowOff>
    </xdr:from>
    <xdr:to>
      <xdr:col>45</xdr:col>
      <xdr:colOff>177800</xdr:colOff>
      <xdr:row>38</xdr:row>
      <xdr:rowOff>123698</xdr:rowOff>
    </xdr:to>
    <xdr:cxnSp macro="">
      <xdr:nvCxnSpPr>
        <xdr:cNvPr id="295" name="直線コネクタ 294"/>
        <xdr:cNvCxnSpPr/>
      </xdr:nvCxnSpPr>
      <xdr:spPr>
        <a:xfrm flipV="1">
          <a:off x="7861300" y="663834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123698</xdr:rowOff>
    </xdr:from>
    <xdr:to>
      <xdr:col>41</xdr:col>
      <xdr:colOff>50800</xdr:colOff>
      <xdr:row>38</xdr:row>
      <xdr:rowOff>123698</xdr:rowOff>
    </xdr:to>
    <xdr:cxnSp macro="">
      <xdr:nvCxnSpPr>
        <xdr:cNvPr id="298" name="直線コネクタ 297"/>
        <xdr:cNvCxnSpPr/>
      </xdr:nvCxnSpPr>
      <xdr:spPr>
        <a:xfrm>
          <a:off x="6972300" y="6638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97358</xdr:rowOff>
    </xdr:from>
    <xdr:to>
      <xdr:col>41</xdr:col>
      <xdr:colOff>101600</xdr:colOff>
      <xdr:row>38</xdr:row>
      <xdr:rowOff>27508</xdr:rowOff>
    </xdr:to>
    <xdr:sp macro="" textlink="">
      <xdr:nvSpPr>
        <xdr:cNvPr id="299" name="フローチャート: 判断 298"/>
        <xdr:cNvSpPr/>
      </xdr:nvSpPr>
      <xdr:spPr>
        <a:xfrm>
          <a:off x="7810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44035</xdr:rowOff>
    </xdr:from>
    <xdr:ext cx="378565" cy="259045"/>
    <xdr:sp macro="" textlink="">
      <xdr:nvSpPr>
        <xdr:cNvPr id="300" name="テキスト ボックス 299"/>
        <xdr:cNvSpPr txBox="1"/>
      </xdr:nvSpPr>
      <xdr:spPr>
        <a:xfrm>
          <a:off x="7672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94843</xdr:rowOff>
    </xdr:from>
    <xdr:to>
      <xdr:col>36</xdr:col>
      <xdr:colOff>165100</xdr:colOff>
      <xdr:row>38</xdr:row>
      <xdr:rowOff>24994</xdr:rowOff>
    </xdr:to>
    <xdr:sp macro="" textlink="">
      <xdr:nvSpPr>
        <xdr:cNvPr id="301" name="フローチャート: 判断 300"/>
        <xdr:cNvSpPr/>
      </xdr:nvSpPr>
      <xdr:spPr>
        <a:xfrm>
          <a:off x="6921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41520</xdr:rowOff>
    </xdr:from>
    <xdr:ext cx="378565" cy="259045"/>
    <xdr:sp macro="" textlink="">
      <xdr:nvSpPr>
        <xdr:cNvPr id="302" name="テキスト ボックス 301"/>
        <xdr:cNvSpPr txBox="1"/>
      </xdr:nvSpPr>
      <xdr:spPr>
        <a:xfrm>
          <a:off x="6783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72212</xdr:rowOff>
    </xdr:from>
    <xdr:to>
      <xdr:col>55</xdr:col>
      <xdr:colOff>50800</xdr:colOff>
      <xdr:row>39</xdr:row>
      <xdr:rowOff>2362</xdr:rowOff>
    </xdr:to>
    <xdr:sp macro="" textlink="">
      <xdr:nvSpPr>
        <xdr:cNvPr id="308" name="楕円 307"/>
        <xdr:cNvSpPr/>
      </xdr:nvSpPr>
      <xdr:spPr>
        <a:xfrm>
          <a:off x="104267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158589</xdr:rowOff>
    </xdr:from>
    <xdr:ext cx="313932" cy="259045"/>
    <xdr:sp macro="" textlink="">
      <xdr:nvSpPr>
        <xdr:cNvPr id="309" name="労働費該当値テキスト"/>
        <xdr:cNvSpPr txBox="1"/>
      </xdr:nvSpPr>
      <xdr:spPr>
        <a:xfrm>
          <a:off x="10528300" y="650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72441</xdr:rowOff>
    </xdr:from>
    <xdr:to>
      <xdr:col>50</xdr:col>
      <xdr:colOff>165100</xdr:colOff>
      <xdr:row>39</xdr:row>
      <xdr:rowOff>2591</xdr:rowOff>
    </xdr:to>
    <xdr:sp macro="" textlink="">
      <xdr:nvSpPr>
        <xdr:cNvPr id="310" name="楕円 309"/>
        <xdr:cNvSpPr/>
      </xdr:nvSpPr>
      <xdr:spPr>
        <a:xfrm>
          <a:off x="9588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165168</xdr:rowOff>
    </xdr:from>
    <xdr:ext cx="313932" cy="259045"/>
    <xdr:sp macro="" textlink="">
      <xdr:nvSpPr>
        <xdr:cNvPr id="311" name="テキスト ボックス 310"/>
        <xdr:cNvSpPr txBox="1"/>
      </xdr:nvSpPr>
      <xdr:spPr>
        <a:xfrm>
          <a:off x="9482333" y="66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72441</xdr:rowOff>
    </xdr:from>
    <xdr:to>
      <xdr:col>46</xdr:col>
      <xdr:colOff>38100</xdr:colOff>
      <xdr:row>39</xdr:row>
      <xdr:rowOff>2591</xdr:rowOff>
    </xdr:to>
    <xdr:sp macro="" textlink="">
      <xdr:nvSpPr>
        <xdr:cNvPr id="312" name="楕円 311"/>
        <xdr:cNvSpPr/>
      </xdr:nvSpPr>
      <xdr:spPr>
        <a:xfrm>
          <a:off x="8699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165168</xdr:rowOff>
    </xdr:from>
    <xdr:ext cx="313932" cy="259045"/>
    <xdr:sp macro="" textlink="">
      <xdr:nvSpPr>
        <xdr:cNvPr id="313" name="テキスト ボックス 312"/>
        <xdr:cNvSpPr txBox="1"/>
      </xdr:nvSpPr>
      <xdr:spPr>
        <a:xfrm>
          <a:off x="8593333" y="66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72898</xdr:rowOff>
    </xdr:from>
    <xdr:to>
      <xdr:col>41</xdr:col>
      <xdr:colOff>101600</xdr:colOff>
      <xdr:row>39</xdr:row>
      <xdr:rowOff>3048</xdr:rowOff>
    </xdr:to>
    <xdr:sp macro="" textlink="">
      <xdr:nvSpPr>
        <xdr:cNvPr id="314" name="楕円 313"/>
        <xdr:cNvSpPr/>
      </xdr:nvSpPr>
      <xdr:spPr>
        <a:xfrm>
          <a:off x="7810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165625</xdr:rowOff>
    </xdr:from>
    <xdr:ext cx="313932" cy="259045"/>
    <xdr:sp macro="" textlink="">
      <xdr:nvSpPr>
        <xdr:cNvPr id="315" name="テキスト ボックス 314"/>
        <xdr:cNvSpPr txBox="1"/>
      </xdr:nvSpPr>
      <xdr:spPr>
        <a:xfrm>
          <a:off x="7704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16" name="楕円 315"/>
        <xdr:cNvSpPr/>
      </xdr:nvSpPr>
      <xdr:spPr>
        <a:xfrm>
          <a:off x="6921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165625</xdr:rowOff>
    </xdr:from>
    <xdr:ext cx="313932" cy="259045"/>
    <xdr:sp macro="" textlink="">
      <xdr:nvSpPr>
        <xdr:cNvPr id="317" name="テキスト ボックス 316"/>
        <xdr:cNvSpPr txBox="1"/>
      </xdr:nvSpPr>
      <xdr:spPr>
        <a:xfrm>
          <a:off x="6815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95085</xdr:rowOff>
    </xdr:from>
    <xdr:to>
      <xdr:col>55</xdr:col>
      <xdr:colOff>0</xdr:colOff>
      <xdr:row>56</xdr:row>
      <xdr:rowOff>146368</xdr:rowOff>
    </xdr:to>
    <xdr:cxnSp macro="">
      <xdr:nvCxnSpPr>
        <xdr:cNvPr id="346" name="直線コネクタ 345"/>
        <xdr:cNvCxnSpPr/>
      </xdr:nvCxnSpPr>
      <xdr:spPr>
        <a:xfrm>
          <a:off x="9639300" y="9696285"/>
          <a:ext cx="8382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95085</xdr:rowOff>
    </xdr:from>
    <xdr:to>
      <xdr:col>50</xdr:col>
      <xdr:colOff>114300</xdr:colOff>
      <xdr:row>57</xdr:row>
      <xdr:rowOff>15304</xdr:rowOff>
    </xdr:to>
    <xdr:cxnSp macro="">
      <xdr:nvCxnSpPr>
        <xdr:cNvPr id="349" name="直線コネクタ 348"/>
        <xdr:cNvCxnSpPr/>
      </xdr:nvCxnSpPr>
      <xdr:spPr>
        <a:xfrm flipV="1">
          <a:off x="8750300" y="9696285"/>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15304</xdr:rowOff>
    </xdr:from>
    <xdr:to>
      <xdr:col>45</xdr:col>
      <xdr:colOff>177800</xdr:colOff>
      <xdr:row>57</xdr:row>
      <xdr:rowOff>97809</xdr:rowOff>
    </xdr:to>
    <xdr:cxnSp macro="">
      <xdr:nvCxnSpPr>
        <xdr:cNvPr id="352" name="直線コネクタ 351"/>
        <xdr:cNvCxnSpPr/>
      </xdr:nvCxnSpPr>
      <xdr:spPr>
        <a:xfrm flipV="1">
          <a:off x="7861300" y="9787954"/>
          <a:ext cx="889000" cy="8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39250</xdr:rowOff>
    </xdr:from>
    <xdr:to>
      <xdr:col>41</xdr:col>
      <xdr:colOff>50800</xdr:colOff>
      <xdr:row>57</xdr:row>
      <xdr:rowOff>97809</xdr:rowOff>
    </xdr:to>
    <xdr:cxnSp macro="">
      <xdr:nvCxnSpPr>
        <xdr:cNvPr id="355" name="直線コネクタ 354"/>
        <xdr:cNvCxnSpPr/>
      </xdr:nvCxnSpPr>
      <xdr:spPr>
        <a:xfrm>
          <a:off x="6972300" y="9811900"/>
          <a:ext cx="889000" cy="5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56" name="フローチャート: 判断 355"/>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57" name="テキスト ボックス 356"/>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58" name="フローチャート: 判断 357"/>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59" name="テキスト ボックス 358"/>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95568</xdr:rowOff>
    </xdr:from>
    <xdr:to>
      <xdr:col>55</xdr:col>
      <xdr:colOff>50800</xdr:colOff>
      <xdr:row>57</xdr:row>
      <xdr:rowOff>25718</xdr:rowOff>
    </xdr:to>
    <xdr:sp macro="" textlink="">
      <xdr:nvSpPr>
        <xdr:cNvPr id="365" name="楕円 364"/>
        <xdr:cNvSpPr/>
      </xdr:nvSpPr>
      <xdr:spPr>
        <a:xfrm>
          <a:off x="10426700" y="969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118445</xdr:rowOff>
    </xdr:from>
    <xdr:ext cx="534377" cy="259045"/>
    <xdr:sp macro="" textlink="">
      <xdr:nvSpPr>
        <xdr:cNvPr id="366" name="農林水産業費該当値テキスト"/>
        <xdr:cNvSpPr txBox="1"/>
      </xdr:nvSpPr>
      <xdr:spPr>
        <a:xfrm>
          <a:off x="10528300" y="954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44285</xdr:rowOff>
    </xdr:from>
    <xdr:to>
      <xdr:col>50</xdr:col>
      <xdr:colOff>165100</xdr:colOff>
      <xdr:row>56</xdr:row>
      <xdr:rowOff>145885</xdr:rowOff>
    </xdr:to>
    <xdr:sp macro="" textlink="">
      <xdr:nvSpPr>
        <xdr:cNvPr id="367" name="楕円 366"/>
        <xdr:cNvSpPr/>
      </xdr:nvSpPr>
      <xdr:spPr>
        <a:xfrm>
          <a:off x="9588500" y="96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162412</xdr:rowOff>
    </xdr:from>
    <xdr:ext cx="534377" cy="259045"/>
    <xdr:sp macro="" textlink="">
      <xdr:nvSpPr>
        <xdr:cNvPr id="368" name="テキスト ボックス 367"/>
        <xdr:cNvSpPr txBox="1"/>
      </xdr:nvSpPr>
      <xdr:spPr>
        <a:xfrm>
          <a:off x="9372111" y="94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135954</xdr:rowOff>
    </xdr:from>
    <xdr:to>
      <xdr:col>46</xdr:col>
      <xdr:colOff>38100</xdr:colOff>
      <xdr:row>57</xdr:row>
      <xdr:rowOff>66104</xdr:rowOff>
    </xdr:to>
    <xdr:sp macro="" textlink="">
      <xdr:nvSpPr>
        <xdr:cNvPr id="369" name="楕円 368"/>
        <xdr:cNvSpPr/>
      </xdr:nvSpPr>
      <xdr:spPr>
        <a:xfrm>
          <a:off x="8699500" y="97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82631</xdr:rowOff>
    </xdr:from>
    <xdr:ext cx="534377" cy="259045"/>
    <xdr:sp macro="" textlink="">
      <xdr:nvSpPr>
        <xdr:cNvPr id="370" name="テキスト ボックス 369"/>
        <xdr:cNvSpPr txBox="1"/>
      </xdr:nvSpPr>
      <xdr:spPr>
        <a:xfrm>
          <a:off x="8483111" y="951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47009</xdr:rowOff>
    </xdr:from>
    <xdr:to>
      <xdr:col>41</xdr:col>
      <xdr:colOff>101600</xdr:colOff>
      <xdr:row>57</xdr:row>
      <xdr:rowOff>148609</xdr:rowOff>
    </xdr:to>
    <xdr:sp macro="" textlink="">
      <xdr:nvSpPr>
        <xdr:cNvPr id="371" name="楕円 370"/>
        <xdr:cNvSpPr/>
      </xdr:nvSpPr>
      <xdr:spPr>
        <a:xfrm>
          <a:off x="7810500" y="98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139736</xdr:rowOff>
    </xdr:from>
    <xdr:ext cx="534377" cy="259045"/>
    <xdr:sp macro="" textlink="">
      <xdr:nvSpPr>
        <xdr:cNvPr id="372" name="テキスト ボックス 371"/>
        <xdr:cNvSpPr txBox="1"/>
      </xdr:nvSpPr>
      <xdr:spPr>
        <a:xfrm>
          <a:off x="7594111" y="99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159900</xdr:rowOff>
    </xdr:from>
    <xdr:to>
      <xdr:col>36</xdr:col>
      <xdr:colOff>165100</xdr:colOff>
      <xdr:row>57</xdr:row>
      <xdr:rowOff>90050</xdr:rowOff>
    </xdr:to>
    <xdr:sp macro="" textlink="">
      <xdr:nvSpPr>
        <xdr:cNvPr id="373" name="楕円 372"/>
        <xdr:cNvSpPr/>
      </xdr:nvSpPr>
      <xdr:spPr>
        <a:xfrm>
          <a:off x="6921500" y="97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81177</xdr:rowOff>
    </xdr:from>
    <xdr:ext cx="534377" cy="259045"/>
    <xdr:sp macro="" textlink="">
      <xdr:nvSpPr>
        <xdr:cNvPr id="374" name="テキスト ボックス 373"/>
        <xdr:cNvSpPr txBox="1"/>
      </xdr:nvSpPr>
      <xdr:spPr>
        <a:xfrm>
          <a:off x="6705111" y="98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71158</xdr:rowOff>
    </xdr:from>
    <xdr:to>
      <xdr:col>55</xdr:col>
      <xdr:colOff>0</xdr:colOff>
      <xdr:row>77</xdr:row>
      <xdr:rowOff>106959</xdr:rowOff>
    </xdr:to>
    <xdr:cxnSp macro="">
      <xdr:nvCxnSpPr>
        <xdr:cNvPr id="403" name="直線コネクタ 402"/>
        <xdr:cNvCxnSpPr/>
      </xdr:nvCxnSpPr>
      <xdr:spPr>
        <a:xfrm>
          <a:off x="9639300" y="13272808"/>
          <a:ext cx="838200" cy="3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50271</xdr:rowOff>
    </xdr:from>
    <xdr:ext cx="534377" cy="259045"/>
    <xdr:sp macro="" textlink="">
      <xdr:nvSpPr>
        <xdr:cNvPr id="404" name="商工費平均値テキスト"/>
        <xdr:cNvSpPr txBox="1"/>
      </xdr:nvSpPr>
      <xdr:spPr>
        <a:xfrm>
          <a:off x="10528300" y="132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71158</xdr:rowOff>
    </xdr:from>
    <xdr:to>
      <xdr:col>50</xdr:col>
      <xdr:colOff>114300</xdr:colOff>
      <xdr:row>77</xdr:row>
      <xdr:rowOff>160350</xdr:rowOff>
    </xdr:to>
    <xdr:cxnSp macro="">
      <xdr:nvCxnSpPr>
        <xdr:cNvPr id="406" name="直線コネクタ 405"/>
        <xdr:cNvCxnSpPr/>
      </xdr:nvCxnSpPr>
      <xdr:spPr>
        <a:xfrm flipV="1">
          <a:off x="8750300" y="13272808"/>
          <a:ext cx="889000" cy="8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91770</xdr:rowOff>
    </xdr:from>
    <xdr:to>
      <xdr:col>45</xdr:col>
      <xdr:colOff>177800</xdr:colOff>
      <xdr:row>77</xdr:row>
      <xdr:rowOff>160350</xdr:rowOff>
    </xdr:to>
    <xdr:cxnSp macro="">
      <xdr:nvCxnSpPr>
        <xdr:cNvPr id="409" name="直線コネクタ 408"/>
        <xdr:cNvCxnSpPr/>
      </xdr:nvCxnSpPr>
      <xdr:spPr>
        <a:xfrm>
          <a:off x="7861300" y="1329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91770</xdr:rowOff>
    </xdr:from>
    <xdr:to>
      <xdr:col>41</xdr:col>
      <xdr:colOff>50800</xdr:colOff>
      <xdr:row>78</xdr:row>
      <xdr:rowOff>23330</xdr:rowOff>
    </xdr:to>
    <xdr:cxnSp macro="">
      <xdr:nvCxnSpPr>
        <xdr:cNvPr id="412" name="直線コネクタ 411"/>
        <xdr:cNvCxnSpPr/>
      </xdr:nvCxnSpPr>
      <xdr:spPr>
        <a:xfrm flipV="1">
          <a:off x="6972300" y="13293420"/>
          <a:ext cx="889000" cy="10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95962</xdr:rowOff>
    </xdr:from>
    <xdr:to>
      <xdr:col>41</xdr:col>
      <xdr:colOff>101600</xdr:colOff>
      <xdr:row>77</xdr:row>
      <xdr:rowOff>26112</xdr:rowOff>
    </xdr:to>
    <xdr:sp macro="" textlink="">
      <xdr:nvSpPr>
        <xdr:cNvPr id="413" name="フローチャート: 判断 412"/>
        <xdr:cNvSpPr/>
      </xdr:nvSpPr>
      <xdr:spPr>
        <a:xfrm>
          <a:off x="7810500" y="131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42639</xdr:rowOff>
    </xdr:from>
    <xdr:ext cx="534377" cy="259045"/>
    <xdr:sp macro="" textlink="">
      <xdr:nvSpPr>
        <xdr:cNvPr id="414" name="テキスト ボックス 413"/>
        <xdr:cNvSpPr txBox="1"/>
      </xdr:nvSpPr>
      <xdr:spPr>
        <a:xfrm>
          <a:off x="7594111" y="129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61544</xdr:rowOff>
    </xdr:from>
    <xdr:to>
      <xdr:col>36</xdr:col>
      <xdr:colOff>165100</xdr:colOff>
      <xdr:row>77</xdr:row>
      <xdr:rowOff>163144</xdr:rowOff>
    </xdr:to>
    <xdr:sp macro="" textlink="">
      <xdr:nvSpPr>
        <xdr:cNvPr id="415" name="フローチャート: 判断 414"/>
        <xdr:cNvSpPr/>
      </xdr:nvSpPr>
      <xdr:spPr>
        <a:xfrm>
          <a:off x="6921500" y="132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8221</xdr:rowOff>
    </xdr:from>
    <xdr:ext cx="534377" cy="259045"/>
    <xdr:sp macro="" textlink="">
      <xdr:nvSpPr>
        <xdr:cNvPr id="416" name="テキスト ボックス 415"/>
        <xdr:cNvSpPr txBox="1"/>
      </xdr:nvSpPr>
      <xdr:spPr>
        <a:xfrm>
          <a:off x="6705111" y="130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56159</xdr:rowOff>
    </xdr:from>
    <xdr:to>
      <xdr:col>55</xdr:col>
      <xdr:colOff>50800</xdr:colOff>
      <xdr:row>77</xdr:row>
      <xdr:rowOff>157759</xdr:rowOff>
    </xdr:to>
    <xdr:sp macro="" textlink="">
      <xdr:nvSpPr>
        <xdr:cNvPr id="422" name="楕円 421"/>
        <xdr:cNvSpPr/>
      </xdr:nvSpPr>
      <xdr:spPr>
        <a:xfrm>
          <a:off x="10426700" y="132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79036</xdr:rowOff>
    </xdr:from>
    <xdr:ext cx="534377" cy="259045"/>
    <xdr:sp macro="" textlink="">
      <xdr:nvSpPr>
        <xdr:cNvPr id="423" name="商工費該当値テキスト"/>
        <xdr:cNvSpPr txBox="1"/>
      </xdr:nvSpPr>
      <xdr:spPr>
        <a:xfrm>
          <a:off x="10528300" y="131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20358</xdr:rowOff>
    </xdr:from>
    <xdr:to>
      <xdr:col>50</xdr:col>
      <xdr:colOff>165100</xdr:colOff>
      <xdr:row>77</xdr:row>
      <xdr:rowOff>121958</xdr:rowOff>
    </xdr:to>
    <xdr:sp macro="" textlink="">
      <xdr:nvSpPr>
        <xdr:cNvPr id="424" name="楕円 423"/>
        <xdr:cNvSpPr/>
      </xdr:nvSpPr>
      <xdr:spPr>
        <a:xfrm>
          <a:off x="9588500" y="132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138485</xdr:rowOff>
    </xdr:from>
    <xdr:ext cx="534377" cy="259045"/>
    <xdr:sp macro="" textlink="">
      <xdr:nvSpPr>
        <xdr:cNvPr id="425" name="テキスト ボックス 424"/>
        <xdr:cNvSpPr txBox="1"/>
      </xdr:nvSpPr>
      <xdr:spPr>
        <a:xfrm>
          <a:off x="9372111" y="1299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109550</xdr:rowOff>
    </xdr:from>
    <xdr:to>
      <xdr:col>46</xdr:col>
      <xdr:colOff>38100</xdr:colOff>
      <xdr:row>78</xdr:row>
      <xdr:rowOff>39700</xdr:rowOff>
    </xdr:to>
    <xdr:sp macro="" textlink="">
      <xdr:nvSpPr>
        <xdr:cNvPr id="426" name="楕円 425"/>
        <xdr:cNvSpPr/>
      </xdr:nvSpPr>
      <xdr:spPr>
        <a:xfrm>
          <a:off x="8699500" y="133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30827</xdr:rowOff>
    </xdr:from>
    <xdr:ext cx="534377" cy="259045"/>
    <xdr:sp macro="" textlink="">
      <xdr:nvSpPr>
        <xdr:cNvPr id="427" name="テキスト ボックス 426"/>
        <xdr:cNvSpPr txBox="1"/>
      </xdr:nvSpPr>
      <xdr:spPr>
        <a:xfrm>
          <a:off x="8483111" y="1340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40970</xdr:rowOff>
    </xdr:from>
    <xdr:to>
      <xdr:col>41</xdr:col>
      <xdr:colOff>101600</xdr:colOff>
      <xdr:row>77</xdr:row>
      <xdr:rowOff>142570</xdr:rowOff>
    </xdr:to>
    <xdr:sp macro="" textlink="">
      <xdr:nvSpPr>
        <xdr:cNvPr id="428" name="楕円 427"/>
        <xdr:cNvSpPr/>
      </xdr:nvSpPr>
      <xdr:spPr>
        <a:xfrm>
          <a:off x="7810500" y="132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133697</xdr:rowOff>
    </xdr:from>
    <xdr:ext cx="534377" cy="259045"/>
    <xdr:sp macro="" textlink="">
      <xdr:nvSpPr>
        <xdr:cNvPr id="429" name="テキスト ボックス 428"/>
        <xdr:cNvSpPr txBox="1"/>
      </xdr:nvSpPr>
      <xdr:spPr>
        <a:xfrm>
          <a:off x="7594111" y="133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143980</xdr:rowOff>
    </xdr:from>
    <xdr:to>
      <xdr:col>36</xdr:col>
      <xdr:colOff>165100</xdr:colOff>
      <xdr:row>78</xdr:row>
      <xdr:rowOff>74130</xdr:rowOff>
    </xdr:to>
    <xdr:sp macro="" textlink="">
      <xdr:nvSpPr>
        <xdr:cNvPr id="430" name="楕円 429"/>
        <xdr:cNvSpPr/>
      </xdr:nvSpPr>
      <xdr:spPr>
        <a:xfrm>
          <a:off x="6921500" y="133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65257</xdr:rowOff>
    </xdr:from>
    <xdr:ext cx="534377" cy="259045"/>
    <xdr:sp macro="" textlink="">
      <xdr:nvSpPr>
        <xdr:cNvPr id="431" name="テキスト ボックス 430"/>
        <xdr:cNvSpPr txBox="1"/>
      </xdr:nvSpPr>
      <xdr:spPr>
        <a:xfrm>
          <a:off x="6705111" y="134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60545</xdr:rowOff>
    </xdr:from>
    <xdr:to>
      <xdr:col>55</xdr:col>
      <xdr:colOff>0</xdr:colOff>
      <xdr:row>97</xdr:row>
      <xdr:rowOff>98479</xdr:rowOff>
    </xdr:to>
    <xdr:cxnSp macro="">
      <xdr:nvCxnSpPr>
        <xdr:cNvPr id="458" name="直線コネクタ 457"/>
        <xdr:cNvCxnSpPr/>
      </xdr:nvCxnSpPr>
      <xdr:spPr>
        <a:xfrm flipV="1">
          <a:off x="9639300" y="16691195"/>
          <a:ext cx="838200" cy="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95256</xdr:rowOff>
    </xdr:from>
    <xdr:to>
      <xdr:col>50</xdr:col>
      <xdr:colOff>114300</xdr:colOff>
      <xdr:row>97</xdr:row>
      <xdr:rowOff>98479</xdr:rowOff>
    </xdr:to>
    <xdr:cxnSp macro="">
      <xdr:nvCxnSpPr>
        <xdr:cNvPr id="461" name="直線コネクタ 460"/>
        <xdr:cNvCxnSpPr/>
      </xdr:nvCxnSpPr>
      <xdr:spPr>
        <a:xfrm>
          <a:off x="8750300" y="16725906"/>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95256</xdr:rowOff>
    </xdr:from>
    <xdr:to>
      <xdr:col>45</xdr:col>
      <xdr:colOff>177800</xdr:colOff>
      <xdr:row>97</xdr:row>
      <xdr:rowOff>121261</xdr:rowOff>
    </xdr:to>
    <xdr:cxnSp macro="">
      <xdr:nvCxnSpPr>
        <xdr:cNvPr id="464" name="直線コネクタ 463"/>
        <xdr:cNvCxnSpPr/>
      </xdr:nvCxnSpPr>
      <xdr:spPr>
        <a:xfrm flipV="1">
          <a:off x="7861300" y="16725906"/>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121261</xdr:rowOff>
    </xdr:from>
    <xdr:to>
      <xdr:col>41</xdr:col>
      <xdr:colOff>50800</xdr:colOff>
      <xdr:row>97</xdr:row>
      <xdr:rowOff>153598</xdr:rowOff>
    </xdr:to>
    <xdr:cxnSp macro="">
      <xdr:nvCxnSpPr>
        <xdr:cNvPr id="467" name="直線コネクタ 466"/>
        <xdr:cNvCxnSpPr/>
      </xdr:nvCxnSpPr>
      <xdr:spPr>
        <a:xfrm flipV="1">
          <a:off x="6972300" y="16751911"/>
          <a:ext cx="889000" cy="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159080</xdr:rowOff>
    </xdr:from>
    <xdr:to>
      <xdr:col>41</xdr:col>
      <xdr:colOff>101600</xdr:colOff>
      <xdr:row>97</xdr:row>
      <xdr:rowOff>89230</xdr:rowOff>
    </xdr:to>
    <xdr:sp macro="" textlink="">
      <xdr:nvSpPr>
        <xdr:cNvPr id="468" name="フローチャート: 判断 467"/>
        <xdr:cNvSpPr/>
      </xdr:nvSpPr>
      <xdr:spPr>
        <a:xfrm>
          <a:off x="7810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105757</xdr:rowOff>
    </xdr:from>
    <xdr:ext cx="534377" cy="259045"/>
    <xdr:sp macro="" textlink="">
      <xdr:nvSpPr>
        <xdr:cNvPr id="469" name="テキスト ボックス 468"/>
        <xdr:cNvSpPr txBox="1"/>
      </xdr:nvSpPr>
      <xdr:spPr>
        <a:xfrm>
          <a:off x="7594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11692</xdr:rowOff>
    </xdr:from>
    <xdr:to>
      <xdr:col>36</xdr:col>
      <xdr:colOff>165100</xdr:colOff>
      <xdr:row>97</xdr:row>
      <xdr:rowOff>113292</xdr:rowOff>
    </xdr:to>
    <xdr:sp macro="" textlink="">
      <xdr:nvSpPr>
        <xdr:cNvPr id="470" name="フローチャート: 判断 469"/>
        <xdr:cNvSpPr/>
      </xdr:nvSpPr>
      <xdr:spPr>
        <a:xfrm>
          <a:off x="6921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129819</xdr:rowOff>
    </xdr:from>
    <xdr:ext cx="534377" cy="259045"/>
    <xdr:sp macro="" textlink="">
      <xdr:nvSpPr>
        <xdr:cNvPr id="471" name="テキスト ボックス 470"/>
        <xdr:cNvSpPr txBox="1"/>
      </xdr:nvSpPr>
      <xdr:spPr>
        <a:xfrm>
          <a:off x="6705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9745</xdr:rowOff>
    </xdr:from>
    <xdr:to>
      <xdr:col>55</xdr:col>
      <xdr:colOff>50800</xdr:colOff>
      <xdr:row>97</xdr:row>
      <xdr:rowOff>111345</xdr:rowOff>
    </xdr:to>
    <xdr:sp macro="" textlink="">
      <xdr:nvSpPr>
        <xdr:cNvPr id="477" name="楕円 476"/>
        <xdr:cNvSpPr/>
      </xdr:nvSpPr>
      <xdr:spPr>
        <a:xfrm>
          <a:off x="10426700" y="1664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159622</xdr:rowOff>
    </xdr:from>
    <xdr:ext cx="534377" cy="259045"/>
    <xdr:sp macro="" textlink="">
      <xdr:nvSpPr>
        <xdr:cNvPr id="478" name="土木費該当値テキスト"/>
        <xdr:cNvSpPr txBox="1"/>
      </xdr:nvSpPr>
      <xdr:spPr>
        <a:xfrm>
          <a:off x="10528300" y="1661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47679</xdr:rowOff>
    </xdr:from>
    <xdr:to>
      <xdr:col>50</xdr:col>
      <xdr:colOff>165100</xdr:colOff>
      <xdr:row>97</xdr:row>
      <xdr:rowOff>149279</xdr:rowOff>
    </xdr:to>
    <xdr:sp macro="" textlink="">
      <xdr:nvSpPr>
        <xdr:cNvPr id="479" name="楕円 478"/>
        <xdr:cNvSpPr/>
      </xdr:nvSpPr>
      <xdr:spPr>
        <a:xfrm>
          <a:off x="9588500" y="166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140406</xdr:rowOff>
    </xdr:from>
    <xdr:ext cx="534377" cy="259045"/>
    <xdr:sp macro="" textlink="">
      <xdr:nvSpPr>
        <xdr:cNvPr id="480" name="テキスト ボックス 479"/>
        <xdr:cNvSpPr txBox="1"/>
      </xdr:nvSpPr>
      <xdr:spPr>
        <a:xfrm>
          <a:off x="9372111" y="167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44456</xdr:rowOff>
    </xdr:from>
    <xdr:to>
      <xdr:col>46</xdr:col>
      <xdr:colOff>38100</xdr:colOff>
      <xdr:row>97</xdr:row>
      <xdr:rowOff>146056</xdr:rowOff>
    </xdr:to>
    <xdr:sp macro="" textlink="">
      <xdr:nvSpPr>
        <xdr:cNvPr id="481" name="楕円 480"/>
        <xdr:cNvSpPr/>
      </xdr:nvSpPr>
      <xdr:spPr>
        <a:xfrm>
          <a:off x="8699500" y="166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137183</xdr:rowOff>
    </xdr:from>
    <xdr:ext cx="534377" cy="259045"/>
    <xdr:sp macro="" textlink="">
      <xdr:nvSpPr>
        <xdr:cNvPr id="482" name="テキスト ボックス 481"/>
        <xdr:cNvSpPr txBox="1"/>
      </xdr:nvSpPr>
      <xdr:spPr>
        <a:xfrm>
          <a:off x="8483111" y="167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70461</xdr:rowOff>
    </xdr:from>
    <xdr:to>
      <xdr:col>41</xdr:col>
      <xdr:colOff>101600</xdr:colOff>
      <xdr:row>98</xdr:row>
      <xdr:rowOff>611</xdr:rowOff>
    </xdr:to>
    <xdr:sp macro="" textlink="">
      <xdr:nvSpPr>
        <xdr:cNvPr id="483" name="楕円 482"/>
        <xdr:cNvSpPr/>
      </xdr:nvSpPr>
      <xdr:spPr>
        <a:xfrm>
          <a:off x="7810500" y="167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163188</xdr:rowOff>
    </xdr:from>
    <xdr:ext cx="534377" cy="259045"/>
    <xdr:sp macro="" textlink="">
      <xdr:nvSpPr>
        <xdr:cNvPr id="484" name="テキスト ボックス 483"/>
        <xdr:cNvSpPr txBox="1"/>
      </xdr:nvSpPr>
      <xdr:spPr>
        <a:xfrm>
          <a:off x="7594111" y="167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102798</xdr:rowOff>
    </xdr:from>
    <xdr:to>
      <xdr:col>36</xdr:col>
      <xdr:colOff>165100</xdr:colOff>
      <xdr:row>98</xdr:row>
      <xdr:rowOff>32948</xdr:rowOff>
    </xdr:to>
    <xdr:sp macro="" textlink="">
      <xdr:nvSpPr>
        <xdr:cNvPr id="485" name="楕円 484"/>
        <xdr:cNvSpPr/>
      </xdr:nvSpPr>
      <xdr:spPr>
        <a:xfrm>
          <a:off x="6921500" y="167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24075</xdr:rowOff>
    </xdr:from>
    <xdr:ext cx="534377" cy="259045"/>
    <xdr:sp macro="" textlink="">
      <xdr:nvSpPr>
        <xdr:cNvPr id="486" name="テキスト ボックス 485"/>
        <xdr:cNvSpPr txBox="1"/>
      </xdr:nvSpPr>
      <xdr:spPr>
        <a:xfrm>
          <a:off x="6705111" y="1682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131947</xdr:rowOff>
    </xdr:from>
    <xdr:to>
      <xdr:col>85</xdr:col>
      <xdr:colOff>127000</xdr:colOff>
      <xdr:row>37</xdr:row>
      <xdr:rowOff>26010</xdr:rowOff>
    </xdr:to>
    <xdr:cxnSp macro="">
      <xdr:nvCxnSpPr>
        <xdr:cNvPr id="515" name="直線コネクタ 514"/>
        <xdr:cNvCxnSpPr/>
      </xdr:nvCxnSpPr>
      <xdr:spPr>
        <a:xfrm flipV="1">
          <a:off x="15481300" y="5961247"/>
          <a:ext cx="838200" cy="40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33058</xdr:rowOff>
    </xdr:from>
    <xdr:to>
      <xdr:col>81</xdr:col>
      <xdr:colOff>50800</xdr:colOff>
      <xdr:row>37</xdr:row>
      <xdr:rowOff>26010</xdr:rowOff>
    </xdr:to>
    <xdr:cxnSp macro="">
      <xdr:nvCxnSpPr>
        <xdr:cNvPr id="518" name="直線コネクタ 517"/>
        <xdr:cNvCxnSpPr/>
      </xdr:nvCxnSpPr>
      <xdr:spPr>
        <a:xfrm>
          <a:off x="14592300" y="6205258"/>
          <a:ext cx="889000" cy="16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33058</xdr:rowOff>
    </xdr:from>
    <xdr:to>
      <xdr:col>76</xdr:col>
      <xdr:colOff>114300</xdr:colOff>
      <xdr:row>37</xdr:row>
      <xdr:rowOff>4350</xdr:rowOff>
    </xdr:to>
    <xdr:cxnSp macro="">
      <xdr:nvCxnSpPr>
        <xdr:cNvPr id="521" name="直線コネクタ 520"/>
        <xdr:cNvCxnSpPr/>
      </xdr:nvCxnSpPr>
      <xdr:spPr>
        <a:xfrm flipV="1">
          <a:off x="13703300" y="6205258"/>
          <a:ext cx="889000" cy="14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4350</xdr:rowOff>
    </xdr:from>
    <xdr:to>
      <xdr:col>71</xdr:col>
      <xdr:colOff>177800</xdr:colOff>
      <xdr:row>37</xdr:row>
      <xdr:rowOff>41535</xdr:rowOff>
    </xdr:to>
    <xdr:cxnSp macro="">
      <xdr:nvCxnSpPr>
        <xdr:cNvPr id="524" name="直線コネクタ 523"/>
        <xdr:cNvCxnSpPr/>
      </xdr:nvCxnSpPr>
      <xdr:spPr>
        <a:xfrm flipV="1">
          <a:off x="12814300" y="6348000"/>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5" name="フローチャート: 判断 524"/>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103414</xdr:rowOff>
    </xdr:from>
    <xdr:ext cx="534377" cy="259045"/>
    <xdr:sp macro="" textlink="">
      <xdr:nvSpPr>
        <xdr:cNvPr id="526" name="テキスト ボックス 525"/>
        <xdr:cNvSpPr txBox="1"/>
      </xdr:nvSpPr>
      <xdr:spPr>
        <a:xfrm>
          <a:off x="13436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7" name="フローチャート: 判断 526"/>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151515</xdr:rowOff>
    </xdr:from>
    <xdr:ext cx="534377" cy="259045"/>
    <xdr:sp macro="" textlink="">
      <xdr:nvSpPr>
        <xdr:cNvPr id="528" name="テキスト ボックス 527"/>
        <xdr:cNvSpPr txBox="1"/>
      </xdr:nvSpPr>
      <xdr:spPr>
        <a:xfrm>
          <a:off x="12547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81147</xdr:rowOff>
    </xdr:from>
    <xdr:to>
      <xdr:col>85</xdr:col>
      <xdr:colOff>177800</xdr:colOff>
      <xdr:row>35</xdr:row>
      <xdr:rowOff>11297</xdr:rowOff>
    </xdr:to>
    <xdr:sp macro="" textlink="">
      <xdr:nvSpPr>
        <xdr:cNvPr id="534" name="楕円 533"/>
        <xdr:cNvSpPr/>
      </xdr:nvSpPr>
      <xdr:spPr>
        <a:xfrm>
          <a:off x="16268700" y="59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104024</xdr:rowOff>
    </xdr:from>
    <xdr:ext cx="534377" cy="259045"/>
    <xdr:sp macro="" textlink="">
      <xdr:nvSpPr>
        <xdr:cNvPr id="535" name="消防費該当値テキスト"/>
        <xdr:cNvSpPr txBox="1"/>
      </xdr:nvSpPr>
      <xdr:spPr>
        <a:xfrm>
          <a:off x="16370300" y="57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146660</xdr:rowOff>
    </xdr:from>
    <xdr:to>
      <xdr:col>81</xdr:col>
      <xdr:colOff>101600</xdr:colOff>
      <xdr:row>37</xdr:row>
      <xdr:rowOff>76810</xdr:rowOff>
    </xdr:to>
    <xdr:sp macro="" textlink="">
      <xdr:nvSpPr>
        <xdr:cNvPr id="536" name="楕円 535"/>
        <xdr:cNvSpPr/>
      </xdr:nvSpPr>
      <xdr:spPr>
        <a:xfrm>
          <a:off x="15430500" y="63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67937</xdr:rowOff>
    </xdr:from>
    <xdr:ext cx="534377" cy="259045"/>
    <xdr:sp macro="" textlink="">
      <xdr:nvSpPr>
        <xdr:cNvPr id="537" name="テキスト ボックス 536"/>
        <xdr:cNvSpPr txBox="1"/>
      </xdr:nvSpPr>
      <xdr:spPr>
        <a:xfrm>
          <a:off x="15214111" y="64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153708</xdr:rowOff>
    </xdr:from>
    <xdr:to>
      <xdr:col>76</xdr:col>
      <xdr:colOff>165100</xdr:colOff>
      <xdr:row>36</xdr:row>
      <xdr:rowOff>83858</xdr:rowOff>
    </xdr:to>
    <xdr:sp macro="" textlink="">
      <xdr:nvSpPr>
        <xdr:cNvPr id="538" name="楕円 537"/>
        <xdr:cNvSpPr/>
      </xdr:nvSpPr>
      <xdr:spPr>
        <a:xfrm>
          <a:off x="14541500" y="61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100385</xdr:rowOff>
    </xdr:from>
    <xdr:ext cx="534377" cy="259045"/>
    <xdr:sp macro="" textlink="">
      <xdr:nvSpPr>
        <xdr:cNvPr id="539" name="テキスト ボックス 538"/>
        <xdr:cNvSpPr txBox="1"/>
      </xdr:nvSpPr>
      <xdr:spPr>
        <a:xfrm>
          <a:off x="14325111" y="592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125000</xdr:rowOff>
    </xdr:from>
    <xdr:to>
      <xdr:col>72</xdr:col>
      <xdr:colOff>38100</xdr:colOff>
      <xdr:row>37</xdr:row>
      <xdr:rowOff>55150</xdr:rowOff>
    </xdr:to>
    <xdr:sp macro="" textlink="">
      <xdr:nvSpPr>
        <xdr:cNvPr id="540" name="楕円 539"/>
        <xdr:cNvSpPr/>
      </xdr:nvSpPr>
      <xdr:spPr>
        <a:xfrm>
          <a:off x="13652500" y="62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46277</xdr:rowOff>
    </xdr:from>
    <xdr:ext cx="534377" cy="259045"/>
    <xdr:sp macro="" textlink="">
      <xdr:nvSpPr>
        <xdr:cNvPr id="541" name="テキスト ボックス 540"/>
        <xdr:cNvSpPr txBox="1"/>
      </xdr:nvSpPr>
      <xdr:spPr>
        <a:xfrm>
          <a:off x="13436111" y="63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162185</xdr:rowOff>
    </xdr:from>
    <xdr:to>
      <xdr:col>67</xdr:col>
      <xdr:colOff>101600</xdr:colOff>
      <xdr:row>37</xdr:row>
      <xdr:rowOff>92335</xdr:rowOff>
    </xdr:to>
    <xdr:sp macro="" textlink="">
      <xdr:nvSpPr>
        <xdr:cNvPr id="542" name="楕円 541"/>
        <xdr:cNvSpPr/>
      </xdr:nvSpPr>
      <xdr:spPr>
        <a:xfrm>
          <a:off x="12763500" y="63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83462</xdr:rowOff>
    </xdr:from>
    <xdr:ext cx="534377" cy="259045"/>
    <xdr:sp macro="" textlink="">
      <xdr:nvSpPr>
        <xdr:cNvPr id="543" name="テキスト ボックス 542"/>
        <xdr:cNvSpPr txBox="1"/>
      </xdr:nvSpPr>
      <xdr:spPr>
        <a:xfrm>
          <a:off x="12547111" y="64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81872</xdr:rowOff>
    </xdr:from>
    <xdr:to>
      <xdr:col>85</xdr:col>
      <xdr:colOff>127000</xdr:colOff>
      <xdr:row>56</xdr:row>
      <xdr:rowOff>141932</xdr:rowOff>
    </xdr:to>
    <xdr:cxnSp macro="">
      <xdr:nvCxnSpPr>
        <xdr:cNvPr id="572" name="直線コネクタ 571"/>
        <xdr:cNvCxnSpPr/>
      </xdr:nvCxnSpPr>
      <xdr:spPr>
        <a:xfrm>
          <a:off x="15481300" y="9683072"/>
          <a:ext cx="838200" cy="6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56505</xdr:rowOff>
    </xdr:from>
    <xdr:to>
      <xdr:col>81</xdr:col>
      <xdr:colOff>50800</xdr:colOff>
      <xdr:row>56</xdr:row>
      <xdr:rowOff>81872</xdr:rowOff>
    </xdr:to>
    <xdr:cxnSp macro="">
      <xdr:nvCxnSpPr>
        <xdr:cNvPr id="575" name="直線コネクタ 574"/>
        <xdr:cNvCxnSpPr/>
      </xdr:nvCxnSpPr>
      <xdr:spPr>
        <a:xfrm>
          <a:off x="14592300" y="9657705"/>
          <a:ext cx="889000" cy="2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56505</xdr:rowOff>
    </xdr:from>
    <xdr:to>
      <xdr:col>76</xdr:col>
      <xdr:colOff>114300</xdr:colOff>
      <xdr:row>56</xdr:row>
      <xdr:rowOff>88890</xdr:rowOff>
    </xdr:to>
    <xdr:cxnSp macro="">
      <xdr:nvCxnSpPr>
        <xdr:cNvPr id="578" name="直線コネクタ 577"/>
        <xdr:cNvCxnSpPr/>
      </xdr:nvCxnSpPr>
      <xdr:spPr>
        <a:xfrm flipV="1">
          <a:off x="13703300" y="96577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124012</xdr:rowOff>
    </xdr:from>
    <xdr:ext cx="534377" cy="259045"/>
    <xdr:sp macro="" textlink="">
      <xdr:nvSpPr>
        <xdr:cNvPr id="580" name="テキスト ボックス 579"/>
        <xdr:cNvSpPr txBox="1"/>
      </xdr:nvSpPr>
      <xdr:spPr>
        <a:xfrm>
          <a:off x="14325111" y="97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58120</xdr:rowOff>
    </xdr:from>
    <xdr:to>
      <xdr:col>71</xdr:col>
      <xdr:colOff>177800</xdr:colOff>
      <xdr:row>56</xdr:row>
      <xdr:rowOff>88890</xdr:rowOff>
    </xdr:to>
    <xdr:cxnSp macro="">
      <xdr:nvCxnSpPr>
        <xdr:cNvPr id="581" name="直線コネクタ 580"/>
        <xdr:cNvCxnSpPr/>
      </xdr:nvCxnSpPr>
      <xdr:spPr>
        <a:xfrm>
          <a:off x="12814300" y="9659320"/>
          <a:ext cx="889000" cy="3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139825</xdr:rowOff>
    </xdr:from>
    <xdr:to>
      <xdr:col>72</xdr:col>
      <xdr:colOff>38100</xdr:colOff>
      <xdr:row>56</xdr:row>
      <xdr:rowOff>69975</xdr:rowOff>
    </xdr:to>
    <xdr:sp macro="" textlink="">
      <xdr:nvSpPr>
        <xdr:cNvPr id="582" name="フローチャート: 判断 581"/>
        <xdr:cNvSpPr/>
      </xdr:nvSpPr>
      <xdr:spPr>
        <a:xfrm>
          <a:off x="136525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86502</xdr:rowOff>
    </xdr:from>
    <xdr:ext cx="534377" cy="259045"/>
    <xdr:sp macro="" textlink="">
      <xdr:nvSpPr>
        <xdr:cNvPr id="583" name="テキスト ボックス 582"/>
        <xdr:cNvSpPr txBox="1"/>
      </xdr:nvSpPr>
      <xdr:spPr>
        <a:xfrm>
          <a:off x="13436111" y="93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195</xdr:rowOff>
    </xdr:from>
    <xdr:to>
      <xdr:col>67</xdr:col>
      <xdr:colOff>101600</xdr:colOff>
      <xdr:row>56</xdr:row>
      <xdr:rowOff>101795</xdr:rowOff>
    </xdr:to>
    <xdr:sp macro="" textlink="">
      <xdr:nvSpPr>
        <xdr:cNvPr id="584" name="フローチャート: 判断 583"/>
        <xdr:cNvSpPr/>
      </xdr:nvSpPr>
      <xdr:spPr>
        <a:xfrm>
          <a:off x="12763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118322</xdr:rowOff>
    </xdr:from>
    <xdr:ext cx="534377" cy="259045"/>
    <xdr:sp macro="" textlink="">
      <xdr:nvSpPr>
        <xdr:cNvPr id="585" name="テキスト ボックス 584"/>
        <xdr:cNvSpPr txBox="1"/>
      </xdr:nvSpPr>
      <xdr:spPr>
        <a:xfrm>
          <a:off x="12547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91132</xdr:rowOff>
    </xdr:from>
    <xdr:to>
      <xdr:col>85</xdr:col>
      <xdr:colOff>177800</xdr:colOff>
      <xdr:row>57</xdr:row>
      <xdr:rowOff>21282</xdr:rowOff>
    </xdr:to>
    <xdr:sp macro="" textlink="">
      <xdr:nvSpPr>
        <xdr:cNvPr id="591" name="楕円 590"/>
        <xdr:cNvSpPr/>
      </xdr:nvSpPr>
      <xdr:spPr>
        <a:xfrm>
          <a:off x="16268700" y="969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69559</xdr:rowOff>
    </xdr:from>
    <xdr:ext cx="534377" cy="259045"/>
    <xdr:sp macro="" textlink="">
      <xdr:nvSpPr>
        <xdr:cNvPr id="592" name="教育費該当値テキスト"/>
        <xdr:cNvSpPr txBox="1"/>
      </xdr:nvSpPr>
      <xdr:spPr>
        <a:xfrm>
          <a:off x="16370300" y="967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31072</xdr:rowOff>
    </xdr:from>
    <xdr:to>
      <xdr:col>81</xdr:col>
      <xdr:colOff>101600</xdr:colOff>
      <xdr:row>56</xdr:row>
      <xdr:rowOff>132672</xdr:rowOff>
    </xdr:to>
    <xdr:sp macro="" textlink="">
      <xdr:nvSpPr>
        <xdr:cNvPr id="593" name="楕円 592"/>
        <xdr:cNvSpPr/>
      </xdr:nvSpPr>
      <xdr:spPr>
        <a:xfrm>
          <a:off x="15430500" y="96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123799</xdr:rowOff>
    </xdr:from>
    <xdr:ext cx="534377" cy="259045"/>
    <xdr:sp macro="" textlink="">
      <xdr:nvSpPr>
        <xdr:cNvPr id="594" name="テキスト ボックス 593"/>
        <xdr:cNvSpPr txBox="1"/>
      </xdr:nvSpPr>
      <xdr:spPr>
        <a:xfrm>
          <a:off x="15214111" y="97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5705</xdr:rowOff>
    </xdr:from>
    <xdr:to>
      <xdr:col>76</xdr:col>
      <xdr:colOff>165100</xdr:colOff>
      <xdr:row>56</xdr:row>
      <xdr:rowOff>107305</xdr:rowOff>
    </xdr:to>
    <xdr:sp macro="" textlink="">
      <xdr:nvSpPr>
        <xdr:cNvPr id="595" name="楕円 594"/>
        <xdr:cNvSpPr/>
      </xdr:nvSpPr>
      <xdr:spPr>
        <a:xfrm>
          <a:off x="14541500" y="96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123832</xdr:rowOff>
    </xdr:from>
    <xdr:ext cx="534377" cy="259045"/>
    <xdr:sp macro="" textlink="">
      <xdr:nvSpPr>
        <xdr:cNvPr id="596" name="テキスト ボックス 595"/>
        <xdr:cNvSpPr txBox="1"/>
      </xdr:nvSpPr>
      <xdr:spPr>
        <a:xfrm>
          <a:off x="14325111" y="938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38090</xdr:rowOff>
    </xdr:from>
    <xdr:to>
      <xdr:col>72</xdr:col>
      <xdr:colOff>38100</xdr:colOff>
      <xdr:row>56</xdr:row>
      <xdr:rowOff>139690</xdr:rowOff>
    </xdr:to>
    <xdr:sp macro="" textlink="">
      <xdr:nvSpPr>
        <xdr:cNvPr id="597" name="楕円 596"/>
        <xdr:cNvSpPr/>
      </xdr:nvSpPr>
      <xdr:spPr>
        <a:xfrm>
          <a:off x="13652500" y="96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130817</xdr:rowOff>
    </xdr:from>
    <xdr:ext cx="534377" cy="259045"/>
    <xdr:sp macro="" textlink="">
      <xdr:nvSpPr>
        <xdr:cNvPr id="598" name="テキスト ボックス 597"/>
        <xdr:cNvSpPr txBox="1"/>
      </xdr:nvSpPr>
      <xdr:spPr>
        <a:xfrm>
          <a:off x="13436111" y="973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7320</xdr:rowOff>
    </xdr:from>
    <xdr:to>
      <xdr:col>67</xdr:col>
      <xdr:colOff>101600</xdr:colOff>
      <xdr:row>56</xdr:row>
      <xdr:rowOff>108920</xdr:rowOff>
    </xdr:to>
    <xdr:sp macro="" textlink="">
      <xdr:nvSpPr>
        <xdr:cNvPr id="599" name="楕円 598"/>
        <xdr:cNvSpPr/>
      </xdr:nvSpPr>
      <xdr:spPr>
        <a:xfrm>
          <a:off x="12763500" y="96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100047</xdr:rowOff>
    </xdr:from>
    <xdr:ext cx="534377" cy="259045"/>
    <xdr:sp macro="" textlink="">
      <xdr:nvSpPr>
        <xdr:cNvPr id="600" name="テキスト ボックス 599"/>
        <xdr:cNvSpPr txBox="1"/>
      </xdr:nvSpPr>
      <xdr:spPr>
        <a:xfrm>
          <a:off x="12547111" y="97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1054</xdr:rowOff>
    </xdr:from>
    <xdr:to>
      <xdr:col>85</xdr:col>
      <xdr:colOff>127000</xdr:colOff>
      <xdr:row>78</xdr:row>
      <xdr:rowOff>129870</xdr:rowOff>
    </xdr:to>
    <xdr:cxnSp macro="">
      <xdr:nvCxnSpPr>
        <xdr:cNvPr id="629" name="直線コネクタ 628"/>
        <xdr:cNvCxnSpPr/>
      </xdr:nvCxnSpPr>
      <xdr:spPr>
        <a:xfrm>
          <a:off x="15481300" y="13374154"/>
          <a:ext cx="838200" cy="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1054</xdr:rowOff>
    </xdr:from>
    <xdr:to>
      <xdr:col>81</xdr:col>
      <xdr:colOff>50800</xdr:colOff>
      <xdr:row>78</xdr:row>
      <xdr:rowOff>59119</xdr:rowOff>
    </xdr:to>
    <xdr:cxnSp macro="">
      <xdr:nvCxnSpPr>
        <xdr:cNvPr id="632" name="直線コネクタ 631"/>
        <xdr:cNvCxnSpPr/>
      </xdr:nvCxnSpPr>
      <xdr:spPr>
        <a:xfrm flipV="1">
          <a:off x="14592300" y="13374154"/>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59119</xdr:rowOff>
    </xdr:from>
    <xdr:to>
      <xdr:col>76</xdr:col>
      <xdr:colOff>114300</xdr:colOff>
      <xdr:row>79</xdr:row>
      <xdr:rowOff>7226</xdr:rowOff>
    </xdr:to>
    <xdr:cxnSp macro="">
      <xdr:nvCxnSpPr>
        <xdr:cNvPr id="635" name="直線コネクタ 634"/>
        <xdr:cNvCxnSpPr/>
      </xdr:nvCxnSpPr>
      <xdr:spPr>
        <a:xfrm flipV="1">
          <a:off x="13703300" y="13432219"/>
          <a:ext cx="889000" cy="1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165303</xdr:rowOff>
    </xdr:from>
    <xdr:to>
      <xdr:col>71</xdr:col>
      <xdr:colOff>177800</xdr:colOff>
      <xdr:row>79</xdr:row>
      <xdr:rowOff>7226</xdr:rowOff>
    </xdr:to>
    <xdr:cxnSp macro="">
      <xdr:nvCxnSpPr>
        <xdr:cNvPr id="638" name="直線コネクタ 637"/>
        <xdr:cNvCxnSpPr/>
      </xdr:nvCxnSpPr>
      <xdr:spPr>
        <a:xfrm>
          <a:off x="12814300" y="13538403"/>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157099</xdr:rowOff>
    </xdr:from>
    <xdr:to>
      <xdr:col>72</xdr:col>
      <xdr:colOff>38100</xdr:colOff>
      <xdr:row>77</xdr:row>
      <xdr:rowOff>87249</xdr:rowOff>
    </xdr:to>
    <xdr:sp macro="" textlink="">
      <xdr:nvSpPr>
        <xdr:cNvPr id="639" name="フローチャート: 判断 638"/>
        <xdr:cNvSpPr/>
      </xdr:nvSpPr>
      <xdr:spPr>
        <a:xfrm>
          <a:off x="13652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103776</xdr:rowOff>
    </xdr:from>
    <xdr:ext cx="469744" cy="259045"/>
    <xdr:sp macro="" textlink="">
      <xdr:nvSpPr>
        <xdr:cNvPr id="640" name="テキスト ボックス 639"/>
        <xdr:cNvSpPr txBox="1"/>
      </xdr:nvSpPr>
      <xdr:spPr>
        <a:xfrm>
          <a:off x="13468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122543</xdr:rowOff>
    </xdr:from>
    <xdr:to>
      <xdr:col>67</xdr:col>
      <xdr:colOff>101600</xdr:colOff>
      <xdr:row>77</xdr:row>
      <xdr:rowOff>52693</xdr:rowOff>
    </xdr:to>
    <xdr:sp macro="" textlink="">
      <xdr:nvSpPr>
        <xdr:cNvPr id="641" name="フローチャート: 判断 640"/>
        <xdr:cNvSpPr/>
      </xdr:nvSpPr>
      <xdr:spPr>
        <a:xfrm>
          <a:off x="12763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69219</xdr:rowOff>
    </xdr:from>
    <xdr:ext cx="534377" cy="259045"/>
    <xdr:sp macro="" textlink="">
      <xdr:nvSpPr>
        <xdr:cNvPr id="642" name="テキスト ボックス 641"/>
        <xdr:cNvSpPr txBox="1"/>
      </xdr:nvSpPr>
      <xdr:spPr>
        <a:xfrm>
          <a:off x="12547111" y="129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79070</xdr:rowOff>
    </xdr:from>
    <xdr:to>
      <xdr:col>85</xdr:col>
      <xdr:colOff>177800</xdr:colOff>
      <xdr:row>79</xdr:row>
      <xdr:rowOff>9220</xdr:rowOff>
    </xdr:to>
    <xdr:sp macro="" textlink="">
      <xdr:nvSpPr>
        <xdr:cNvPr id="648" name="楕円 647"/>
        <xdr:cNvSpPr/>
      </xdr:nvSpPr>
      <xdr:spPr>
        <a:xfrm>
          <a:off x="162687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165447</xdr:rowOff>
    </xdr:from>
    <xdr:ext cx="469744" cy="259045"/>
    <xdr:sp macro="" textlink="">
      <xdr:nvSpPr>
        <xdr:cNvPr id="649" name="災害復旧費該当値テキスト"/>
        <xdr:cNvSpPr txBox="1"/>
      </xdr:nvSpPr>
      <xdr:spPr>
        <a:xfrm>
          <a:off x="16370300" y="133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121704</xdr:rowOff>
    </xdr:from>
    <xdr:to>
      <xdr:col>81</xdr:col>
      <xdr:colOff>101600</xdr:colOff>
      <xdr:row>78</xdr:row>
      <xdr:rowOff>51854</xdr:rowOff>
    </xdr:to>
    <xdr:sp macro="" textlink="">
      <xdr:nvSpPr>
        <xdr:cNvPr id="650" name="楕円 649"/>
        <xdr:cNvSpPr/>
      </xdr:nvSpPr>
      <xdr:spPr>
        <a:xfrm>
          <a:off x="15430500" y="133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42981</xdr:rowOff>
    </xdr:from>
    <xdr:ext cx="469744" cy="259045"/>
    <xdr:sp macro="" textlink="">
      <xdr:nvSpPr>
        <xdr:cNvPr id="651" name="テキスト ボックス 650"/>
        <xdr:cNvSpPr txBox="1"/>
      </xdr:nvSpPr>
      <xdr:spPr>
        <a:xfrm>
          <a:off x="15246428" y="1341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8319</xdr:rowOff>
    </xdr:from>
    <xdr:to>
      <xdr:col>76</xdr:col>
      <xdr:colOff>165100</xdr:colOff>
      <xdr:row>78</xdr:row>
      <xdr:rowOff>109919</xdr:rowOff>
    </xdr:to>
    <xdr:sp macro="" textlink="">
      <xdr:nvSpPr>
        <xdr:cNvPr id="652" name="楕円 651"/>
        <xdr:cNvSpPr/>
      </xdr:nvSpPr>
      <xdr:spPr>
        <a:xfrm>
          <a:off x="14541500" y="133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101046</xdr:rowOff>
    </xdr:from>
    <xdr:ext cx="469744" cy="259045"/>
    <xdr:sp macro="" textlink="">
      <xdr:nvSpPr>
        <xdr:cNvPr id="653" name="テキスト ボックス 652"/>
        <xdr:cNvSpPr txBox="1"/>
      </xdr:nvSpPr>
      <xdr:spPr>
        <a:xfrm>
          <a:off x="14357428" y="1347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127876</xdr:rowOff>
    </xdr:from>
    <xdr:to>
      <xdr:col>72</xdr:col>
      <xdr:colOff>38100</xdr:colOff>
      <xdr:row>79</xdr:row>
      <xdr:rowOff>58026</xdr:rowOff>
    </xdr:to>
    <xdr:sp macro="" textlink="">
      <xdr:nvSpPr>
        <xdr:cNvPr id="654" name="楕円 653"/>
        <xdr:cNvSpPr/>
      </xdr:nvSpPr>
      <xdr:spPr>
        <a:xfrm>
          <a:off x="13652500" y="135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49153</xdr:rowOff>
    </xdr:from>
    <xdr:ext cx="378565" cy="259045"/>
    <xdr:sp macro="" textlink="">
      <xdr:nvSpPr>
        <xdr:cNvPr id="655" name="テキスト ボックス 654"/>
        <xdr:cNvSpPr txBox="1"/>
      </xdr:nvSpPr>
      <xdr:spPr>
        <a:xfrm>
          <a:off x="13514017" y="1359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114503</xdr:rowOff>
    </xdr:from>
    <xdr:to>
      <xdr:col>67</xdr:col>
      <xdr:colOff>101600</xdr:colOff>
      <xdr:row>79</xdr:row>
      <xdr:rowOff>44653</xdr:rowOff>
    </xdr:to>
    <xdr:sp macro="" textlink="">
      <xdr:nvSpPr>
        <xdr:cNvPr id="656" name="楕円 655"/>
        <xdr:cNvSpPr/>
      </xdr:nvSpPr>
      <xdr:spPr>
        <a:xfrm>
          <a:off x="12763500" y="134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35780</xdr:rowOff>
    </xdr:from>
    <xdr:ext cx="469744" cy="259045"/>
    <xdr:sp macro="" textlink="">
      <xdr:nvSpPr>
        <xdr:cNvPr id="657" name="テキスト ボックス 656"/>
        <xdr:cNvSpPr txBox="1"/>
      </xdr:nvSpPr>
      <xdr:spPr>
        <a:xfrm>
          <a:off x="12579428" y="135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44081</xdr:rowOff>
    </xdr:from>
    <xdr:to>
      <xdr:col>85</xdr:col>
      <xdr:colOff>127000</xdr:colOff>
      <xdr:row>95</xdr:row>
      <xdr:rowOff>111595</xdr:rowOff>
    </xdr:to>
    <xdr:cxnSp macro="">
      <xdr:nvCxnSpPr>
        <xdr:cNvPr id="687" name="直線コネクタ 686"/>
        <xdr:cNvCxnSpPr/>
      </xdr:nvCxnSpPr>
      <xdr:spPr>
        <a:xfrm>
          <a:off x="15481300" y="16331831"/>
          <a:ext cx="8382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33795</xdr:rowOff>
    </xdr:from>
    <xdr:to>
      <xdr:col>81</xdr:col>
      <xdr:colOff>50800</xdr:colOff>
      <xdr:row>95</xdr:row>
      <xdr:rowOff>44081</xdr:rowOff>
    </xdr:to>
    <xdr:cxnSp macro="">
      <xdr:nvCxnSpPr>
        <xdr:cNvPr id="690" name="直線コネクタ 689"/>
        <xdr:cNvCxnSpPr/>
      </xdr:nvCxnSpPr>
      <xdr:spPr>
        <a:xfrm>
          <a:off x="14592300" y="16321545"/>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152515</xdr:rowOff>
    </xdr:from>
    <xdr:to>
      <xdr:col>76</xdr:col>
      <xdr:colOff>114300</xdr:colOff>
      <xdr:row>95</xdr:row>
      <xdr:rowOff>33795</xdr:rowOff>
    </xdr:to>
    <xdr:cxnSp macro="">
      <xdr:nvCxnSpPr>
        <xdr:cNvPr id="693" name="直線コネクタ 692"/>
        <xdr:cNvCxnSpPr/>
      </xdr:nvCxnSpPr>
      <xdr:spPr>
        <a:xfrm>
          <a:off x="13703300" y="16268815"/>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140336</xdr:rowOff>
    </xdr:from>
    <xdr:to>
      <xdr:col>71</xdr:col>
      <xdr:colOff>177800</xdr:colOff>
      <xdr:row>94</xdr:row>
      <xdr:rowOff>152515</xdr:rowOff>
    </xdr:to>
    <xdr:cxnSp macro="">
      <xdr:nvCxnSpPr>
        <xdr:cNvPr id="696" name="直線コネクタ 695"/>
        <xdr:cNvCxnSpPr/>
      </xdr:nvCxnSpPr>
      <xdr:spPr>
        <a:xfrm>
          <a:off x="12814300" y="16256636"/>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164872</xdr:rowOff>
    </xdr:from>
    <xdr:to>
      <xdr:col>72</xdr:col>
      <xdr:colOff>38100</xdr:colOff>
      <xdr:row>96</xdr:row>
      <xdr:rowOff>95022</xdr:rowOff>
    </xdr:to>
    <xdr:sp macro="" textlink="">
      <xdr:nvSpPr>
        <xdr:cNvPr id="697" name="フローチャート: 判断 696"/>
        <xdr:cNvSpPr/>
      </xdr:nvSpPr>
      <xdr:spPr>
        <a:xfrm>
          <a:off x="13652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86149</xdr:rowOff>
    </xdr:from>
    <xdr:ext cx="534377" cy="259045"/>
    <xdr:sp macro="" textlink="">
      <xdr:nvSpPr>
        <xdr:cNvPr id="698" name="テキスト ボックス 697"/>
        <xdr:cNvSpPr txBox="1"/>
      </xdr:nvSpPr>
      <xdr:spPr>
        <a:xfrm>
          <a:off x="13436111" y="165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10427</xdr:rowOff>
    </xdr:from>
    <xdr:to>
      <xdr:col>67</xdr:col>
      <xdr:colOff>101600</xdr:colOff>
      <xdr:row>96</xdr:row>
      <xdr:rowOff>112027</xdr:rowOff>
    </xdr:to>
    <xdr:sp macro="" textlink="">
      <xdr:nvSpPr>
        <xdr:cNvPr id="699" name="フローチャート: 判断 698"/>
        <xdr:cNvSpPr/>
      </xdr:nvSpPr>
      <xdr:spPr>
        <a:xfrm>
          <a:off x="12763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103154</xdr:rowOff>
    </xdr:from>
    <xdr:ext cx="534377" cy="259045"/>
    <xdr:sp macro="" textlink="">
      <xdr:nvSpPr>
        <xdr:cNvPr id="700" name="テキスト ボックス 699"/>
        <xdr:cNvSpPr txBox="1"/>
      </xdr:nvSpPr>
      <xdr:spPr>
        <a:xfrm>
          <a:off x="12547111" y="1656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60795</xdr:rowOff>
    </xdr:from>
    <xdr:to>
      <xdr:col>85</xdr:col>
      <xdr:colOff>177800</xdr:colOff>
      <xdr:row>95</xdr:row>
      <xdr:rowOff>162395</xdr:rowOff>
    </xdr:to>
    <xdr:sp macro="" textlink="">
      <xdr:nvSpPr>
        <xdr:cNvPr id="706" name="楕円 705"/>
        <xdr:cNvSpPr/>
      </xdr:nvSpPr>
      <xdr:spPr>
        <a:xfrm>
          <a:off x="16268700" y="163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83672</xdr:rowOff>
    </xdr:from>
    <xdr:ext cx="534377" cy="259045"/>
    <xdr:sp macro="" textlink="">
      <xdr:nvSpPr>
        <xdr:cNvPr id="707" name="公債費該当値テキスト"/>
        <xdr:cNvSpPr txBox="1"/>
      </xdr:nvSpPr>
      <xdr:spPr>
        <a:xfrm>
          <a:off x="16370300" y="161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164731</xdr:rowOff>
    </xdr:from>
    <xdr:to>
      <xdr:col>81</xdr:col>
      <xdr:colOff>101600</xdr:colOff>
      <xdr:row>95</xdr:row>
      <xdr:rowOff>94881</xdr:rowOff>
    </xdr:to>
    <xdr:sp macro="" textlink="">
      <xdr:nvSpPr>
        <xdr:cNvPr id="708" name="楕円 707"/>
        <xdr:cNvSpPr/>
      </xdr:nvSpPr>
      <xdr:spPr>
        <a:xfrm>
          <a:off x="15430500" y="162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111408</xdr:rowOff>
    </xdr:from>
    <xdr:ext cx="534377" cy="259045"/>
    <xdr:sp macro="" textlink="">
      <xdr:nvSpPr>
        <xdr:cNvPr id="709" name="テキスト ボックス 708"/>
        <xdr:cNvSpPr txBox="1"/>
      </xdr:nvSpPr>
      <xdr:spPr>
        <a:xfrm>
          <a:off x="15214111" y="1605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154445</xdr:rowOff>
    </xdr:from>
    <xdr:to>
      <xdr:col>76</xdr:col>
      <xdr:colOff>165100</xdr:colOff>
      <xdr:row>95</xdr:row>
      <xdr:rowOff>84595</xdr:rowOff>
    </xdr:to>
    <xdr:sp macro="" textlink="">
      <xdr:nvSpPr>
        <xdr:cNvPr id="710" name="楕円 709"/>
        <xdr:cNvSpPr/>
      </xdr:nvSpPr>
      <xdr:spPr>
        <a:xfrm>
          <a:off x="14541500" y="162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101122</xdr:rowOff>
    </xdr:from>
    <xdr:ext cx="534377" cy="259045"/>
    <xdr:sp macro="" textlink="">
      <xdr:nvSpPr>
        <xdr:cNvPr id="711" name="テキスト ボックス 710"/>
        <xdr:cNvSpPr txBox="1"/>
      </xdr:nvSpPr>
      <xdr:spPr>
        <a:xfrm>
          <a:off x="14325111" y="160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101715</xdr:rowOff>
    </xdr:from>
    <xdr:to>
      <xdr:col>72</xdr:col>
      <xdr:colOff>38100</xdr:colOff>
      <xdr:row>95</xdr:row>
      <xdr:rowOff>31865</xdr:rowOff>
    </xdr:to>
    <xdr:sp macro="" textlink="">
      <xdr:nvSpPr>
        <xdr:cNvPr id="712" name="楕円 711"/>
        <xdr:cNvSpPr/>
      </xdr:nvSpPr>
      <xdr:spPr>
        <a:xfrm>
          <a:off x="13652500" y="162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48392</xdr:rowOff>
    </xdr:from>
    <xdr:ext cx="534377" cy="259045"/>
    <xdr:sp macro="" textlink="">
      <xdr:nvSpPr>
        <xdr:cNvPr id="713" name="テキスト ボックス 712"/>
        <xdr:cNvSpPr txBox="1"/>
      </xdr:nvSpPr>
      <xdr:spPr>
        <a:xfrm>
          <a:off x="13436111" y="159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89536</xdr:rowOff>
    </xdr:from>
    <xdr:to>
      <xdr:col>67</xdr:col>
      <xdr:colOff>101600</xdr:colOff>
      <xdr:row>95</xdr:row>
      <xdr:rowOff>19686</xdr:rowOff>
    </xdr:to>
    <xdr:sp macro="" textlink="">
      <xdr:nvSpPr>
        <xdr:cNvPr id="714" name="楕円 713"/>
        <xdr:cNvSpPr/>
      </xdr:nvSpPr>
      <xdr:spPr>
        <a:xfrm>
          <a:off x="12763500" y="1620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36213</xdr:rowOff>
    </xdr:from>
    <xdr:ext cx="534377" cy="259045"/>
    <xdr:sp macro="" textlink="">
      <xdr:nvSpPr>
        <xdr:cNvPr id="715" name="テキスト ボックス 714"/>
        <xdr:cNvSpPr txBox="1"/>
      </xdr:nvSpPr>
      <xdr:spPr>
        <a:xfrm>
          <a:off x="12547111" y="159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2" name="フローチャート: 判断 751"/>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3" name="テキスト ボックス 752"/>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34036</xdr:rowOff>
    </xdr:from>
    <xdr:to>
      <xdr:col>98</xdr:col>
      <xdr:colOff>38100</xdr:colOff>
      <xdr:row>38</xdr:row>
      <xdr:rowOff>135636</xdr:rowOff>
    </xdr:to>
    <xdr:sp macro="" textlink="">
      <xdr:nvSpPr>
        <xdr:cNvPr id="754" name="フローチャート: 判断 753"/>
        <xdr:cNvSpPr/>
      </xdr:nvSpPr>
      <xdr:spPr>
        <a:xfrm>
          <a:off x="18605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152163</xdr:rowOff>
    </xdr:from>
    <xdr:ext cx="378565" cy="259045"/>
    <xdr:sp macro="" textlink="">
      <xdr:nvSpPr>
        <xdr:cNvPr id="755" name="テキスト ボックス 754"/>
        <xdr:cNvSpPr txBox="1"/>
      </xdr:nvSpPr>
      <xdr:spPr>
        <a:xfrm>
          <a:off x="18467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4" name="テキスト ボックス 78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6" name="テキスト ボックス 785"/>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8" name="テキスト ボックス 787"/>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2" name="直線コネクタ 79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9" name="フローチャート: 判断 79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0" name="直線コネクタ 79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1" name="フローチャート: 判断 800"/>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2" name="テキスト ボックス 80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4" name="フローチャート: 判断 803"/>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07" name="フローチャート: 判断 806"/>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08" name="テキスト ボックス 807"/>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09" name="フローチャート: 判断 808"/>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10" name="テキスト ボックス 809"/>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9" name="テキスト ボックス 818"/>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1" name="テキスト ボックス 820"/>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98,585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24,359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円減少している。これは、令和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年度に土地開発基金の廃止に伴う繰出金を財政調整基金等各基金へ積立てを行ったことによるものである。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52,482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23,380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円減少している。これは、久城が浜センター施設基幹的設備改良事業の完了によるものである。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54,707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円減少している。これは、学校維持管理費において各小中学校の空調や屋上整備等が完了したことによるものである。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40,407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21,439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円増加している。これは、消防庁舎建設事業負担金、及び高機能緊急通信指令システム施設部分更新事業負担金の増によるものである。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ysClr val="windowText" lastClr="000000"/>
              </a:solidFill>
              <a:latin typeface="ＭＳ ゴシック" pitchFamily="49" charset="-128"/>
              <a:ea typeface="ＭＳ ゴシック" pitchFamily="49" charset="-128"/>
            </a:rPr>
            <a:t>　財政調整基金については、決算余剰金を積立てたことにより増額となり、標準財政規模比で</a:t>
          </a:r>
          <a:r>
            <a:rPr kumimoji="1" lang="en-US" altLang="ja-JP" sz="1350">
              <a:solidFill>
                <a:sysClr val="windowText" lastClr="000000"/>
              </a:solidFill>
              <a:latin typeface="ＭＳ ゴシック" pitchFamily="49" charset="-128"/>
              <a:ea typeface="ＭＳ ゴシック" pitchFamily="49" charset="-128"/>
            </a:rPr>
            <a:t>20.19</a:t>
          </a:r>
          <a:r>
            <a:rPr kumimoji="1" lang="ja-JP" altLang="en-US" sz="1350">
              <a:solidFill>
                <a:sysClr val="windowText" lastClr="000000"/>
              </a:solidFill>
              <a:latin typeface="ＭＳ ゴシック" pitchFamily="49" charset="-128"/>
              <a:ea typeface="ＭＳ ゴシック" pitchFamily="49" charset="-128"/>
            </a:rPr>
            <a:t>％となった。</a:t>
          </a:r>
        </a:p>
        <a:p>
          <a:r>
            <a:rPr kumimoji="1" lang="ja-JP" altLang="en-US" sz="1350">
              <a:solidFill>
                <a:sysClr val="windowText" lastClr="000000"/>
              </a:solidFill>
              <a:latin typeface="ＭＳ ゴシック" pitchFamily="49" charset="-128"/>
              <a:ea typeface="ＭＳ ゴシック" pitchFamily="49" charset="-128"/>
            </a:rPr>
            <a:t>　実質収支が標準財政規模に占める割合は、令和</a:t>
          </a:r>
          <a:r>
            <a:rPr kumimoji="1" lang="en-US" altLang="ja-JP" sz="1350">
              <a:solidFill>
                <a:sysClr val="windowText" lastClr="000000"/>
              </a:solidFill>
              <a:latin typeface="ＭＳ ゴシック" pitchFamily="49" charset="-128"/>
              <a:ea typeface="ＭＳ ゴシック" pitchFamily="49" charset="-128"/>
            </a:rPr>
            <a:t>4</a:t>
          </a:r>
          <a:r>
            <a:rPr kumimoji="1" lang="ja-JP" altLang="en-US" sz="1350">
              <a:solidFill>
                <a:sysClr val="windowText" lastClr="000000"/>
              </a:solidFill>
              <a:latin typeface="ＭＳ ゴシック" pitchFamily="49" charset="-128"/>
              <a:ea typeface="ＭＳ ゴシック" pitchFamily="49" charset="-128"/>
            </a:rPr>
            <a:t>年度と比較して</a:t>
          </a:r>
          <a:r>
            <a:rPr kumimoji="1" lang="en-US" altLang="ja-JP" sz="1350">
              <a:solidFill>
                <a:sysClr val="windowText" lastClr="000000"/>
              </a:solidFill>
              <a:latin typeface="ＭＳ ゴシック" pitchFamily="49" charset="-128"/>
              <a:ea typeface="ＭＳ ゴシック" pitchFamily="49" charset="-128"/>
            </a:rPr>
            <a:t>0.68</a:t>
          </a:r>
          <a:r>
            <a:rPr kumimoji="1" lang="ja-JP" altLang="en-US" sz="1350">
              <a:solidFill>
                <a:sysClr val="windowText" lastClr="000000"/>
              </a:solidFill>
              <a:latin typeface="ＭＳ ゴシック" pitchFamily="49" charset="-128"/>
              <a:ea typeface="ＭＳ ゴシック" pitchFamily="49" charset="-128"/>
            </a:rPr>
            <a:t>ポイントの減となった。また、決算余剰金等を財政調整基金へ積み立てていることから、実質単年度収支は</a:t>
          </a:r>
          <a:r>
            <a:rPr kumimoji="1" lang="en-US" altLang="ja-JP" sz="1350">
              <a:solidFill>
                <a:sysClr val="windowText" lastClr="000000"/>
              </a:solidFill>
              <a:latin typeface="ＭＳ ゴシック" pitchFamily="49" charset="-128"/>
              <a:ea typeface="ＭＳ ゴシック" pitchFamily="49" charset="-128"/>
            </a:rPr>
            <a:t>3.16</a:t>
          </a:r>
          <a:r>
            <a:rPr kumimoji="1" lang="ja-JP" altLang="en-US" sz="1350">
              <a:solidFill>
                <a:sysClr val="windowText" lastClr="000000"/>
              </a:solidFill>
              <a:latin typeface="ＭＳ ゴシック" pitchFamily="49" charset="-128"/>
              <a:ea typeface="ＭＳ ゴシック" pitchFamily="49" charset="-128"/>
            </a:rPr>
            <a:t>ポイント増となっている。</a:t>
          </a:r>
        </a:p>
        <a:p>
          <a:r>
            <a:rPr kumimoji="1" lang="ja-JP" altLang="en-US" sz="1350">
              <a:latin typeface="ＭＳ ゴシック" pitchFamily="49" charset="-128"/>
              <a:ea typeface="ＭＳ ゴシック" pitchFamily="49" charset="-128"/>
            </a:rPr>
            <a:t>引き続き取捨選択による事業実施や行財政改革の推進により、健全な行財政運営に努めていく。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連結による赤字は発生していない。</a:t>
          </a:r>
        </a:p>
        <a:p>
          <a:r>
            <a:rPr kumimoji="1" lang="ja-JP" altLang="en-US" sz="1400">
              <a:latin typeface="ＭＳ ゴシック" pitchFamily="49" charset="-128"/>
              <a:ea typeface="ＭＳ ゴシック" pitchFamily="49" charset="-128"/>
            </a:rPr>
            <a:t>　一方で、一般会計から各会計への繰出金は増加傾向にあり、各会計で歳入確保に努め、また経営の効率化や受益者負担金の適正化により財政の健全化に取り組む必要がある。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に大規模事業を集中して実施してきた経過もあり、元利償還金については高い水準となっているが、交付税算入率の高い有利な地方債を活用することで実質公債費比率の分子の増加抑制を図っている。</a:t>
          </a:r>
        </a:p>
        <a:p>
          <a:r>
            <a:rPr kumimoji="1" lang="ja-JP" altLang="en-US" sz="1400">
              <a:latin typeface="ＭＳ ゴシック" pitchFamily="49" charset="-128"/>
              <a:ea typeface="ＭＳ ゴシック" pitchFamily="49" charset="-128"/>
            </a:rPr>
            <a:t>　近年、普通建設事業の取捨選択により、地方債発行額を抑制しているため元利償還金は減少していく予定だが、公共下水道事業の進捗に伴い、公営企業債の元利償還金に対する繰入金の増加も懸念されることから、引き続き地方債発行額の抑制等によって分子の縮減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消防庁舎建設に係る益田地区広域市町村圏事務組合消防事務処理負担金の負担額増や市道災害防除事業などの大型事業を実施したものの、市債の新規発行額は令和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年度より減となっている。償還額については、新規</a:t>
          </a:r>
          <a:r>
            <a:rPr kumimoji="1" lang="ja-JP" altLang="en-US" sz="1400">
              <a:latin typeface="ＭＳ ゴシック" pitchFamily="49" charset="-128"/>
              <a:ea typeface="ＭＳ ゴシック" pitchFamily="49" charset="-128"/>
            </a:rPr>
            <a:t>発行額を上回っているため地方債現在高が減少となり、将来負担比率の分子は減少した。</a:t>
          </a:r>
        </a:p>
        <a:p>
          <a:r>
            <a:rPr kumimoji="1" lang="ja-JP" altLang="en-US" sz="1400">
              <a:latin typeface="ＭＳ ゴシック" pitchFamily="49" charset="-128"/>
              <a:ea typeface="ＭＳ ゴシック" pitchFamily="49" charset="-128"/>
            </a:rPr>
            <a:t>　地方債残高は今後も減少していく見込みではあるが、引き続き行財政改革による歳出削減に努めるとともに、普通建設事業等の取捨選択による地方債発行額の抑制、繰上償還による地方債残高の減少に取り組み、後世への負担を少しでも軽減するよう、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地域振興基金やふるさと応援基金等で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百万円を取崩したが、財政調整基金や減債基金等で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百万円を積立てたため、全体として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国勢調査人口の変更等による普通交付税の減少などが見込まれるが、引き続き取捨選択による事業実施や行財政改革の推進を図ることで、財政調整基金への積立てを行い、大規模災害等へ備えていく。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地域振興基金やふるさと応援基金などの特定目的基金については、基金の目的に沿った事業実施のために計画的に取崩しを行う。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○地域振興基金：市民の連帯の強化及び地域振興のための事業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○資産活用推進基金：用途廃止された施設等の効果的な活用を目的とした解体費等に要する経費</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○地域振興基金：地域振興に資する各事業実施のために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○資産活用推進基金：土地等売払収入及び施設貸付事業特別会計精算金等で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百万円積み立てた一方、益田駅前ビル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EAGA</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の公有財産購入費などで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○地域振興基金：計画的に地域振興に資する事業実施のために取崩しを行う。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○資産活用推進基金：施設等の適切な管理に向けて積立を行う。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決算余剰金の一部等を計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中期財政計画上、令和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百万円と大幅に減少する見込みとなっているため、これまで以上に適切な残高が確保できるよう、取捨選択による事業実施や行財政改革の推進により、健全な行財政運営に努めていく。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百万円を取崩したが、令和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年度普通交付税の再算定に係る臨時財政対策債償還基金費分及び自治会貸付金返還金等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中期財政計画上、令和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百万円と大幅に減少する見込みとなっているため、これまで以上に適切な残高が確保できるよう、取捨選択による事業実施や行財政改革の推進により、健全な行財政運営に努めていく。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29879364</v>
      </c>
      <c r="BO4" s="371"/>
      <c r="BP4" s="371"/>
      <c r="BQ4" s="371"/>
      <c r="BR4" s="371"/>
      <c r="BS4" s="371"/>
      <c r="BT4" s="371"/>
      <c r="BU4" s="372"/>
      <c r="BV4" s="370">
        <v>32426671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v>
      </c>
      <c r="CU4" s="377"/>
      <c r="CV4" s="377"/>
      <c r="CW4" s="377"/>
      <c r="CX4" s="377"/>
      <c r="CY4" s="377"/>
      <c r="CZ4" s="377"/>
      <c r="DA4" s="378"/>
      <c r="DB4" s="376">
        <v>7.7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28715324</v>
      </c>
      <c r="BO5" s="408"/>
      <c r="BP5" s="408"/>
      <c r="BQ5" s="408"/>
      <c r="BR5" s="408"/>
      <c r="BS5" s="408"/>
      <c r="BT5" s="408"/>
      <c r="BU5" s="409"/>
      <c r="BV5" s="407">
        <v>31133165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92.8</v>
      </c>
      <c r="CU5" s="405"/>
      <c r="CV5" s="405"/>
      <c r="CW5" s="405"/>
      <c r="CX5" s="405"/>
      <c r="CY5" s="405"/>
      <c r="CZ5" s="405"/>
      <c r="DA5" s="406"/>
      <c r="DB5" s="404">
        <v>91.1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1164040</v>
      </c>
      <c r="BO6" s="408"/>
      <c r="BP6" s="408"/>
      <c r="BQ6" s="408"/>
      <c r="BR6" s="408"/>
      <c r="BS6" s="408"/>
      <c r="BT6" s="408"/>
      <c r="BU6" s="409"/>
      <c r="BV6" s="407">
        <v>1293506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93.3</v>
      </c>
      <c r="CU6" s="445"/>
      <c r="CV6" s="445"/>
      <c r="CW6" s="445"/>
      <c r="CX6" s="445"/>
      <c r="CY6" s="445"/>
      <c r="CZ6" s="445"/>
      <c r="DA6" s="446"/>
      <c r="DB6" s="444">
        <v>92.2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99385</v>
      </c>
      <c r="BO7" s="408"/>
      <c r="BP7" s="408"/>
      <c r="BQ7" s="408"/>
      <c r="BR7" s="408"/>
      <c r="BS7" s="408"/>
      <c r="BT7" s="408"/>
      <c r="BU7" s="409"/>
      <c r="BV7" s="407">
        <v>113230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15107778</v>
      </c>
      <c r="CU7" s="408"/>
      <c r="CV7" s="408"/>
      <c r="CW7" s="408"/>
      <c r="CX7" s="408"/>
      <c r="CY7" s="408"/>
      <c r="CZ7" s="408"/>
      <c r="DA7" s="409"/>
      <c r="DB7" s="407">
        <v>15272103</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1064655</v>
      </c>
      <c r="BO8" s="408"/>
      <c r="BP8" s="408"/>
      <c r="BQ8" s="408"/>
      <c r="BR8" s="408"/>
      <c r="BS8" s="408"/>
      <c r="BT8" s="408"/>
      <c r="BU8" s="409"/>
      <c r="BV8" s="407">
        <v>1180276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0.39</v>
      </c>
      <c r="CU8" s="448"/>
      <c r="CV8" s="448"/>
      <c r="CW8" s="448"/>
      <c r="CX8" s="448"/>
      <c r="CY8" s="448"/>
      <c r="CZ8" s="448"/>
      <c r="DA8" s="449"/>
      <c r="DB8" s="447">
        <v>0.39</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45003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-115621</v>
      </c>
      <c r="BO9" s="408"/>
      <c r="BP9" s="408"/>
      <c r="BQ9" s="408"/>
      <c r="BR9" s="408"/>
      <c r="BS9" s="408"/>
      <c r="BT9" s="408"/>
      <c r="BU9" s="409"/>
      <c r="BV9" s="407">
        <v>-580995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16.8</v>
      </c>
      <c r="CU9" s="405"/>
      <c r="CV9" s="405"/>
      <c r="CW9" s="405"/>
      <c r="CX9" s="405"/>
      <c r="CY9" s="405"/>
      <c r="CZ9" s="405"/>
      <c r="DA9" s="406"/>
      <c r="DB9" s="404">
        <v>17.100000000000001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47718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600074</v>
      </c>
      <c r="BO10" s="408"/>
      <c r="BP10" s="408"/>
      <c r="BQ10" s="408"/>
      <c r="BR10" s="408"/>
      <c r="BS10" s="408"/>
      <c r="BT10" s="408"/>
      <c r="BU10" s="409"/>
      <c r="BV10" s="407">
        <v>541963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47327</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43708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43232</v>
      </c>
      <c r="S13" s="492"/>
      <c r="T13" s="492"/>
      <c r="U13" s="492"/>
      <c r="V13" s="493"/>
      <c r="W13" s="423" t="s">
        <v>131</v>
      </c>
      <c r="X13" s="424"/>
      <c r="Y13" s="424"/>
      <c r="Z13" s="424"/>
      <c r="AA13" s="424"/>
      <c r="AB13" s="414"/>
      <c r="AC13" s="458">
        <v>1590</v>
      </c>
      <c r="AD13" s="459"/>
      <c r="AE13" s="459"/>
      <c r="AF13" s="459"/>
      <c r="AG13" s="501"/>
      <c r="AH13" s="458">
        <v>1875</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484453</v>
      </c>
      <c r="BO13" s="408"/>
      <c r="BP13" s="408"/>
      <c r="BQ13" s="408"/>
      <c r="BR13" s="408"/>
      <c r="BS13" s="408"/>
      <c r="BT13" s="408"/>
      <c r="BU13" s="409"/>
      <c r="BV13" s="407">
        <v>8295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10.1</v>
      </c>
      <c r="CU13" s="405"/>
      <c r="CV13" s="405"/>
      <c r="CW13" s="405"/>
      <c r="CX13" s="405"/>
      <c r="CY13" s="405"/>
      <c r="CZ13" s="405"/>
      <c r="DA13" s="406"/>
      <c r="DB13" s="404">
        <v>10.5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44355</v>
      </c>
      <c r="S14" s="492"/>
      <c r="T14" s="492"/>
      <c r="U14" s="492"/>
      <c r="V14" s="493"/>
      <c r="W14" s="397"/>
      <c r="X14" s="398"/>
      <c r="Y14" s="398"/>
      <c r="Z14" s="398"/>
      <c r="AA14" s="398"/>
      <c r="AB14" s="387"/>
      <c r="AC14" s="494">
        <v>7.6</v>
      </c>
      <c r="AD14" s="495"/>
      <c r="AE14" s="495"/>
      <c r="AF14" s="495"/>
      <c r="AG14" s="496"/>
      <c r="AH14" s="494">
        <v>8.3000000000000007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66.7</v>
      </c>
      <c r="CU14" s="506"/>
      <c r="CV14" s="506"/>
      <c r="CW14" s="506"/>
      <c r="CX14" s="506"/>
      <c r="CY14" s="506"/>
      <c r="CZ14" s="506"/>
      <c r="DA14" s="507"/>
      <c r="DB14" s="505">
        <v>73.099999999999994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43937</v>
      </c>
      <c r="S15" s="492"/>
      <c r="T15" s="492"/>
      <c r="U15" s="492"/>
      <c r="V15" s="493"/>
      <c r="W15" s="423" t="s">
        <v>137</v>
      </c>
      <c r="X15" s="424"/>
      <c r="Y15" s="424"/>
      <c r="Z15" s="424"/>
      <c r="AA15" s="424"/>
      <c r="AB15" s="414"/>
      <c r="AC15" s="458">
        <v>4322</v>
      </c>
      <c r="AD15" s="459"/>
      <c r="AE15" s="459"/>
      <c r="AF15" s="459"/>
      <c r="AG15" s="501"/>
      <c r="AH15" s="458">
        <v>4806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5512838</v>
      </c>
      <c r="BO15" s="371"/>
      <c r="BP15" s="371"/>
      <c r="BQ15" s="371"/>
      <c r="BR15" s="371"/>
      <c r="BS15" s="371"/>
      <c r="BT15" s="371"/>
      <c r="BU15" s="372"/>
      <c r="BV15" s="370">
        <v>5424396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20.8</v>
      </c>
      <c r="AD16" s="495"/>
      <c r="AE16" s="495"/>
      <c r="AF16" s="495"/>
      <c r="AG16" s="496"/>
      <c r="AH16" s="494">
        <v>21.3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13649967</v>
      </c>
      <c r="BO16" s="408"/>
      <c r="BP16" s="408"/>
      <c r="BQ16" s="408"/>
      <c r="BR16" s="408"/>
      <c r="BS16" s="408"/>
      <c r="BT16" s="408"/>
      <c r="BU16" s="409"/>
      <c r="BV16" s="407">
        <v>13694001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14886</v>
      </c>
      <c r="AD17" s="459"/>
      <c r="AE17" s="459"/>
      <c r="AF17" s="459"/>
      <c r="AG17" s="501"/>
      <c r="AH17" s="458">
        <v>15852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6885109</v>
      </c>
      <c r="BO17" s="408"/>
      <c r="BP17" s="408"/>
      <c r="BQ17" s="408"/>
      <c r="BR17" s="408"/>
      <c r="BS17" s="408"/>
      <c r="BT17" s="408"/>
      <c r="BU17" s="409"/>
      <c r="BV17" s="407">
        <v>6796516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733.19</v>
      </c>
      <c r="M18" s="531"/>
      <c r="N18" s="531"/>
      <c r="O18" s="531"/>
      <c r="P18" s="531"/>
      <c r="Q18" s="531"/>
      <c r="R18" s="532"/>
      <c r="S18" s="532"/>
      <c r="T18" s="532"/>
      <c r="U18" s="532"/>
      <c r="V18" s="533"/>
      <c r="W18" s="425"/>
      <c r="X18" s="426"/>
      <c r="Y18" s="426"/>
      <c r="Z18" s="426"/>
      <c r="AA18" s="426"/>
      <c r="AB18" s="417"/>
      <c r="AC18" s="534">
        <v>71.599999999999994</v>
      </c>
      <c r="AD18" s="535"/>
      <c r="AE18" s="535"/>
      <c r="AF18" s="535"/>
      <c r="AG18" s="536"/>
      <c r="AH18" s="534">
        <v>70.400000000000006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14340950</v>
      </c>
      <c r="BO18" s="408"/>
      <c r="BP18" s="408"/>
      <c r="BQ18" s="408"/>
      <c r="BR18" s="408"/>
      <c r="BS18" s="408"/>
      <c r="BT18" s="408"/>
      <c r="BU18" s="409"/>
      <c r="BV18" s="407">
        <v>14174106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61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19288126</v>
      </c>
      <c r="BO19" s="408"/>
      <c r="BP19" s="408"/>
      <c r="BQ19" s="408"/>
      <c r="BR19" s="408"/>
      <c r="BS19" s="408"/>
      <c r="BT19" s="408"/>
      <c r="BU19" s="409"/>
      <c r="BV19" s="407">
        <v>20666460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18870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29281470</v>
      </c>
      <c r="BO22" s="371"/>
      <c r="BP22" s="371"/>
      <c r="BQ22" s="371"/>
      <c r="BR22" s="371"/>
      <c r="BS22" s="371"/>
      <c r="BT22" s="371"/>
      <c r="BU22" s="372"/>
      <c r="BV22" s="370">
        <v>30081165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26548711</v>
      </c>
      <c r="BO23" s="408"/>
      <c r="BP23" s="408"/>
      <c r="BQ23" s="408"/>
      <c r="BR23" s="408"/>
      <c r="BS23" s="408"/>
      <c r="BT23" s="408"/>
      <c r="BU23" s="409"/>
      <c r="BV23" s="407">
        <v>27084142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7865</v>
      </c>
      <c r="R24" s="459"/>
      <c r="S24" s="459"/>
      <c r="T24" s="459"/>
      <c r="U24" s="459"/>
      <c r="V24" s="501"/>
      <c r="W24" s="553"/>
      <c r="X24" s="554"/>
      <c r="Y24" s="555"/>
      <c r="Z24" s="457" t="s">
        <v>162</v>
      </c>
      <c r="AA24" s="437"/>
      <c r="AB24" s="437"/>
      <c r="AC24" s="437"/>
      <c r="AD24" s="437"/>
      <c r="AE24" s="437"/>
      <c r="AF24" s="437"/>
      <c r="AG24" s="438"/>
      <c r="AH24" s="458">
        <v>377</v>
      </c>
      <c r="AI24" s="459"/>
      <c r="AJ24" s="459"/>
      <c r="AK24" s="459"/>
      <c r="AL24" s="501"/>
      <c r="AM24" s="458">
        <v>1192451</v>
      </c>
      <c r="AN24" s="459"/>
      <c r="AO24" s="459"/>
      <c r="AP24" s="459"/>
      <c r="AQ24" s="459"/>
      <c r="AR24" s="501"/>
      <c r="AS24" s="458">
        <v>3163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21318044</v>
      </c>
      <c r="BO24" s="408"/>
      <c r="BP24" s="408"/>
      <c r="BQ24" s="408"/>
      <c r="BR24" s="408"/>
      <c r="BS24" s="408"/>
      <c r="BT24" s="408"/>
      <c r="BU24" s="409"/>
      <c r="BV24" s="407">
        <v>21332093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6540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492433</v>
      </c>
      <c r="BO25" s="371"/>
      <c r="BP25" s="371"/>
      <c r="BQ25" s="371"/>
      <c r="BR25" s="371"/>
      <c r="BS25" s="371"/>
      <c r="BT25" s="371"/>
      <c r="BU25" s="372"/>
      <c r="BV25" s="370">
        <v>535066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5770</v>
      </c>
      <c r="R26" s="459"/>
      <c r="S26" s="459"/>
      <c r="T26" s="459"/>
      <c r="U26" s="459"/>
      <c r="V26" s="501"/>
      <c r="W26" s="553"/>
      <c r="X26" s="554"/>
      <c r="Y26" s="555"/>
      <c r="Z26" s="457" t="s">
        <v>168</v>
      </c>
      <c r="AA26" s="559"/>
      <c r="AB26" s="559"/>
      <c r="AC26" s="559"/>
      <c r="AD26" s="559"/>
      <c r="AE26" s="559"/>
      <c r="AF26" s="559"/>
      <c r="AG26" s="560"/>
      <c r="AH26" s="458">
        <v>20</v>
      </c>
      <c r="AI26" s="459"/>
      <c r="AJ26" s="459"/>
      <c r="AK26" s="459"/>
      <c r="AL26" s="501"/>
      <c r="AM26" s="458">
        <v>71540</v>
      </c>
      <c r="AN26" s="459"/>
      <c r="AO26" s="459"/>
      <c r="AP26" s="459"/>
      <c r="AQ26" s="459"/>
      <c r="AR26" s="501"/>
      <c r="AS26" s="458">
        <v>3577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3890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3290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3049601</v>
      </c>
      <c r="BO28" s="371"/>
      <c r="BP28" s="371"/>
      <c r="BQ28" s="371"/>
      <c r="BR28" s="371"/>
      <c r="BS28" s="371"/>
      <c r="BT28" s="371"/>
      <c r="BU28" s="372"/>
      <c r="BV28" s="370">
        <v>2449527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20</v>
      </c>
      <c r="M29" s="459"/>
      <c r="N29" s="459"/>
      <c r="O29" s="459"/>
      <c r="P29" s="501"/>
      <c r="Q29" s="458">
        <v>3035</v>
      </c>
      <c r="R29" s="459"/>
      <c r="S29" s="459"/>
      <c r="T29" s="459"/>
      <c r="U29" s="459"/>
      <c r="V29" s="501"/>
      <c r="W29" s="556"/>
      <c r="X29" s="557"/>
      <c r="Y29" s="558"/>
      <c r="Z29" s="457" t="s">
        <v>178</v>
      </c>
      <c r="AA29" s="437"/>
      <c r="AB29" s="437"/>
      <c r="AC29" s="437"/>
      <c r="AD29" s="437"/>
      <c r="AE29" s="437"/>
      <c r="AF29" s="437"/>
      <c r="AG29" s="438"/>
      <c r="AH29" s="458">
        <v>379</v>
      </c>
      <c r="AI29" s="459"/>
      <c r="AJ29" s="459"/>
      <c r="AK29" s="459"/>
      <c r="AL29" s="501"/>
      <c r="AM29" s="458">
        <v>1200115</v>
      </c>
      <c r="AN29" s="459"/>
      <c r="AO29" s="459"/>
      <c r="AP29" s="459"/>
      <c r="AQ29" s="459"/>
      <c r="AR29" s="501"/>
      <c r="AS29" s="458">
        <v>3167</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1086701</v>
      </c>
      <c r="BO29" s="408"/>
      <c r="BP29" s="408"/>
      <c r="BQ29" s="408"/>
      <c r="BR29" s="408"/>
      <c r="BS29" s="408"/>
      <c r="BT29" s="408"/>
      <c r="BU29" s="409"/>
      <c r="BV29" s="407">
        <v>1012746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99.1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2168451</v>
      </c>
      <c r="BO30" s="527"/>
      <c r="BP30" s="527"/>
      <c r="BQ30" s="527"/>
      <c r="BR30" s="527"/>
      <c r="BS30" s="527"/>
      <c r="BT30" s="527"/>
      <c r="BU30" s="528"/>
      <c r="BV30" s="526">
        <v>2483276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介護保険特別会計</v>
      </c>
      <c r="X34" s="598"/>
      <c r="Y34" s="598"/>
      <c r="Z34" s="598"/>
      <c r="AA34" s="598"/>
      <c r="AB34" s="598"/>
      <c r="AC34" s="598"/>
      <c r="AD34" s="598"/>
      <c r="AE34" s="598"/>
      <c r="AF34" s="598"/>
      <c r="AG34" s="598"/>
      <c r="AH34" s="598"/>
      <c r="AI34" s="598"/>
      <c r="AJ34" s="598"/>
      <c r="AK34" s="598"/>
      <c r="AL34" s="181"/>
      <c r="AM34" s="597">
        <f>IF(AO34="","",MAX(C34:D43,U34:V43)+1)</f>
        <v>11</v>
      </c>
      <c r="AN34" s="597"/>
      <c r="AO34" s="598" t="str">
        <f>IF('各会計、関係団体の財政状況及び健全化判断比率'!B35="","",'各会計、関係団体の財政状況及び健全化判断比率'!B35)</f>
        <v>水道事業会計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IF('各会計、関係団体の財政状況及び健全化判断比率'!B37="","",'各会計、関係団体の財政状況及び健全化判断比率'!B37)</f>
        <v>土地区画整理事業特別会計</v>
      </c>
      <c r="BH34" s="598"/>
      <c r="BI34" s="598"/>
      <c r="BJ34" s="598"/>
      <c r="BK34" s="598"/>
      <c r="BL34" s="598"/>
      <c r="BM34" s="598"/>
      <c r="BN34" s="598"/>
      <c r="BO34" s="598"/>
      <c r="BP34" s="598"/>
      <c r="BQ34" s="598"/>
      <c r="BR34" s="598"/>
      <c r="BS34" s="598"/>
      <c r="BT34" s="598"/>
      <c r="BU34" s="598"/>
      <c r="BV34" s="181"/>
      <c r="BW34" s="597">
        <f>IF(BY34="","",MAX(C34:D43,U34:V43,AM34:AN43,BE34:BF43)+1)</f>
        <v>14</v>
      </c>
      <c r="BX34" s="597"/>
      <c r="BY34" s="598" t="str">
        <f>IF('各会計、関係団体の財政状況及び健全化判断比率'!B68="","",'各会計、関係団体の財政状況及び健全化判断比率'!B68)</f>
        <v>益田地区広域市町村圏事務組合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益田市総合サービス</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施設貸付事業特別会計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国民健康保険事業特別会計（事業勘定）</v>
      </c>
      <c r="X35" s="598"/>
      <c r="Y35" s="598"/>
      <c r="Z35" s="598"/>
      <c r="AA35" s="598"/>
      <c r="AB35" s="598"/>
      <c r="AC35" s="598"/>
      <c r="AD35" s="598"/>
      <c r="AE35" s="598"/>
      <c r="AF35" s="598"/>
      <c r="AG35" s="598"/>
      <c r="AH35" s="598"/>
      <c r="AI35" s="598"/>
      <c r="AJ35" s="598"/>
      <c r="AK35" s="598"/>
      <c r="AL35" s="181"/>
      <c r="AM35" s="597">
        <f t="shared" ref="AM35:AM43" si="0">IF(AO35="","",AM34+1)</f>
        <v>12</v>
      </c>
      <c r="AN35" s="597"/>
      <c r="AO35" s="598" t="str">
        <f>IF('各会計、関係団体の財政状況及び健全化判断比率'!B36="","",'各会計、関係団体の財政状況及び健全化判断比率'!B36)</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15</v>
      </c>
      <c r="BX35" s="597"/>
      <c r="BY35" s="598" t="str">
        <f>IF('各会計、関係団体の財政状況及び健全化判断比率'!B69="","",'各会計、関係団体の財政状況及び健全化判断比率'!B69)</f>
        <v>島根県市町村総合事務組合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エイト</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市有林事業特別会計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国民健康保険事業特別会計（美都診療施設勘定）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16</v>
      </c>
      <c r="BX36" s="597"/>
      <c r="BY36" s="598" t="str">
        <f>IF('各会計、関係団体の財政状況及び健全化判断比率'!B70="","",'各会計、関係団体の財政状況及び健全化判断比率'!B70)</f>
        <v>島根県後期高齢者医療広域連合（普）</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国民健康保険事業特別会計（匹見澄川診療施設勘定）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17</v>
      </c>
      <c r="BX37" s="597"/>
      <c r="BY37" s="598" t="str">
        <f>IF('各会計、関係団体の財政状況及び健全化判断比率'!B71="","",'各会計、関係団体の財政状況及び健全化判断比率'!B71)</f>
        <v>島根県後期高齢者医療広域連合（後期高齢）</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8</v>
      </c>
      <c r="V38" s="597"/>
      <c r="W38" s="598" t="str">
        <f>IF('各会計、関係団体の財政状況及び健全化判断比率'!B32="","",'各会計、関係団体の財政状況及び健全化判断比率'!B32)</f>
        <v>国民健康保険事業特別会計（匹見道川診療施設勘定）</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9</v>
      </c>
      <c r="V39" s="597"/>
      <c r="W39" s="598" t="str">
        <f>IF('各会計、関係団体の財政状況及び健全化判断比率'!B33="","",'各会計、関係団体の財政状況及び健全化判断比率'!B33)</f>
        <v>後期高齢者医療特別会計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f t="shared" si="4"/>
        <v>10</v>
      </c>
      <c r="V40" s="597"/>
      <c r="W40" s="598" t="str">
        <f>IF('各会計、関係団体の財政状況及び健全化判断比率'!B34="","",'各会計、関係団体の財政状況及び健全化判断比率'!B34)</f>
        <v>駐車場事業特別会計</v>
      </c>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FCkeVtuDb2b0qhtK2CiC/6xdRALCNaYY2BK/oswYux4sLMuGIW/rUlCWDMdrFQH8aHpxiK8EkiYWmWO7Gwm+w==" saltValue="1U8Nibc6r4i4inxSGfR/e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5512468</v>
      </c>
      <c r="S5" s="613"/>
      <c r="T5" s="613"/>
      <c r="U5" s="613"/>
      <c r="V5" s="613"/>
      <c r="W5" s="613"/>
      <c r="X5" s="613"/>
      <c r="Y5" s="614"/>
      <c r="Z5" s="615">
        <v>18.399999999999999</v>
      </c>
      <c r="AA5" s="615"/>
      <c r="AB5" s="615"/>
      <c r="AC5" s="615"/>
      <c r="AD5" s="616">
        <v>5512468</v>
      </c>
      <c r="AE5" s="616"/>
      <c r="AF5" s="616"/>
      <c r="AG5" s="616"/>
      <c r="AH5" s="616"/>
      <c r="AI5" s="616"/>
      <c r="AJ5" s="616"/>
      <c r="AK5" s="616"/>
      <c r="AL5" s="617">
        <v>35.9</v>
      </c>
      <c r="AM5" s="618"/>
      <c r="AN5" s="618"/>
      <c r="AO5" s="619"/>
      <c r="AP5" s="609" t="s">
        <v>217</v>
      </c>
      <c r="AQ5" s="610"/>
      <c r="AR5" s="610"/>
      <c r="AS5" s="610"/>
      <c r="AT5" s="610"/>
      <c r="AU5" s="610"/>
      <c r="AV5" s="610"/>
      <c r="AW5" s="610"/>
      <c r="AX5" s="610"/>
      <c r="AY5" s="610"/>
      <c r="AZ5" s="610"/>
      <c r="BA5" s="610"/>
      <c r="BB5" s="610"/>
      <c r="BC5" s="610"/>
      <c r="BD5" s="610"/>
      <c r="BE5" s="610"/>
      <c r="BF5" s="611"/>
      <c r="BG5" s="623">
        <v>5508850</v>
      </c>
      <c r="BH5" s="624"/>
      <c r="BI5" s="624"/>
      <c r="BJ5" s="624"/>
      <c r="BK5" s="624"/>
      <c r="BL5" s="624"/>
      <c r="BM5" s="624"/>
      <c r="BN5" s="625"/>
      <c r="BO5" s="626">
        <v>99.9</v>
      </c>
      <c r="BP5" s="626"/>
      <c r="BQ5" s="626"/>
      <c r="BR5" s="626"/>
      <c r="BS5" s="627">
        <v>262695</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361882</v>
      </c>
      <c r="S6" s="624"/>
      <c r="T6" s="624"/>
      <c r="U6" s="624"/>
      <c r="V6" s="624"/>
      <c r="W6" s="624"/>
      <c r="X6" s="624"/>
      <c r="Y6" s="625"/>
      <c r="Z6" s="626">
        <v>1.2</v>
      </c>
      <c r="AA6" s="626"/>
      <c r="AB6" s="626"/>
      <c r="AC6" s="626"/>
      <c r="AD6" s="627">
        <v>361882</v>
      </c>
      <c r="AE6" s="627"/>
      <c r="AF6" s="627"/>
      <c r="AG6" s="627"/>
      <c r="AH6" s="627"/>
      <c r="AI6" s="627"/>
      <c r="AJ6" s="627"/>
      <c r="AK6" s="627"/>
      <c r="AL6" s="628">
        <v>2.4</v>
      </c>
      <c r="AM6" s="629"/>
      <c r="AN6" s="629"/>
      <c r="AO6" s="630"/>
      <c r="AP6" s="620" t="s">
        <v>222</v>
      </c>
      <c r="AQ6" s="621"/>
      <c r="AR6" s="621"/>
      <c r="AS6" s="621"/>
      <c r="AT6" s="621"/>
      <c r="AU6" s="621"/>
      <c r="AV6" s="621"/>
      <c r="AW6" s="621"/>
      <c r="AX6" s="621"/>
      <c r="AY6" s="621"/>
      <c r="AZ6" s="621"/>
      <c r="BA6" s="621"/>
      <c r="BB6" s="621"/>
      <c r="BC6" s="621"/>
      <c r="BD6" s="621"/>
      <c r="BE6" s="621"/>
      <c r="BF6" s="622"/>
      <c r="BG6" s="623">
        <v>5508850</v>
      </c>
      <c r="BH6" s="624"/>
      <c r="BI6" s="624"/>
      <c r="BJ6" s="624"/>
      <c r="BK6" s="624"/>
      <c r="BL6" s="624"/>
      <c r="BM6" s="624"/>
      <c r="BN6" s="625"/>
      <c r="BO6" s="626">
        <v>99.9</v>
      </c>
      <c r="BP6" s="626"/>
      <c r="BQ6" s="626"/>
      <c r="BR6" s="626"/>
      <c r="BS6" s="627">
        <v>262695</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171863</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171863</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4185</v>
      </c>
      <c r="S7" s="624"/>
      <c r="T7" s="624"/>
      <c r="U7" s="624"/>
      <c r="V7" s="624"/>
      <c r="W7" s="624"/>
      <c r="X7" s="624"/>
      <c r="Y7" s="625"/>
      <c r="Z7" s="626">
        <v>0</v>
      </c>
      <c r="AA7" s="626"/>
      <c r="AB7" s="626"/>
      <c r="AC7" s="626"/>
      <c r="AD7" s="627">
        <v>4185</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2265677</v>
      </c>
      <c r="BH7" s="624"/>
      <c r="BI7" s="624"/>
      <c r="BJ7" s="624"/>
      <c r="BK7" s="624"/>
      <c r="BL7" s="624"/>
      <c r="BM7" s="624"/>
      <c r="BN7" s="625"/>
      <c r="BO7" s="626">
        <v>41.1</v>
      </c>
      <c r="BP7" s="626"/>
      <c r="BQ7" s="626"/>
      <c r="BR7" s="626"/>
      <c r="BS7" s="627">
        <v>77366</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4308960</v>
      </c>
      <c r="CS7" s="624"/>
      <c r="CT7" s="624"/>
      <c r="CU7" s="624"/>
      <c r="CV7" s="624"/>
      <c r="CW7" s="624"/>
      <c r="CX7" s="624"/>
      <c r="CY7" s="625"/>
      <c r="CZ7" s="626">
        <v>15</v>
      </c>
      <c r="DA7" s="626"/>
      <c r="DB7" s="626"/>
      <c r="DC7" s="626"/>
      <c r="DD7" s="632">
        <v>337937</v>
      </c>
      <c r="DE7" s="624"/>
      <c r="DF7" s="624"/>
      <c r="DG7" s="624"/>
      <c r="DH7" s="624"/>
      <c r="DI7" s="624"/>
      <c r="DJ7" s="624"/>
      <c r="DK7" s="624"/>
      <c r="DL7" s="624"/>
      <c r="DM7" s="624"/>
      <c r="DN7" s="624"/>
      <c r="DO7" s="624"/>
      <c r="DP7" s="625"/>
      <c r="DQ7" s="632">
        <v>2964056</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22532</v>
      </c>
      <c r="S8" s="624"/>
      <c r="T8" s="624"/>
      <c r="U8" s="624"/>
      <c r="V8" s="624"/>
      <c r="W8" s="624"/>
      <c r="X8" s="624"/>
      <c r="Y8" s="625"/>
      <c r="Z8" s="626">
        <v>0.1</v>
      </c>
      <c r="AA8" s="626"/>
      <c r="AB8" s="626"/>
      <c r="AC8" s="626"/>
      <c r="AD8" s="627">
        <v>22532</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77446</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9934072</v>
      </c>
      <c r="CS8" s="624"/>
      <c r="CT8" s="624"/>
      <c r="CU8" s="624"/>
      <c r="CV8" s="624"/>
      <c r="CW8" s="624"/>
      <c r="CX8" s="624"/>
      <c r="CY8" s="625"/>
      <c r="CZ8" s="626">
        <v>34.6</v>
      </c>
      <c r="DA8" s="626"/>
      <c r="DB8" s="626"/>
      <c r="DC8" s="626"/>
      <c r="DD8" s="632">
        <v>6647</v>
      </c>
      <c r="DE8" s="624"/>
      <c r="DF8" s="624"/>
      <c r="DG8" s="624"/>
      <c r="DH8" s="624"/>
      <c r="DI8" s="624"/>
      <c r="DJ8" s="624"/>
      <c r="DK8" s="624"/>
      <c r="DL8" s="624"/>
      <c r="DM8" s="624"/>
      <c r="DN8" s="624"/>
      <c r="DO8" s="624"/>
      <c r="DP8" s="625"/>
      <c r="DQ8" s="632">
        <v>5227322</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23597</v>
      </c>
      <c r="S9" s="624"/>
      <c r="T9" s="624"/>
      <c r="U9" s="624"/>
      <c r="V9" s="624"/>
      <c r="W9" s="624"/>
      <c r="X9" s="624"/>
      <c r="Y9" s="625"/>
      <c r="Z9" s="626">
        <v>0.1</v>
      </c>
      <c r="AA9" s="626"/>
      <c r="AB9" s="626"/>
      <c r="AC9" s="626"/>
      <c r="AD9" s="627">
        <v>23597</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1849079</v>
      </c>
      <c r="BH9" s="624"/>
      <c r="BI9" s="624"/>
      <c r="BJ9" s="624"/>
      <c r="BK9" s="624"/>
      <c r="BL9" s="624"/>
      <c r="BM9" s="624"/>
      <c r="BN9" s="625"/>
      <c r="BO9" s="626">
        <v>33.5</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2293887</v>
      </c>
      <c r="CS9" s="624"/>
      <c r="CT9" s="624"/>
      <c r="CU9" s="624"/>
      <c r="CV9" s="624"/>
      <c r="CW9" s="624"/>
      <c r="CX9" s="624"/>
      <c r="CY9" s="625"/>
      <c r="CZ9" s="626">
        <v>8</v>
      </c>
      <c r="DA9" s="626"/>
      <c r="DB9" s="626"/>
      <c r="DC9" s="626"/>
      <c r="DD9" s="632">
        <v>106028</v>
      </c>
      <c r="DE9" s="624"/>
      <c r="DF9" s="624"/>
      <c r="DG9" s="624"/>
      <c r="DH9" s="624"/>
      <c r="DI9" s="624"/>
      <c r="DJ9" s="624"/>
      <c r="DK9" s="624"/>
      <c r="DL9" s="624"/>
      <c r="DM9" s="624"/>
      <c r="DN9" s="624"/>
      <c r="DO9" s="624"/>
      <c r="DP9" s="625"/>
      <c r="DQ9" s="632">
        <v>1815686</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161538</v>
      </c>
      <c r="BH10" s="624"/>
      <c r="BI10" s="624"/>
      <c r="BJ10" s="624"/>
      <c r="BK10" s="624"/>
      <c r="BL10" s="624"/>
      <c r="BM10" s="624"/>
      <c r="BN10" s="625"/>
      <c r="BO10" s="626">
        <v>2.9</v>
      </c>
      <c r="BP10" s="626"/>
      <c r="BQ10" s="626"/>
      <c r="BR10" s="626"/>
      <c r="BS10" s="627">
        <v>26962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3193</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3193</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1094060</v>
      </c>
      <c r="S11" s="624"/>
      <c r="T11" s="624"/>
      <c r="U11" s="624"/>
      <c r="V11" s="624"/>
      <c r="W11" s="624"/>
      <c r="X11" s="624"/>
      <c r="Y11" s="625"/>
      <c r="Z11" s="628">
        <v>3.7</v>
      </c>
      <c r="AA11" s="629"/>
      <c r="AB11" s="629"/>
      <c r="AC11" s="635"/>
      <c r="AD11" s="632">
        <v>1094060</v>
      </c>
      <c r="AE11" s="624"/>
      <c r="AF11" s="624"/>
      <c r="AG11" s="624"/>
      <c r="AH11" s="624"/>
      <c r="AI11" s="624"/>
      <c r="AJ11" s="624"/>
      <c r="AK11" s="625"/>
      <c r="AL11" s="628">
        <v>7.1</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177614</v>
      </c>
      <c r="BH11" s="624"/>
      <c r="BI11" s="624"/>
      <c r="BJ11" s="624"/>
      <c r="BK11" s="624"/>
      <c r="BL11" s="624"/>
      <c r="BM11" s="624"/>
      <c r="BN11" s="625"/>
      <c r="BO11" s="626">
        <v>3.2</v>
      </c>
      <c r="BP11" s="626"/>
      <c r="BQ11" s="626"/>
      <c r="BR11" s="626"/>
      <c r="BS11" s="627">
        <v>50404</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946284</v>
      </c>
      <c r="CS11" s="624"/>
      <c r="CT11" s="624"/>
      <c r="CU11" s="624"/>
      <c r="CV11" s="624"/>
      <c r="CW11" s="624"/>
      <c r="CX11" s="624"/>
      <c r="CY11" s="625"/>
      <c r="CZ11" s="626">
        <v>3.3</v>
      </c>
      <c r="DA11" s="626"/>
      <c r="DB11" s="626"/>
      <c r="DC11" s="626"/>
      <c r="DD11" s="632">
        <v>248970</v>
      </c>
      <c r="DE11" s="624"/>
      <c r="DF11" s="624"/>
      <c r="DG11" s="624"/>
      <c r="DH11" s="624"/>
      <c r="DI11" s="624"/>
      <c r="DJ11" s="624"/>
      <c r="DK11" s="624"/>
      <c r="DL11" s="624"/>
      <c r="DM11" s="624"/>
      <c r="DN11" s="624"/>
      <c r="DO11" s="624"/>
      <c r="DP11" s="625"/>
      <c r="DQ11" s="632">
        <v>459356</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2741541</v>
      </c>
      <c r="BH12" s="624"/>
      <c r="BI12" s="624"/>
      <c r="BJ12" s="624"/>
      <c r="BK12" s="624"/>
      <c r="BL12" s="624"/>
      <c r="BM12" s="624"/>
      <c r="BN12" s="625"/>
      <c r="BO12" s="626">
        <v>49.7</v>
      </c>
      <c r="BP12" s="626"/>
      <c r="BQ12" s="626"/>
      <c r="BR12" s="626"/>
      <c r="BS12" s="627">
        <v>178836</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964972</v>
      </c>
      <c r="CS12" s="624"/>
      <c r="CT12" s="624"/>
      <c r="CU12" s="624"/>
      <c r="CV12" s="624"/>
      <c r="CW12" s="624"/>
      <c r="CX12" s="624"/>
      <c r="CY12" s="625"/>
      <c r="CZ12" s="626">
        <v>3.4</v>
      </c>
      <c r="DA12" s="626"/>
      <c r="DB12" s="626"/>
      <c r="DC12" s="626"/>
      <c r="DD12" s="632">
        <v>46913</v>
      </c>
      <c r="DE12" s="624"/>
      <c r="DF12" s="624"/>
      <c r="DG12" s="624"/>
      <c r="DH12" s="624"/>
      <c r="DI12" s="624"/>
      <c r="DJ12" s="624"/>
      <c r="DK12" s="624"/>
      <c r="DL12" s="624"/>
      <c r="DM12" s="624"/>
      <c r="DN12" s="624"/>
      <c r="DO12" s="624"/>
      <c r="DP12" s="625"/>
      <c r="DQ12" s="632">
        <v>577270</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2675579</v>
      </c>
      <c r="BH13" s="624"/>
      <c r="BI13" s="624"/>
      <c r="BJ13" s="624"/>
      <c r="BK13" s="624"/>
      <c r="BL13" s="624"/>
      <c r="BM13" s="624"/>
      <c r="BN13" s="625"/>
      <c r="BO13" s="626">
        <v>48.5</v>
      </c>
      <c r="BP13" s="626"/>
      <c r="BQ13" s="626"/>
      <c r="BR13" s="626"/>
      <c r="BS13" s="627">
        <v>178836</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2395752</v>
      </c>
      <c r="CS13" s="624"/>
      <c r="CT13" s="624"/>
      <c r="CU13" s="624"/>
      <c r="CV13" s="624"/>
      <c r="CW13" s="624"/>
      <c r="CX13" s="624"/>
      <c r="CY13" s="625"/>
      <c r="CZ13" s="626">
        <v>8.3000000000000007</v>
      </c>
      <c r="DA13" s="626"/>
      <c r="DB13" s="626"/>
      <c r="DC13" s="626"/>
      <c r="DD13" s="632">
        <v>1216794</v>
      </c>
      <c r="DE13" s="624"/>
      <c r="DF13" s="624"/>
      <c r="DG13" s="624"/>
      <c r="DH13" s="624"/>
      <c r="DI13" s="624"/>
      <c r="DJ13" s="624"/>
      <c r="DK13" s="624"/>
      <c r="DL13" s="624"/>
      <c r="DM13" s="624"/>
      <c r="DN13" s="624"/>
      <c r="DO13" s="624"/>
      <c r="DP13" s="625"/>
      <c r="DQ13" s="632">
        <v>1079949</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1644</v>
      </c>
      <c r="S14" s="624"/>
      <c r="T14" s="624"/>
      <c r="U14" s="624"/>
      <c r="V14" s="624"/>
      <c r="W14" s="624"/>
      <c r="X14" s="624"/>
      <c r="Y14" s="625"/>
      <c r="Z14" s="626">
        <v>0</v>
      </c>
      <c r="AA14" s="626"/>
      <c r="AB14" s="626"/>
      <c r="AC14" s="626"/>
      <c r="AD14" s="627">
        <v>1644</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179379</v>
      </c>
      <c r="BH14" s="624"/>
      <c r="BI14" s="624"/>
      <c r="BJ14" s="624"/>
      <c r="BK14" s="624"/>
      <c r="BL14" s="624"/>
      <c r="BM14" s="624"/>
      <c r="BN14" s="625"/>
      <c r="BO14" s="626">
        <v>3.3</v>
      </c>
      <c r="BP14" s="626"/>
      <c r="BQ14" s="626"/>
      <c r="BR14" s="626"/>
      <c r="BS14" s="627">
        <v>6493</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1766125</v>
      </c>
      <c r="CS14" s="624"/>
      <c r="CT14" s="624"/>
      <c r="CU14" s="624"/>
      <c r="CV14" s="624"/>
      <c r="CW14" s="624"/>
      <c r="CX14" s="624"/>
      <c r="CY14" s="625"/>
      <c r="CZ14" s="626">
        <v>6.2</v>
      </c>
      <c r="DA14" s="626"/>
      <c r="DB14" s="626"/>
      <c r="DC14" s="626"/>
      <c r="DD14" s="632">
        <v>5971</v>
      </c>
      <c r="DE14" s="624"/>
      <c r="DF14" s="624"/>
      <c r="DG14" s="624"/>
      <c r="DH14" s="624"/>
      <c r="DI14" s="624"/>
      <c r="DJ14" s="624"/>
      <c r="DK14" s="624"/>
      <c r="DL14" s="624"/>
      <c r="DM14" s="624"/>
      <c r="DN14" s="624"/>
      <c r="DO14" s="624"/>
      <c r="DP14" s="625"/>
      <c r="DQ14" s="632">
        <v>786029</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322199</v>
      </c>
      <c r="BH15" s="624"/>
      <c r="BI15" s="624"/>
      <c r="BJ15" s="624"/>
      <c r="BK15" s="624"/>
      <c r="BL15" s="624"/>
      <c r="BM15" s="624"/>
      <c r="BN15" s="625"/>
      <c r="BO15" s="626">
        <v>5.8</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2391130</v>
      </c>
      <c r="CS15" s="624"/>
      <c r="CT15" s="624"/>
      <c r="CU15" s="624"/>
      <c r="CV15" s="624"/>
      <c r="CW15" s="624"/>
      <c r="CX15" s="624"/>
      <c r="CY15" s="625"/>
      <c r="CZ15" s="626">
        <v>8.3000000000000007</v>
      </c>
      <c r="DA15" s="626"/>
      <c r="DB15" s="626"/>
      <c r="DC15" s="626"/>
      <c r="DD15" s="632">
        <v>305316</v>
      </c>
      <c r="DE15" s="624"/>
      <c r="DF15" s="624"/>
      <c r="DG15" s="624"/>
      <c r="DH15" s="624"/>
      <c r="DI15" s="624"/>
      <c r="DJ15" s="624"/>
      <c r="DK15" s="624"/>
      <c r="DL15" s="624"/>
      <c r="DM15" s="624"/>
      <c r="DN15" s="624"/>
      <c r="DO15" s="624"/>
      <c r="DP15" s="625"/>
      <c r="DQ15" s="632">
        <v>1803955</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18769</v>
      </c>
      <c r="S16" s="624"/>
      <c r="T16" s="624"/>
      <c r="U16" s="624"/>
      <c r="V16" s="624"/>
      <c r="W16" s="624"/>
      <c r="X16" s="624"/>
      <c r="Y16" s="625"/>
      <c r="Z16" s="626">
        <v>0.1</v>
      </c>
      <c r="AA16" s="626"/>
      <c r="AB16" s="626"/>
      <c r="AC16" s="626"/>
      <c r="AD16" s="627">
        <v>18769</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v>54</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98696</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15819</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104407</v>
      </c>
      <c r="S17" s="624"/>
      <c r="T17" s="624"/>
      <c r="U17" s="624"/>
      <c r="V17" s="624"/>
      <c r="W17" s="624"/>
      <c r="X17" s="624"/>
      <c r="Y17" s="625"/>
      <c r="Z17" s="626">
        <v>0.3</v>
      </c>
      <c r="AA17" s="626"/>
      <c r="AB17" s="626"/>
      <c r="AC17" s="626"/>
      <c r="AD17" s="627">
        <v>104407</v>
      </c>
      <c r="AE17" s="627"/>
      <c r="AF17" s="627"/>
      <c r="AG17" s="627"/>
      <c r="AH17" s="627"/>
      <c r="AI17" s="627"/>
      <c r="AJ17" s="627"/>
      <c r="AK17" s="627"/>
      <c r="AL17" s="628">
        <v>0.7</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3440390</v>
      </c>
      <c r="CS17" s="624"/>
      <c r="CT17" s="624"/>
      <c r="CU17" s="624"/>
      <c r="CV17" s="624"/>
      <c r="CW17" s="624"/>
      <c r="CX17" s="624"/>
      <c r="CY17" s="625"/>
      <c r="CZ17" s="626">
        <v>12</v>
      </c>
      <c r="DA17" s="626"/>
      <c r="DB17" s="626"/>
      <c r="DC17" s="626"/>
      <c r="DD17" s="632" t="s">
        <v>122</v>
      </c>
      <c r="DE17" s="624"/>
      <c r="DF17" s="624"/>
      <c r="DG17" s="624"/>
      <c r="DH17" s="624"/>
      <c r="DI17" s="624"/>
      <c r="DJ17" s="624"/>
      <c r="DK17" s="624"/>
      <c r="DL17" s="624"/>
      <c r="DM17" s="624"/>
      <c r="DN17" s="624"/>
      <c r="DO17" s="624"/>
      <c r="DP17" s="625"/>
      <c r="DQ17" s="632">
        <v>3246578</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39254</v>
      </c>
      <c r="S18" s="624"/>
      <c r="T18" s="624"/>
      <c r="U18" s="624"/>
      <c r="V18" s="624"/>
      <c r="W18" s="624"/>
      <c r="X18" s="624"/>
      <c r="Y18" s="625"/>
      <c r="Z18" s="626">
        <v>0.1</v>
      </c>
      <c r="AA18" s="626"/>
      <c r="AB18" s="626"/>
      <c r="AC18" s="626"/>
      <c r="AD18" s="627">
        <v>39254</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34693</v>
      </c>
      <c r="S19" s="624"/>
      <c r="T19" s="624"/>
      <c r="U19" s="624"/>
      <c r="V19" s="624"/>
      <c r="W19" s="624"/>
      <c r="X19" s="624"/>
      <c r="Y19" s="625"/>
      <c r="Z19" s="626">
        <v>0.1</v>
      </c>
      <c r="AA19" s="626"/>
      <c r="AB19" s="626"/>
      <c r="AC19" s="626"/>
      <c r="AD19" s="627">
        <v>34693</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3618</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4561</v>
      </c>
      <c r="S20" s="624"/>
      <c r="T20" s="624"/>
      <c r="U20" s="624"/>
      <c r="V20" s="624"/>
      <c r="W20" s="624"/>
      <c r="X20" s="624"/>
      <c r="Y20" s="625"/>
      <c r="Z20" s="626">
        <v>0</v>
      </c>
      <c r="AA20" s="626"/>
      <c r="AB20" s="626"/>
      <c r="AC20" s="626"/>
      <c r="AD20" s="627">
        <v>4561</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3618</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28715324</v>
      </c>
      <c r="CS20" s="624"/>
      <c r="CT20" s="624"/>
      <c r="CU20" s="624"/>
      <c r="CV20" s="624"/>
      <c r="CW20" s="624"/>
      <c r="CX20" s="624"/>
      <c r="CY20" s="625"/>
      <c r="CZ20" s="626">
        <v>100</v>
      </c>
      <c r="DA20" s="626"/>
      <c r="DB20" s="626"/>
      <c r="DC20" s="626"/>
      <c r="DD20" s="632">
        <v>2274576</v>
      </c>
      <c r="DE20" s="624"/>
      <c r="DF20" s="624"/>
      <c r="DG20" s="624"/>
      <c r="DH20" s="624"/>
      <c r="DI20" s="624"/>
      <c r="DJ20" s="624"/>
      <c r="DK20" s="624"/>
      <c r="DL20" s="624"/>
      <c r="DM20" s="624"/>
      <c r="DN20" s="624"/>
      <c r="DO20" s="624"/>
      <c r="DP20" s="625"/>
      <c r="DQ20" s="632">
        <v>18151076</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9453172</v>
      </c>
      <c r="S21" s="624"/>
      <c r="T21" s="624"/>
      <c r="U21" s="624"/>
      <c r="V21" s="624"/>
      <c r="W21" s="624"/>
      <c r="X21" s="624"/>
      <c r="Y21" s="625"/>
      <c r="Z21" s="626">
        <v>31.6</v>
      </c>
      <c r="AA21" s="626"/>
      <c r="AB21" s="626"/>
      <c r="AC21" s="626"/>
      <c r="AD21" s="627">
        <v>8137321</v>
      </c>
      <c r="AE21" s="627"/>
      <c r="AF21" s="627"/>
      <c r="AG21" s="627"/>
      <c r="AH21" s="627"/>
      <c r="AI21" s="627"/>
      <c r="AJ21" s="627"/>
      <c r="AK21" s="627"/>
      <c r="AL21" s="628">
        <v>52.9</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3618</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8137321</v>
      </c>
      <c r="S22" s="624"/>
      <c r="T22" s="624"/>
      <c r="U22" s="624"/>
      <c r="V22" s="624"/>
      <c r="W22" s="624"/>
      <c r="X22" s="624"/>
      <c r="Y22" s="625"/>
      <c r="Z22" s="626">
        <v>27.2</v>
      </c>
      <c r="AA22" s="626"/>
      <c r="AB22" s="626"/>
      <c r="AC22" s="626"/>
      <c r="AD22" s="627">
        <v>8137321</v>
      </c>
      <c r="AE22" s="627"/>
      <c r="AF22" s="627"/>
      <c r="AG22" s="627"/>
      <c r="AH22" s="627"/>
      <c r="AI22" s="627"/>
      <c r="AJ22" s="627"/>
      <c r="AK22" s="627"/>
      <c r="AL22" s="628">
        <v>52.9</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1315851</v>
      </c>
      <c r="S23" s="624"/>
      <c r="T23" s="624"/>
      <c r="U23" s="624"/>
      <c r="V23" s="624"/>
      <c r="W23" s="624"/>
      <c r="X23" s="624"/>
      <c r="Y23" s="625"/>
      <c r="Z23" s="626">
        <v>4.4000000000000004</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13727978</v>
      </c>
      <c r="CS24" s="613"/>
      <c r="CT24" s="613"/>
      <c r="CU24" s="613"/>
      <c r="CV24" s="613"/>
      <c r="CW24" s="613"/>
      <c r="CX24" s="613"/>
      <c r="CY24" s="614"/>
      <c r="CZ24" s="617">
        <v>47.8</v>
      </c>
      <c r="DA24" s="618"/>
      <c r="DB24" s="618"/>
      <c r="DC24" s="634"/>
      <c r="DD24" s="658">
        <v>9234211</v>
      </c>
      <c r="DE24" s="613"/>
      <c r="DF24" s="613"/>
      <c r="DG24" s="613"/>
      <c r="DH24" s="613"/>
      <c r="DI24" s="613"/>
      <c r="DJ24" s="613"/>
      <c r="DK24" s="614"/>
      <c r="DL24" s="658">
        <v>8425961</v>
      </c>
      <c r="DM24" s="613"/>
      <c r="DN24" s="613"/>
      <c r="DO24" s="613"/>
      <c r="DP24" s="613"/>
      <c r="DQ24" s="613"/>
      <c r="DR24" s="613"/>
      <c r="DS24" s="613"/>
      <c r="DT24" s="613"/>
      <c r="DU24" s="613"/>
      <c r="DV24" s="614"/>
      <c r="DW24" s="617">
        <v>54.5</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16635970</v>
      </c>
      <c r="S25" s="624"/>
      <c r="T25" s="624"/>
      <c r="U25" s="624"/>
      <c r="V25" s="624"/>
      <c r="W25" s="624"/>
      <c r="X25" s="624"/>
      <c r="Y25" s="625"/>
      <c r="Z25" s="626">
        <v>55.7</v>
      </c>
      <c r="AA25" s="626"/>
      <c r="AB25" s="626"/>
      <c r="AC25" s="626"/>
      <c r="AD25" s="627">
        <v>15320119</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3800274</v>
      </c>
      <c r="CS25" s="655"/>
      <c r="CT25" s="655"/>
      <c r="CU25" s="655"/>
      <c r="CV25" s="655"/>
      <c r="CW25" s="655"/>
      <c r="CX25" s="655"/>
      <c r="CY25" s="656"/>
      <c r="CZ25" s="628">
        <v>13.2</v>
      </c>
      <c r="DA25" s="653"/>
      <c r="DB25" s="653"/>
      <c r="DC25" s="657"/>
      <c r="DD25" s="632">
        <v>3532414</v>
      </c>
      <c r="DE25" s="655"/>
      <c r="DF25" s="655"/>
      <c r="DG25" s="655"/>
      <c r="DH25" s="655"/>
      <c r="DI25" s="655"/>
      <c r="DJ25" s="655"/>
      <c r="DK25" s="656"/>
      <c r="DL25" s="632">
        <v>3312061</v>
      </c>
      <c r="DM25" s="655"/>
      <c r="DN25" s="655"/>
      <c r="DO25" s="655"/>
      <c r="DP25" s="655"/>
      <c r="DQ25" s="655"/>
      <c r="DR25" s="655"/>
      <c r="DS25" s="655"/>
      <c r="DT25" s="655"/>
      <c r="DU25" s="655"/>
      <c r="DV25" s="656"/>
      <c r="DW25" s="628">
        <v>21.4</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4585</v>
      </c>
      <c r="S26" s="624"/>
      <c r="T26" s="624"/>
      <c r="U26" s="624"/>
      <c r="V26" s="624"/>
      <c r="W26" s="624"/>
      <c r="X26" s="624"/>
      <c r="Y26" s="625"/>
      <c r="Z26" s="626">
        <v>0</v>
      </c>
      <c r="AA26" s="626"/>
      <c r="AB26" s="626"/>
      <c r="AC26" s="626"/>
      <c r="AD26" s="627">
        <v>4585</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2215295</v>
      </c>
      <c r="CS26" s="624"/>
      <c r="CT26" s="624"/>
      <c r="CU26" s="624"/>
      <c r="CV26" s="624"/>
      <c r="CW26" s="624"/>
      <c r="CX26" s="624"/>
      <c r="CY26" s="625"/>
      <c r="CZ26" s="628">
        <v>7.7</v>
      </c>
      <c r="DA26" s="653"/>
      <c r="DB26" s="653"/>
      <c r="DC26" s="657"/>
      <c r="DD26" s="632">
        <v>2081383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210913</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5512468</v>
      </c>
      <c r="BH27" s="624"/>
      <c r="BI27" s="624"/>
      <c r="BJ27" s="624"/>
      <c r="BK27" s="624"/>
      <c r="BL27" s="624"/>
      <c r="BM27" s="624"/>
      <c r="BN27" s="625"/>
      <c r="BO27" s="626">
        <v>100</v>
      </c>
      <c r="BP27" s="626"/>
      <c r="BQ27" s="626"/>
      <c r="BR27" s="626"/>
      <c r="BS27" s="627">
        <v>262695</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6487314</v>
      </c>
      <c r="CS27" s="655"/>
      <c r="CT27" s="655"/>
      <c r="CU27" s="655"/>
      <c r="CV27" s="655"/>
      <c r="CW27" s="655"/>
      <c r="CX27" s="655"/>
      <c r="CY27" s="656"/>
      <c r="CZ27" s="628">
        <v>22.6</v>
      </c>
      <c r="DA27" s="653"/>
      <c r="DB27" s="653"/>
      <c r="DC27" s="657"/>
      <c r="DD27" s="632">
        <v>2455219</v>
      </c>
      <c r="DE27" s="655"/>
      <c r="DF27" s="655"/>
      <c r="DG27" s="655"/>
      <c r="DH27" s="655"/>
      <c r="DI27" s="655"/>
      <c r="DJ27" s="655"/>
      <c r="DK27" s="656"/>
      <c r="DL27" s="632">
        <v>1867322</v>
      </c>
      <c r="DM27" s="655"/>
      <c r="DN27" s="655"/>
      <c r="DO27" s="655"/>
      <c r="DP27" s="655"/>
      <c r="DQ27" s="655"/>
      <c r="DR27" s="655"/>
      <c r="DS27" s="655"/>
      <c r="DT27" s="655"/>
      <c r="DU27" s="655"/>
      <c r="DV27" s="656"/>
      <c r="DW27" s="628">
        <v>12.1</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198009</v>
      </c>
      <c r="S28" s="624"/>
      <c r="T28" s="624"/>
      <c r="U28" s="624"/>
      <c r="V28" s="624"/>
      <c r="W28" s="624"/>
      <c r="X28" s="624"/>
      <c r="Y28" s="625"/>
      <c r="Z28" s="626">
        <v>0.7</v>
      </c>
      <c r="AA28" s="626"/>
      <c r="AB28" s="626"/>
      <c r="AC28" s="626"/>
      <c r="AD28" s="627">
        <v>30030</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3440390</v>
      </c>
      <c r="CS28" s="624"/>
      <c r="CT28" s="624"/>
      <c r="CU28" s="624"/>
      <c r="CV28" s="624"/>
      <c r="CW28" s="624"/>
      <c r="CX28" s="624"/>
      <c r="CY28" s="625"/>
      <c r="CZ28" s="628">
        <v>12</v>
      </c>
      <c r="DA28" s="653"/>
      <c r="DB28" s="653"/>
      <c r="DC28" s="657"/>
      <c r="DD28" s="632">
        <v>3246578</v>
      </c>
      <c r="DE28" s="624"/>
      <c r="DF28" s="624"/>
      <c r="DG28" s="624"/>
      <c r="DH28" s="624"/>
      <c r="DI28" s="624"/>
      <c r="DJ28" s="624"/>
      <c r="DK28" s="625"/>
      <c r="DL28" s="632">
        <v>3246578</v>
      </c>
      <c r="DM28" s="624"/>
      <c r="DN28" s="624"/>
      <c r="DO28" s="624"/>
      <c r="DP28" s="624"/>
      <c r="DQ28" s="624"/>
      <c r="DR28" s="624"/>
      <c r="DS28" s="624"/>
      <c r="DT28" s="624"/>
      <c r="DU28" s="624"/>
      <c r="DV28" s="625"/>
      <c r="DW28" s="628">
        <v>21</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123415</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3438173</v>
      </c>
      <c r="CS29" s="655"/>
      <c r="CT29" s="655"/>
      <c r="CU29" s="655"/>
      <c r="CV29" s="655"/>
      <c r="CW29" s="655"/>
      <c r="CX29" s="655"/>
      <c r="CY29" s="656"/>
      <c r="CZ29" s="628">
        <v>12</v>
      </c>
      <c r="DA29" s="653"/>
      <c r="DB29" s="653"/>
      <c r="DC29" s="657"/>
      <c r="DD29" s="632">
        <v>3244361</v>
      </c>
      <c r="DE29" s="655"/>
      <c r="DF29" s="655"/>
      <c r="DG29" s="655"/>
      <c r="DH29" s="655"/>
      <c r="DI29" s="655"/>
      <c r="DJ29" s="655"/>
      <c r="DK29" s="656"/>
      <c r="DL29" s="632">
        <v>3244361</v>
      </c>
      <c r="DM29" s="655"/>
      <c r="DN29" s="655"/>
      <c r="DO29" s="655"/>
      <c r="DP29" s="655"/>
      <c r="DQ29" s="655"/>
      <c r="DR29" s="655"/>
      <c r="DS29" s="655"/>
      <c r="DT29" s="655"/>
      <c r="DU29" s="655"/>
      <c r="DV29" s="656"/>
      <c r="DW29" s="628">
        <v>21</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4887274</v>
      </c>
      <c r="S30" s="624"/>
      <c r="T30" s="624"/>
      <c r="U30" s="624"/>
      <c r="V30" s="624"/>
      <c r="W30" s="624"/>
      <c r="X30" s="624"/>
      <c r="Y30" s="625"/>
      <c r="Z30" s="626">
        <v>16.399999999999999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3332243</v>
      </c>
      <c r="CS30" s="624"/>
      <c r="CT30" s="624"/>
      <c r="CU30" s="624"/>
      <c r="CV30" s="624"/>
      <c r="CW30" s="624"/>
      <c r="CX30" s="624"/>
      <c r="CY30" s="625"/>
      <c r="CZ30" s="628">
        <v>11.6</v>
      </c>
      <c r="DA30" s="653"/>
      <c r="DB30" s="653"/>
      <c r="DC30" s="657"/>
      <c r="DD30" s="632">
        <v>3139714</v>
      </c>
      <c r="DE30" s="624"/>
      <c r="DF30" s="624"/>
      <c r="DG30" s="624"/>
      <c r="DH30" s="624"/>
      <c r="DI30" s="624"/>
      <c r="DJ30" s="624"/>
      <c r="DK30" s="625"/>
      <c r="DL30" s="632">
        <v>3139714</v>
      </c>
      <c r="DM30" s="624"/>
      <c r="DN30" s="624"/>
      <c r="DO30" s="624"/>
      <c r="DP30" s="624"/>
      <c r="DQ30" s="624"/>
      <c r="DR30" s="624"/>
      <c r="DS30" s="624"/>
      <c r="DT30" s="624"/>
      <c r="DU30" s="624"/>
      <c r="DV30" s="625"/>
      <c r="DW30" s="628">
        <v>20.3</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99.5</v>
      </c>
      <c r="BH31" s="667"/>
      <c r="BI31" s="667"/>
      <c r="BJ31" s="667"/>
      <c r="BK31" s="667"/>
      <c r="BL31" s="667"/>
      <c r="BM31" s="618">
        <v>98.9</v>
      </c>
      <c r="BN31" s="667"/>
      <c r="BO31" s="667"/>
      <c r="BP31" s="667"/>
      <c r="BQ31" s="668"/>
      <c r="BR31" s="679">
        <v>99.5</v>
      </c>
      <c r="BS31" s="667"/>
      <c r="BT31" s="667"/>
      <c r="BU31" s="667"/>
      <c r="BV31" s="667"/>
      <c r="BW31" s="667"/>
      <c r="BX31" s="618">
        <v>98.7</v>
      </c>
      <c r="BY31" s="667"/>
      <c r="BZ31" s="667"/>
      <c r="CA31" s="667"/>
      <c r="CB31" s="668"/>
      <c r="CD31" s="661"/>
      <c r="CE31" s="662"/>
      <c r="CF31" s="620" t="s">
        <v>301</v>
      </c>
      <c r="CG31" s="621"/>
      <c r="CH31" s="621"/>
      <c r="CI31" s="621"/>
      <c r="CJ31" s="621"/>
      <c r="CK31" s="621"/>
      <c r="CL31" s="621"/>
      <c r="CM31" s="621"/>
      <c r="CN31" s="621"/>
      <c r="CO31" s="621"/>
      <c r="CP31" s="621"/>
      <c r="CQ31" s="622"/>
      <c r="CR31" s="623">
        <v>105930</v>
      </c>
      <c r="CS31" s="655"/>
      <c r="CT31" s="655"/>
      <c r="CU31" s="655"/>
      <c r="CV31" s="655"/>
      <c r="CW31" s="655"/>
      <c r="CX31" s="655"/>
      <c r="CY31" s="656"/>
      <c r="CZ31" s="628">
        <v>0.4</v>
      </c>
      <c r="DA31" s="653"/>
      <c r="DB31" s="653"/>
      <c r="DC31" s="657"/>
      <c r="DD31" s="632">
        <v>104647</v>
      </c>
      <c r="DE31" s="655"/>
      <c r="DF31" s="655"/>
      <c r="DG31" s="655"/>
      <c r="DH31" s="655"/>
      <c r="DI31" s="655"/>
      <c r="DJ31" s="655"/>
      <c r="DK31" s="656"/>
      <c r="DL31" s="632">
        <v>104647</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2529156</v>
      </c>
      <c r="S32" s="624"/>
      <c r="T32" s="624"/>
      <c r="U32" s="624"/>
      <c r="V32" s="624"/>
      <c r="W32" s="624"/>
      <c r="X32" s="624"/>
      <c r="Y32" s="625"/>
      <c r="Z32" s="626">
        <v>8.5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99.4</v>
      </c>
      <c r="BH32" s="655"/>
      <c r="BI32" s="655"/>
      <c r="BJ32" s="655"/>
      <c r="BK32" s="655"/>
      <c r="BL32" s="655"/>
      <c r="BM32" s="629">
        <v>98.8</v>
      </c>
      <c r="BN32" s="655"/>
      <c r="BO32" s="655"/>
      <c r="BP32" s="655"/>
      <c r="BQ32" s="678"/>
      <c r="BR32" s="680">
        <v>99.5</v>
      </c>
      <c r="BS32" s="655"/>
      <c r="BT32" s="655"/>
      <c r="BU32" s="655"/>
      <c r="BV32" s="655"/>
      <c r="BW32" s="655"/>
      <c r="BX32" s="629">
        <v>98.6</v>
      </c>
      <c r="BY32" s="655"/>
      <c r="BZ32" s="655"/>
      <c r="CA32" s="655"/>
      <c r="CB32" s="678"/>
      <c r="CD32" s="663"/>
      <c r="CE32" s="664"/>
      <c r="CF32" s="620" t="s">
        <v>305</v>
      </c>
      <c r="CG32" s="621"/>
      <c r="CH32" s="621"/>
      <c r="CI32" s="621"/>
      <c r="CJ32" s="621"/>
      <c r="CK32" s="621"/>
      <c r="CL32" s="621"/>
      <c r="CM32" s="621"/>
      <c r="CN32" s="621"/>
      <c r="CO32" s="621"/>
      <c r="CP32" s="621"/>
      <c r="CQ32" s="622"/>
      <c r="CR32" s="623">
        <v>2217</v>
      </c>
      <c r="CS32" s="624"/>
      <c r="CT32" s="624"/>
      <c r="CU32" s="624"/>
      <c r="CV32" s="624"/>
      <c r="CW32" s="624"/>
      <c r="CX32" s="624"/>
      <c r="CY32" s="625"/>
      <c r="CZ32" s="628">
        <v>0</v>
      </c>
      <c r="DA32" s="653"/>
      <c r="DB32" s="653"/>
      <c r="DC32" s="657"/>
      <c r="DD32" s="632">
        <v>2217</v>
      </c>
      <c r="DE32" s="624"/>
      <c r="DF32" s="624"/>
      <c r="DG32" s="624"/>
      <c r="DH32" s="624"/>
      <c r="DI32" s="624"/>
      <c r="DJ32" s="624"/>
      <c r="DK32" s="625"/>
      <c r="DL32" s="632">
        <v>2217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200925</v>
      </c>
      <c r="S33" s="624"/>
      <c r="T33" s="624"/>
      <c r="U33" s="624"/>
      <c r="V33" s="624"/>
      <c r="W33" s="624"/>
      <c r="X33" s="624"/>
      <c r="Y33" s="625"/>
      <c r="Z33" s="626">
        <v>0.7</v>
      </c>
      <c r="AA33" s="626"/>
      <c r="AB33" s="626"/>
      <c r="AC33" s="626"/>
      <c r="AD33" s="627">
        <v>4237</v>
      </c>
      <c r="AE33" s="627"/>
      <c r="AF33" s="627"/>
      <c r="AG33" s="627"/>
      <c r="AH33" s="627"/>
      <c r="AI33" s="627"/>
      <c r="AJ33" s="627"/>
      <c r="AK33" s="627"/>
      <c r="AL33" s="628">
        <v>0</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99.5</v>
      </c>
      <c r="BH33" s="682"/>
      <c r="BI33" s="682"/>
      <c r="BJ33" s="682"/>
      <c r="BK33" s="682"/>
      <c r="BL33" s="682"/>
      <c r="BM33" s="683">
        <v>98.7</v>
      </c>
      <c r="BN33" s="682"/>
      <c r="BO33" s="682"/>
      <c r="BP33" s="682"/>
      <c r="BQ33" s="684"/>
      <c r="BR33" s="681">
        <v>99.4</v>
      </c>
      <c r="BS33" s="682"/>
      <c r="BT33" s="682"/>
      <c r="BU33" s="682"/>
      <c r="BV33" s="682"/>
      <c r="BW33" s="682"/>
      <c r="BX33" s="683">
        <v>98.6</v>
      </c>
      <c r="BY33" s="682"/>
      <c r="BZ33" s="682"/>
      <c r="CA33" s="682"/>
      <c r="CB33" s="684"/>
      <c r="CD33" s="620" t="s">
        <v>308</v>
      </c>
      <c r="CE33" s="621"/>
      <c r="CF33" s="621"/>
      <c r="CG33" s="621"/>
      <c r="CH33" s="621"/>
      <c r="CI33" s="621"/>
      <c r="CJ33" s="621"/>
      <c r="CK33" s="621"/>
      <c r="CL33" s="621"/>
      <c r="CM33" s="621"/>
      <c r="CN33" s="621"/>
      <c r="CO33" s="621"/>
      <c r="CP33" s="621"/>
      <c r="CQ33" s="622"/>
      <c r="CR33" s="623">
        <v>12614074</v>
      </c>
      <c r="CS33" s="655"/>
      <c r="CT33" s="655"/>
      <c r="CU33" s="655"/>
      <c r="CV33" s="655"/>
      <c r="CW33" s="655"/>
      <c r="CX33" s="655"/>
      <c r="CY33" s="656"/>
      <c r="CZ33" s="628">
        <v>43.9</v>
      </c>
      <c r="DA33" s="653"/>
      <c r="DB33" s="653"/>
      <c r="DC33" s="657"/>
      <c r="DD33" s="632">
        <v>8710475</v>
      </c>
      <c r="DE33" s="655"/>
      <c r="DF33" s="655"/>
      <c r="DG33" s="655"/>
      <c r="DH33" s="655"/>
      <c r="DI33" s="655"/>
      <c r="DJ33" s="655"/>
      <c r="DK33" s="656"/>
      <c r="DL33" s="632">
        <v>5914989</v>
      </c>
      <c r="DM33" s="655"/>
      <c r="DN33" s="655"/>
      <c r="DO33" s="655"/>
      <c r="DP33" s="655"/>
      <c r="DQ33" s="655"/>
      <c r="DR33" s="655"/>
      <c r="DS33" s="655"/>
      <c r="DT33" s="655"/>
      <c r="DU33" s="655"/>
      <c r="DV33" s="656"/>
      <c r="DW33" s="628">
        <v>38.299999999999997</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249530</v>
      </c>
      <c r="S34" s="624"/>
      <c r="T34" s="624"/>
      <c r="U34" s="624"/>
      <c r="V34" s="624"/>
      <c r="W34" s="624"/>
      <c r="X34" s="624"/>
      <c r="Y34" s="625"/>
      <c r="Z34" s="626">
        <v>0.8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3825838</v>
      </c>
      <c r="CS34" s="624"/>
      <c r="CT34" s="624"/>
      <c r="CU34" s="624"/>
      <c r="CV34" s="624"/>
      <c r="CW34" s="624"/>
      <c r="CX34" s="624"/>
      <c r="CY34" s="625"/>
      <c r="CZ34" s="628">
        <v>13.3</v>
      </c>
      <c r="DA34" s="653"/>
      <c r="DB34" s="653"/>
      <c r="DC34" s="657"/>
      <c r="DD34" s="632">
        <v>2470694</v>
      </c>
      <c r="DE34" s="624"/>
      <c r="DF34" s="624"/>
      <c r="DG34" s="624"/>
      <c r="DH34" s="624"/>
      <c r="DI34" s="624"/>
      <c r="DJ34" s="624"/>
      <c r="DK34" s="625"/>
      <c r="DL34" s="632">
        <v>2038819</v>
      </c>
      <c r="DM34" s="624"/>
      <c r="DN34" s="624"/>
      <c r="DO34" s="624"/>
      <c r="DP34" s="624"/>
      <c r="DQ34" s="624"/>
      <c r="DR34" s="624"/>
      <c r="DS34" s="624"/>
      <c r="DT34" s="624"/>
      <c r="DU34" s="624"/>
      <c r="DV34" s="625"/>
      <c r="DW34" s="628">
        <v>13.2</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646444</v>
      </c>
      <c r="S35" s="624"/>
      <c r="T35" s="624"/>
      <c r="U35" s="624"/>
      <c r="V35" s="624"/>
      <c r="W35" s="624"/>
      <c r="X35" s="624"/>
      <c r="Y35" s="625"/>
      <c r="Z35" s="626">
        <v>2.2000000000000002</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245375</v>
      </c>
      <c r="CS35" s="655"/>
      <c r="CT35" s="655"/>
      <c r="CU35" s="655"/>
      <c r="CV35" s="655"/>
      <c r="CW35" s="655"/>
      <c r="CX35" s="655"/>
      <c r="CY35" s="656"/>
      <c r="CZ35" s="628">
        <v>0.9</v>
      </c>
      <c r="DA35" s="653"/>
      <c r="DB35" s="653"/>
      <c r="DC35" s="657"/>
      <c r="DD35" s="632">
        <v>194308</v>
      </c>
      <c r="DE35" s="655"/>
      <c r="DF35" s="655"/>
      <c r="DG35" s="655"/>
      <c r="DH35" s="655"/>
      <c r="DI35" s="655"/>
      <c r="DJ35" s="655"/>
      <c r="DK35" s="656"/>
      <c r="DL35" s="632">
        <v>192672</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1293506</v>
      </c>
      <c r="S36" s="624"/>
      <c r="T36" s="624"/>
      <c r="U36" s="624"/>
      <c r="V36" s="624"/>
      <c r="W36" s="624"/>
      <c r="X36" s="624"/>
      <c r="Y36" s="625"/>
      <c r="Z36" s="626">
        <v>4.3</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3229495</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50877</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4648400</v>
      </c>
      <c r="CS36" s="624"/>
      <c r="CT36" s="624"/>
      <c r="CU36" s="624"/>
      <c r="CV36" s="624"/>
      <c r="CW36" s="624"/>
      <c r="CX36" s="624"/>
      <c r="CY36" s="625"/>
      <c r="CZ36" s="628">
        <v>16.2</v>
      </c>
      <c r="DA36" s="653"/>
      <c r="DB36" s="653"/>
      <c r="DC36" s="657"/>
      <c r="DD36" s="632">
        <v>2885956</v>
      </c>
      <c r="DE36" s="624"/>
      <c r="DF36" s="624"/>
      <c r="DG36" s="624"/>
      <c r="DH36" s="624"/>
      <c r="DI36" s="624"/>
      <c r="DJ36" s="624"/>
      <c r="DK36" s="625"/>
      <c r="DL36" s="632">
        <v>1675798</v>
      </c>
      <c r="DM36" s="624"/>
      <c r="DN36" s="624"/>
      <c r="DO36" s="624"/>
      <c r="DP36" s="624"/>
      <c r="DQ36" s="624"/>
      <c r="DR36" s="624"/>
      <c r="DS36" s="624"/>
      <c r="DT36" s="624"/>
      <c r="DU36" s="624"/>
      <c r="DV36" s="625"/>
      <c r="DW36" s="628">
        <v>10.8</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367089</v>
      </c>
      <c r="S37" s="624"/>
      <c r="T37" s="624"/>
      <c r="U37" s="624"/>
      <c r="V37" s="624"/>
      <c r="W37" s="624"/>
      <c r="X37" s="624"/>
      <c r="Y37" s="625"/>
      <c r="Z37" s="626">
        <v>1.2</v>
      </c>
      <c r="AA37" s="626"/>
      <c r="AB37" s="626"/>
      <c r="AC37" s="626"/>
      <c r="AD37" s="627">
        <v>10313</v>
      </c>
      <c r="AE37" s="627"/>
      <c r="AF37" s="627"/>
      <c r="AG37" s="627"/>
      <c r="AH37" s="627"/>
      <c r="AI37" s="627"/>
      <c r="AJ37" s="627"/>
      <c r="AK37" s="627"/>
      <c r="AL37" s="628">
        <v>0.1</v>
      </c>
      <c r="AM37" s="629"/>
      <c r="AN37" s="629"/>
      <c r="AO37" s="630"/>
      <c r="AQ37" s="686" t="s">
        <v>320</v>
      </c>
      <c r="AR37" s="687"/>
      <c r="AS37" s="687"/>
      <c r="AT37" s="687"/>
      <c r="AU37" s="687"/>
      <c r="AV37" s="687"/>
      <c r="AW37" s="687"/>
      <c r="AX37" s="687"/>
      <c r="AY37" s="688"/>
      <c r="AZ37" s="623">
        <v>393165</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-13680</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2240892</v>
      </c>
      <c r="CS37" s="655"/>
      <c r="CT37" s="655"/>
      <c r="CU37" s="655"/>
      <c r="CV37" s="655"/>
      <c r="CW37" s="655"/>
      <c r="CX37" s="655"/>
      <c r="CY37" s="656"/>
      <c r="CZ37" s="628">
        <v>7.8</v>
      </c>
      <c r="DA37" s="653"/>
      <c r="DB37" s="653"/>
      <c r="DC37" s="657"/>
      <c r="DD37" s="632">
        <v>1278188</v>
      </c>
      <c r="DE37" s="655"/>
      <c r="DF37" s="655"/>
      <c r="DG37" s="655"/>
      <c r="DH37" s="655"/>
      <c r="DI37" s="655"/>
      <c r="DJ37" s="655"/>
      <c r="DK37" s="656"/>
      <c r="DL37" s="632">
        <v>1080335</v>
      </c>
      <c r="DM37" s="655"/>
      <c r="DN37" s="655"/>
      <c r="DO37" s="655"/>
      <c r="DP37" s="655"/>
      <c r="DQ37" s="655"/>
      <c r="DR37" s="655"/>
      <c r="DS37" s="655"/>
      <c r="DT37" s="655"/>
      <c r="DU37" s="655"/>
      <c r="DV37" s="656"/>
      <c r="DW37" s="628">
        <v>7</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2532548</v>
      </c>
      <c r="S38" s="624"/>
      <c r="T38" s="624"/>
      <c r="U38" s="624"/>
      <c r="V38" s="624"/>
      <c r="W38" s="624"/>
      <c r="X38" s="624"/>
      <c r="Y38" s="625"/>
      <c r="Z38" s="626">
        <v>8.5</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182055</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5667</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2662015</v>
      </c>
      <c r="CS38" s="624"/>
      <c r="CT38" s="624"/>
      <c r="CU38" s="624"/>
      <c r="CV38" s="624"/>
      <c r="CW38" s="624"/>
      <c r="CX38" s="624"/>
      <c r="CY38" s="625"/>
      <c r="CZ38" s="628">
        <v>9.3000000000000007</v>
      </c>
      <c r="DA38" s="653"/>
      <c r="DB38" s="653"/>
      <c r="DC38" s="657"/>
      <c r="DD38" s="632">
        <v>2228417</v>
      </c>
      <c r="DE38" s="624"/>
      <c r="DF38" s="624"/>
      <c r="DG38" s="624"/>
      <c r="DH38" s="624"/>
      <c r="DI38" s="624"/>
      <c r="DJ38" s="624"/>
      <c r="DK38" s="625"/>
      <c r="DL38" s="632">
        <v>1929089</v>
      </c>
      <c r="DM38" s="624"/>
      <c r="DN38" s="624"/>
      <c r="DO38" s="624"/>
      <c r="DP38" s="624"/>
      <c r="DQ38" s="624"/>
      <c r="DR38" s="624"/>
      <c r="DS38" s="624"/>
      <c r="DT38" s="624"/>
      <c r="DU38" s="624"/>
      <c r="DV38" s="625"/>
      <c r="DW38" s="628">
        <v>12.5</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174315</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8061</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1005648</v>
      </c>
      <c r="CS39" s="655"/>
      <c r="CT39" s="655"/>
      <c r="CU39" s="655"/>
      <c r="CV39" s="655"/>
      <c r="CW39" s="655"/>
      <c r="CX39" s="655"/>
      <c r="CY39" s="656"/>
      <c r="CZ39" s="628">
        <v>3.5</v>
      </c>
      <c r="DA39" s="653"/>
      <c r="DB39" s="653"/>
      <c r="DC39" s="657"/>
      <c r="DD39" s="632">
        <v>745661</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v>85348</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15453</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99</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226798</v>
      </c>
      <c r="CS40" s="624"/>
      <c r="CT40" s="624"/>
      <c r="CU40" s="624"/>
      <c r="CV40" s="624"/>
      <c r="CW40" s="624"/>
      <c r="CX40" s="624"/>
      <c r="CY40" s="625"/>
      <c r="CZ40" s="628">
        <v>0.8</v>
      </c>
      <c r="DA40" s="653"/>
      <c r="DB40" s="653"/>
      <c r="DC40" s="657"/>
      <c r="DD40" s="632">
        <v>185439</v>
      </c>
      <c r="DE40" s="624"/>
      <c r="DF40" s="624"/>
      <c r="DG40" s="624"/>
      <c r="DH40" s="624"/>
      <c r="DI40" s="624"/>
      <c r="DJ40" s="624"/>
      <c r="DK40" s="625"/>
      <c r="DL40" s="632">
        <v>78611</v>
      </c>
      <c r="DM40" s="624"/>
      <c r="DN40" s="624"/>
      <c r="DO40" s="624"/>
      <c r="DP40" s="624"/>
      <c r="DQ40" s="624"/>
      <c r="DR40" s="624"/>
      <c r="DS40" s="624"/>
      <c r="DT40" s="624"/>
      <c r="DU40" s="624"/>
      <c r="DV40" s="625"/>
      <c r="DW40" s="628">
        <v>0.5</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29879364</v>
      </c>
      <c r="S41" s="696"/>
      <c r="T41" s="696"/>
      <c r="U41" s="696"/>
      <c r="V41" s="696"/>
      <c r="W41" s="696"/>
      <c r="X41" s="696"/>
      <c r="Y41" s="700"/>
      <c r="Z41" s="701">
        <v>100</v>
      </c>
      <c r="AA41" s="701"/>
      <c r="AB41" s="701"/>
      <c r="AC41" s="701"/>
      <c r="AD41" s="702">
        <v>15369284</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455624</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2008883</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442</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2373272</v>
      </c>
      <c r="CS42" s="655"/>
      <c r="CT42" s="655"/>
      <c r="CU42" s="655"/>
      <c r="CV42" s="655"/>
      <c r="CW42" s="655"/>
      <c r="CX42" s="655"/>
      <c r="CY42" s="656"/>
      <c r="CZ42" s="628">
        <v>8.3000000000000007</v>
      </c>
      <c r="DA42" s="653"/>
      <c r="DB42" s="653"/>
      <c r="DC42" s="657"/>
      <c r="DD42" s="632">
        <v>206390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55391</v>
      </c>
      <c r="CS43" s="655"/>
      <c r="CT43" s="655"/>
      <c r="CU43" s="655"/>
      <c r="CV43" s="655"/>
      <c r="CW43" s="655"/>
      <c r="CX43" s="655"/>
      <c r="CY43" s="656"/>
      <c r="CZ43" s="628">
        <v>0.2</v>
      </c>
      <c r="DA43" s="653"/>
      <c r="DB43" s="653"/>
      <c r="DC43" s="657"/>
      <c r="DD43" s="632">
        <v>44781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2274576</v>
      </c>
      <c r="CS44" s="624"/>
      <c r="CT44" s="624"/>
      <c r="CU44" s="624"/>
      <c r="CV44" s="624"/>
      <c r="CW44" s="624"/>
      <c r="CX44" s="624"/>
      <c r="CY44" s="625"/>
      <c r="CZ44" s="628">
        <v>7.9</v>
      </c>
      <c r="DA44" s="629"/>
      <c r="DB44" s="629"/>
      <c r="DC44" s="635"/>
      <c r="DD44" s="632">
        <v>190571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1035435</v>
      </c>
      <c r="CS45" s="655"/>
      <c r="CT45" s="655"/>
      <c r="CU45" s="655"/>
      <c r="CV45" s="655"/>
      <c r="CW45" s="655"/>
      <c r="CX45" s="655"/>
      <c r="CY45" s="656"/>
      <c r="CZ45" s="628">
        <v>3.6</v>
      </c>
      <c r="DA45" s="653"/>
      <c r="DB45" s="653"/>
      <c r="DC45" s="657"/>
      <c r="DD45" s="632">
        <v>71355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349</v>
      </c>
      <c r="CG46" s="621"/>
      <c r="CH46" s="621"/>
      <c r="CI46" s="621"/>
      <c r="CJ46" s="621"/>
      <c r="CK46" s="621"/>
      <c r="CL46" s="621"/>
      <c r="CM46" s="621"/>
      <c r="CN46" s="621"/>
      <c r="CO46" s="621"/>
      <c r="CP46" s="621"/>
      <c r="CQ46" s="622"/>
      <c r="CR46" s="623">
        <v>1076757</v>
      </c>
      <c r="CS46" s="624"/>
      <c r="CT46" s="624"/>
      <c r="CU46" s="624"/>
      <c r="CV46" s="624"/>
      <c r="CW46" s="624"/>
      <c r="CX46" s="624"/>
      <c r="CY46" s="625"/>
      <c r="CZ46" s="628">
        <v>3.7</v>
      </c>
      <c r="DA46" s="629"/>
      <c r="DB46" s="629"/>
      <c r="DC46" s="635"/>
      <c r="DD46" s="632">
        <v>104502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350</v>
      </c>
      <c r="CG47" s="621"/>
      <c r="CH47" s="621"/>
      <c r="CI47" s="621"/>
      <c r="CJ47" s="621"/>
      <c r="CK47" s="621"/>
      <c r="CL47" s="621"/>
      <c r="CM47" s="621"/>
      <c r="CN47" s="621"/>
      <c r="CO47" s="621"/>
      <c r="CP47" s="621"/>
      <c r="CQ47" s="622"/>
      <c r="CR47" s="623">
        <v>98696</v>
      </c>
      <c r="CS47" s="655"/>
      <c r="CT47" s="655"/>
      <c r="CU47" s="655"/>
      <c r="CV47" s="655"/>
      <c r="CW47" s="655"/>
      <c r="CX47" s="655"/>
      <c r="CY47" s="656"/>
      <c r="CZ47" s="628">
        <v>0.3</v>
      </c>
      <c r="DA47" s="653"/>
      <c r="DB47" s="653"/>
      <c r="DC47" s="657"/>
      <c r="DD47" s="632">
        <v>15819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28715324</v>
      </c>
      <c r="CS49" s="682"/>
      <c r="CT49" s="682"/>
      <c r="CU49" s="682"/>
      <c r="CV49" s="682"/>
      <c r="CW49" s="682"/>
      <c r="CX49" s="682"/>
      <c r="CY49" s="711"/>
      <c r="CZ49" s="703">
        <v>100</v>
      </c>
      <c r="DA49" s="712"/>
      <c r="DB49" s="712"/>
      <c r="DC49" s="713"/>
      <c r="DD49" s="714">
        <v>18151076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JZtEw4T4CR1VCncJZHRmN/Go5d+XbKzX0xLThm+2ZD1avRh4KW2lgtsVHGWfXYwUQ/GfFI6OTPhEXGxGXfOtQ==" saltValue="mO+jAvAnxA7A3ofBuFGgR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29971</v>
      </c>
      <c r="R7" s="753"/>
      <c r="S7" s="753"/>
      <c r="T7" s="753"/>
      <c r="U7" s="753"/>
      <c r="V7" s="753">
        <v>28810</v>
      </c>
      <c r="W7" s="753"/>
      <c r="X7" s="753"/>
      <c r="Y7" s="753"/>
      <c r="Z7" s="753"/>
      <c r="AA7" s="753">
        <v>1161</v>
      </c>
      <c r="AB7" s="753"/>
      <c r="AC7" s="753"/>
      <c r="AD7" s="753"/>
      <c r="AE7" s="754"/>
      <c r="AF7" s="755">
        <v>1062</v>
      </c>
      <c r="AG7" s="756"/>
      <c r="AH7" s="756"/>
      <c r="AI7" s="756"/>
      <c r="AJ7" s="757"/>
      <c r="AK7" s="758">
        <v>625</v>
      </c>
      <c r="AL7" s="759"/>
      <c r="AM7" s="759"/>
      <c r="AN7" s="759"/>
      <c r="AO7" s="759"/>
      <c r="AP7" s="759">
        <v>29632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563</v>
      </c>
      <c r="BT7" s="747"/>
      <c r="BU7" s="747"/>
      <c r="BV7" s="747"/>
      <c r="BW7" s="747"/>
      <c r="BX7" s="747"/>
      <c r="BY7" s="747"/>
      <c r="BZ7" s="747"/>
      <c r="CA7" s="747"/>
      <c r="CB7" s="747"/>
      <c r="CC7" s="747"/>
      <c r="CD7" s="747"/>
      <c r="CE7" s="747"/>
      <c r="CF7" s="747"/>
      <c r="CG7" s="762"/>
      <c r="CH7" s="743">
        <v>-2</v>
      </c>
      <c r="CI7" s="744"/>
      <c r="CJ7" s="744"/>
      <c r="CK7" s="744"/>
      <c r="CL7" s="745"/>
      <c r="CM7" s="743">
        <v>118</v>
      </c>
      <c r="CN7" s="744"/>
      <c r="CO7" s="744"/>
      <c r="CP7" s="744"/>
      <c r="CQ7" s="745"/>
      <c r="CR7" s="743">
        <v>49</v>
      </c>
      <c r="CS7" s="744"/>
      <c r="CT7" s="744"/>
      <c r="CU7" s="744"/>
      <c r="CV7" s="745"/>
      <c r="CW7" s="743" t="s">
        <v>558</v>
      </c>
      <c r="CX7" s="744"/>
      <c r="CY7" s="744"/>
      <c r="CZ7" s="744"/>
      <c r="DA7" s="745"/>
      <c r="DB7" s="743" t="s">
        <v>558</v>
      </c>
      <c r="DC7" s="744"/>
      <c r="DD7" s="744"/>
      <c r="DE7" s="744"/>
      <c r="DF7" s="745"/>
      <c r="DG7" s="743" t="s">
        <v>558</v>
      </c>
      <c r="DH7" s="744"/>
      <c r="DI7" s="744"/>
      <c r="DJ7" s="744"/>
      <c r="DK7" s="745"/>
      <c r="DL7" s="743" t="s">
        <v>558</v>
      </c>
      <c r="DM7" s="744"/>
      <c r="DN7" s="744"/>
      <c r="DO7" s="744"/>
      <c r="DP7" s="745"/>
      <c r="DQ7" s="743" t="s">
        <v>558</v>
      </c>
      <c r="DR7" s="744"/>
      <c r="DS7" s="744"/>
      <c r="DT7" s="744"/>
      <c r="DU7" s="745"/>
      <c r="DV7" s="746"/>
      <c r="DW7" s="747"/>
      <c r="DX7" s="747"/>
      <c r="DY7" s="747"/>
      <c r="DZ7" s="748"/>
      <c r="EA7" s="234"/>
    </row>
    <row r="8" spans="1:131" s="235" customFormat="1" ht="26.25" customHeight="1" x14ac:dyDescent="0.2">
      <c r="A8" s="238">
        <v>2</v>
      </c>
      <c r="B8" s="780" t="s">
        <v>376</v>
      </c>
      <c r="C8" s="781"/>
      <c r="D8" s="781"/>
      <c r="E8" s="781"/>
      <c r="F8" s="781"/>
      <c r="G8" s="781"/>
      <c r="H8" s="781"/>
      <c r="I8" s="781"/>
      <c r="J8" s="781"/>
      <c r="K8" s="781"/>
      <c r="L8" s="781"/>
      <c r="M8" s="781"/>
      <c r="N8" s="781"/>
      <c r="O8" s="781"/>
      <c r="P8" s="782"/>
      <c r="Q8" s="783">
        <v>117</v>
      </c>
      <c r="R8" s="784"/>
      <c r="S8" s="784"/>
      <c r="T8" s="784"/>
      <c r="U8" s="784"/>
      <c r="V8" s="784">
        <v>117</v>
      </c>
      <c r="W8" s="784"/>
      <c r="X8" s="784"/>
      <c r="Y8" s="784"/>
      <c r="Z8" s="784"/>
      <c r="AA8" s="784">
        <v>0</v>
      </c>
      <c r="AB8" s="784"/>
      <c r="AC8" s="784"/>
      <c r="AD8" s="784"/>
      <c r="AE8" s="785"/>
      <c r="AF8" s="786" t="s">
        <v>122</v>
      </c>
      <c r="AG8" s="787"/>
      <c r="AH8" s="787"/>
      <c r="AI8" s="787"/>
      <c r="AJ8" s="788"/>
      <c r="AK8" s="769">
        <v>90</v>
      </c>
      <c r="AL8" s="770"/>
      <c r="AM8" s="770"/>
      <c r="AN8" s="770"/>
      <c r="AO8" s="770"/>
      <c r="AP8" s="770" t="s">
        <v>558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564</v>
      </c>
      <c r="BT8" s="774"/>
      <c r="BU8" s="774"/>
      <c r="BV8" s="774"/>
      <c r="BW8" s="774"/>
      <c r="BX8" s="774"/>
      <c r="BY8" s="774"/>
      <c r="BZ8" s="774"/>
      <c r="CA8" s="774"/>
      <c r="CB8" s="774"/>
      <c r="CC8" s="774"/>
      <c r="CD8" s="774"/>
      <c r="CE8" s="774"/>
      <c r="CF8" s="774"/>
      <c r="CG8" s="775"/>
      <c r="CH8" s="776">
        <v>4</v>
      </c>
      <c r="CI8" s="777"/>
      <c r="CJ8" s="777"/>
      <c r="CK8" s="777"/>
      <c r="CL8" s="778"/>
      <c r="CM8" s="776">
        <v>8</v>
      </c>
      <c r="CN8" s="777"/>
      <c r="CO8" s="777"/>
      <c r="CP8" s="777"/>
      <c r="CQ8" s="778"/>
      <c r="CR8" s="776">
        <v>20</v>
      </c>
      <c r="CS8" s="777"/>
      <c r="CT8" s="777"/>
      <c r="CU8" s="777"/>
      <c r="CV8" s="778"/>
      <c r="CW8" s="776" t="s">
        <v>558</v>
      </c>
      <c r="CX8" s="777"/>
      <c r="CY8" s="777"/>
      <c r="CZ8" s="777"/>
      <c r="DA8" s="778"/>
      <c r="DB8" s="776" t="s">
        <v>558</v>
      </c>
      <c r="DC8" s="777"/>
      <c r="DD8" s="777"/>
      <c r="DE8" s="777"/>
      <c r="DF8" s="778"/>
      <c r="DG8" s="776" t="s">
        <v>558</v>
      </c>
      <c r="DH8" s="777"/>
      <c r="DI8" s="777"/>
      <c r="DJ8" s="777"/>
      <c r="DK8" s="778"/>
      <c r="DL8" s="776" t="s">
        <v>558</v>
      </c>
      <c r="DM8" s="777"/>
      <c r="DN8" s="777"/>
      <c r="DO8" s="777"/>
      <c r="DP8" s="778"/>
      <c r="DQ8" s="776" t="s">
        <v>558</v>
      </c>
      <c r="DR8" s="777"/>
      <c r="DS8" s="777"/>
      <c r="DT8" s="777"/>
      <c r="DU8" s="778"/>
      <c r="DV8" s="773"/>
      <c r="DW8" s="774"/>
      <c r="DX8" s="774"/>
      <c r="DY8" s="774"/>
      <c r="DZ8" s="779"/>
      <c r="EA8" s="234"/>
    </row>
    <row r="9" spans="1:131" s="235" customFormat="1" ht="26.25" customHeight="1" x14ac:dyDescent="0.2">
      <c r="A9" s="238">
        <v>3</v>
      </c>
      <c r="B9" s="780" t="s">
        <v>377</v>
      </c>
      <c r="C9" s="781"/>
      <c r="D9" s="781"/>
      <c r="E9" s="781"/>
      <c r="F9" s="781"/>
      <c r="G9" s="781"/>
      <c r="H9" s="781"/>
      <c r="I9" s="781"/>
      <c r="J9" s="781"/>
      <c r="K9" s="781"/>
      <c r="L9" s="781"/>
      <c r="M9" s="781"/>
      <c r="N9" s="781"/>
      <c r="O9" s="781"/>
      <c r="P9" s="782"/>
      <c r="Q9" s="783">
        <v>30</v>
      </c>
      <c r="R9" s="784"/>
      <c r="S9" s="784"/>
      <c r="T9" s="784"/>
      <c r="U9" s="784"/>
      <c r="V9" s="784">
        <v>28</v>
      </c>
      <c r="W9" s="784"/>
      <c r="X9" s="784"/>
      <c r="Y9" s="784"/>
      <c r="Z9" s="784"/>
      <c r="AA9" s="784">
        <v>2</v>
      </c>
      <c r="AB9" s="784"/>
      <c r="AC9" s="784"/>
      <c r="AD9" s="784"/>
      <c r="AE9" s="785"/>
      <c r="AF9" s="786">
        <v>2</v>
      </c>
      <c r="AG9" s="787"/>
      <c r="AH9" s="787"/>
      <c r="AI9" s="787"/>
      <c r="AJ9" s="788"/>
      <c r="AK9" s="769">
        <v>22</v>
      </c>
      <c r="AL9" s="770"/>
      <c r="AM9" s="770"/>
      <c r="AN9" s="770"/>
      <c r="AO9" s="770"/>
      <c r="AP9" s="770">
        <v>164</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379</v>
      </c>
      <c r="B23" s="789" t="s">
        <v>380</v>
      </c>
      <c r="C23" s="790"/>
      <c r="D23" s="790"/>
      <c r="E23" s="790"/>
      <c r="F23" s="790"/>
      <c r="G23" s="790"/>
      <c r="H23" s="790"/>
      <c r="I23" s="790"/>
      <c r="J23" s="790"/>
      <c r="K23" s="790"/>
      <c r="L23" s="790"/>
      <c r="M23" s="790"/>
      <c r="N23" s="790"/>
      <c r="O23" s="790"/>
      <c r="P23" s="791"/>
      <c r="Q23" s="792">
        <v>30037</v>
      </c>
      <c r="R23" s="793"/>
      <c r="S23" s="793"/>
      <c r="T23" s="793"/>
      <c r="U23" s="793"/>
      <c r="V23" s="793">
        <v>28873</v>
      </c>
      <c r="W23" s="793"/>
      <c r="X23" s="793"/>
      <c r="Y23" s="793"/>
      <c r="Z23" s="793"/>
      <c r="AA23" s="793">
        <v>1164</v>
      </c>
      <c r="AB23" s="793"/>
      <c r="AC23" s="793"/>
      <c r="AD23" s="793"/>
      <c r="AE23" s="794"/>
      <c r="AF23" s="795">
        <v>1065</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391</v>
      </c>
      <c r="C28" s="750"/>
      <c r="D28" s="750"/>
      <c r="E28" s="750"/>
      <c r="F28" s="750"/>
      <c r="G28" s="750"/>
      <c r="H28" s="750"/>
      <c r="I28" s="750"/>
      <c r="J28" s="750"/>
      <c r="K28" s="750"/>
      <c r="L28" s="750"/>
      <c r="M28" s="750"/>
      <c r="N28" s="750"/>
      <c r="O28" s="750"/>
      <c r="P28" s="751"/>
      <c r="Q28" s="822">
        <v>6543</v>
      </c>
      <c r="R28" s="823"/>
      <c r="S28" s="823"/>
      <c r="T28" s="823"/>
      <c r="U28" s="823"/>
      <c r="V28" s="823">
        <v>6398</v>
      </c>
      <c r="W28" s="823"/>
      <c r="X28" s="823"/>
      <c r="Y28" s="823"/>
      <c r="Z28" s="823"/>
      <c r="AA28" s="823">
        <v>145</v>
      </c>
      <c r="AB28" s="823"/>
      <c r="AC28" s="823"/>
      <c r="AD28" s="823"/>
      <c r="AE28" s="824"/>
      <c r="AF28" s="825">
        <v>145</v>
      </c>
      <c r="AG28" s="823"/>
      <c r="AH28" s="823"/>
      <c r="AI28" s="823"/>
      <c r="AJ28" s="826"/>
      <c r="AK28" s="827">
        <v>1038</v>
      </c>
      <c r="AL28" s="828"/>
      <c r="AM28" s="828"/>
      <c r="AN28" s="828"/>
      <c r="AO28" s="828"/>
      <c r="AP28" s="828" t="s">
        <v>558</v>
      </c>
      <c r="AQ28" s="828"/>
      <c r="AR28" s="828"/>
      <c r="AS28" s="828"/>
      <c r="AT28" s="828"/>
      <c r="AU28" s="828" t="s">
        <v>558</v>
      </c>
      <c r="AV28" s="828"/>
      <c r="AW28" s="828"/>
      <c r="AX28" s="828"/>
      <c r="AY28" s="828"/>
      <c r="AZ28" s="829" t="s">
        <v>558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392</v>
      </c>
      <c r="C29" s="781"/>
      <c r="D29" s="781"/>
      <c r="E29" s="781"/>
      <c r="F29" s="781"/>
      <c r="G29" s="781"/>
      <c r="H29" s="781"/>
      <c r="I29" s="781"/>
      <c r="J29" s="781"/>
      <c r="K29" s="781"/>
      <c r="L29" s="781"/>
      <c r="M29" s="781"/>
      <c r="N29" s="781"/>
      <c r="O29" s="781"/>
      <c r="P29" s="782"/>
      <c r="Q29" s="783">
        <v>4940</v>
      </c>
      <c r="R29" s="784"/>
      <c r="S29" s="784"/>
      <c r="T29" s="784"/>
      <c r="U29" s="784"/>
      <c r="V29" s="784">
        <v>4889</v>
      </c>
      <c r="W29" s="784"/>
      <c r="X29" s="784"/>
      <c r="Y29" s="784"/>
      <c r="Z29" s="784"/>
      <c r="AA29" s="784">
        <v>51</v>
      </c>
      <c r="AB29" s="784"/>
      <c r="AC29" s="784"/>
      <c r="AD29" s="784"/>
      <c r="AE29" s="785"/>
      <c r="AF29" s="786">
        <v>51</v>
      </c>
      <c r="AG29" s="787"/>
      <c r="AH29" s="787"/>
      <c r="AI29" s="787"/>
      <c r="AJ29" s="788"/>
      <c r="AK29" s="834">
        <v>441</v>
      </c>
      <c r="AL29" s="830"/>
      <c r="AM29" s="830"/>
      <c r="AN29" s="830"/>
      <c r="AO29" s="830"/>
      <c r="AP29" s="830" t="s">
        <v>558</v>
      </c>
      <c r="AQ29" s="830"/>
      <c r="AR29" s="830"/>
      <c r="AS29" s="830"/>
      <c r="AT29" s="830"/>
      <c r="AU29" s="830" t="s">
        <v>558</v>
      </c>
      <c r="AV29" s="830"/>
      <c r="AW29" s="830"/>
      <c r="AX29" s="830"/>
      <c r="AY29" s="830"/>
      <c r="AZ29" s="831" t="s">
        <v>558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393</v>
      </c>
      <c r="C30" s="781"/>
      <c r="D30" s="781"/>
      <c r="E30" s="781"/>
      <c r="F30" s="781"/>
      <c r="G30" s="781"/>
      <c r="H30" s="781"/>
      <c r="I30" s="781"/>
      <c r="J30" s="781"/>
      <c r="K30" s="781"/>
      <c r="L30" s="781"/>
      <c r="M30" s="781"/>
      <c r="N30" s="781"/>
      <c r="O30" s="781"/>
      <c r="P30" s="782"/>
      <c r="Q30" s="783">
        <v>16</v>
      </c>
      <c r="R30" s="784"/>
      <c r="S30" s="784"/>
      <c r="T30" s="784"/>
      <c r="U30" s="784"/>
      <c r="V30" s="784">
        <v>16</v>
      </c>
      <c r="W30" s="784"/>
      <c r="X30" s="784"/>
      <c r="Y30" s="784"/>
      <c r="Z30" s="784"/>
      <c r="AA30" s="784" t="s">
        <v>558</v>
      </c>
      <c r="AB30" s="784"/>
      <c r="AC30" s="784"/>
      <c r="AD30" s="784"/>
      <c r="AE30" s="785"/>
      <c r="AF30" s="786" t="s">
        <v>122</v>
      </c>
      <c r="AG30" s="787"/>
      <c r="AH30" s="787"/>
      <c r="AI30" s="787"/>
      <c r="AJ30" s="788"/>
      <c r="AK30" s="834">
        <v>15</v>
      </c>
      <c r="AL30" s="830"/>
      <c r="AM30" s="830"/>
      <c r="AN30" s="830"/>
      <c r="AO30" s="830"/>
      <c r="AP30" s="830" t="s">
        <v>558</v>
      </c>
      <c r="AQ30" s="830"/>
      <c r="AR30" s="830"/>
      <c r="AS30" s="830"/>
      <c r="AT30" s="830"/>
      <c r="AU30" s="830" t="s">
        <v>558</v>
      </c>
      <c r="AV30" s="830"/>
      <c r="AW30" s="830"/>
      <c r="AX30" s="830"/>
      <c r="AY30" s="830"/>
      <c r="AZ30" s="831" t="s">
        <v>558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394</v>
      </c>
      <c r="C31" s="781"/>
      <c r="D31" s="781"/>
      <c r="E31" s="781"/>
      <c r="F31" s="781"/>
      <c r="G31" s="781"/>
      <c r="H31" s="781"/>
      <c r="I31" s="781"/>
      <c r="J31" s="781"/>
      <c r="K31" s="781"/>
      <c r="L31" s="781"/>
      <c r="M31" s="781"/>
      <c r="N31" s="781"/>
      <c r="O31" s="781"/>
      <c r="P31" s="782"/>
      <c r="Q31" s="783">
        <v>17</v>
      </c>
      <c r="R31" s="784"/>
      <c r="S31" s="784"/>
      <c r="T31" s="784"/>
      <c r="U31" s="784"/>
      <c r="V31" s="784">
        <v>17</v>
      </c>
      <c r="W31" s="784"/>
      <c r="X31" s="784"/>
      <c r="Y31" s="784"/>
      <c r="Z31" s="784"/>
      <c r="AA31" s="784">
        <v>0</v>
      </c>
      <c r="AB31" s="784"/>
      <c r="AC31" s="784"/>
      <c r="AD31" s="784"/>
      <c r="AE31" s="785"/>
      <c r="AF31" s="786">
        <v>0</v>
      </c>
      <c r="AG31" s="787"/>
      <c r="AH31" s="787"/>
      <c r="AI31" s="787"/>
      <c r="AJ31" s="788"/>
      <c r="AK31" s="834">
        <v>9</v>
      </c>
      <c r="AL31" s="830"/>
      <c r="AM31" s="830"/>
      <c r="AN31" s="830"/>
      <c r="AO31" s="830"/>
      <c r="AP31" s="830" t="s">
        <v>558</v>
      </c>
      <c r="AQ31" s="830"/>
      <c r="AR31" s="830"/>
      <c r="AS31" s="830"/>
      <c r="AT31" s="830"/>
      <c r="AU31" s="830" t="s">
        <v>558</v>
      </c>
      <c r="AV31" s="830"/>
      <c r="AW31" s="830"/>
      <c r="AX31" s="830"/>
      <c r="AY31" s="830"/>
      <c r="AZ31" s="831" t="s">
        <v>558</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10</v>
      </c>
      <c r="R32" s="784"/>
      <c r="S32" s="784"/>
      <c r="T32" s="784"/>
      <c r="U32" s="784"/>
      <c r="V32" s="784">
        <v>10</v>
      </c>
      <c r="W32" s="784"/>
      <c r="X32" s="784"/>
      <c r="Y32" s="784"/>
      <c r="Z32" s="784"/>
      <c r="AA32" s="784">
        <v>0</v>
      </c>
      <c r="AB32" s="784"/>
      <c r="AC32" s="784"/>
      <c r="AD32" s="784"/>
      <c r="AE32" s="785"/>
      <c r="AF32" s="786">
        <v>0</v>
      </c>
      <c r="AG32" s="787"/>
      <c r="AH32" s="787"/>
      <c r="AI32" s="787"/>
      <c r="AJ32" s="788"/>
      <c r="AK32" s="834">
        <v>9</v>
      </c>
      <c r="AL32" s="830"/>
      <c r="AM32" s="830"/>
      <c r="AN32" s="830"/>
      <c r="AO32" s="830"/>
      <c r="AP32" s="830" t="s">
        <v>558</v>
      </c>
      <c r="AQ32" s="830"/>
      <c r="AR32" s="830"/>
      <c r="AS32" s="830"/>
      <c r="AT32" s="830"/>
      <c r="AU32" s="830" t="s">
        <v>558</v>
      </c>
      <c r="AV32" s="830"/>
      <c r="AW32" s="830"/>
      <c r="AX32" s="830"/>
      <c r="AY32" s="830"/>
      <c r="AZ32" s="831" t="s">
        <v>558</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396</v>
      </c>
      <c r="C33" s="781"/>
      <c r="D33" s="781"/>
      <c r="E33" s="781"/>
      <c r="F33" s="781"/>
      <c r="G33" s="781"/>
      <c r="H33" s="781"/>
      <c r="I33" s="781"/>
      <c r="J33" s="781"/>
      <c r="K33" s="781"/>
      <c r="L33" s="781"/>
      <c r="M33" s="781"/>
      <c r="N33" s="781"/>
      <c r="O33" s="781"/>
      <c r="P33" s="782"/>
      <c r="Q33" s="783">
        <v>1634</v>
      </c>
      <c r="R33" s="784"/>
      <c r="S33" s="784"/>
      <c r="T33" s="784"/>
      <c r="U33" s="784"/>
      <c r="V33" s="784">
        <v>1617</v>
      </c>
      <c r="W33" s="784"/>
      <c r="X33" s="784"/>
      <c r="Y33" s="784"/>
      <c r="Z33" s="784"/>
      <c r="AA33" s="784">
        <v>17</v>
      </c>
      <c r="AB33" s="784"/>
      <c r="AC33" s="784"/>
      <c r="AD33" s="784"/>
      <c r="AE33" s="785"/>
      <c r="AF33" s="786">
        <v>17</v>
      </c>
      <c r="AG33" s="787"/>
      <c r="AH33" s="787"/>
      <c r="AI33" s="787"/>
      <c r="AJ33" s="788"/>
      <c r="AK33" s="834">
        <v>981</v>
      </c>
      <c r="AL33" s="830"/>
      <c r="AM33" s="830"/>
      <c r="AN33" s="830"/>
      <c r="AO33" s="830"/>
      <c r="AP33" s="830" t="s">
        <v>558</v>
      </c>
      <c r="AQ33" s="830"/>
      <c r="AR33" s="830"/>
      <c r="AS33" s="830"/>
      <c r="AT33" s="830"/>
      <c r="AU33" s="830" t="s">
        <v>558</v>
      </c>
      <c r="AV33" s="830"/>
      <c r="AW33" s="830"/>
      <c r="AX33" s="830"/>
      <c r="AY33" s="830"/>
      <c r="AZ33" s="831" t="s">
        <v>558</v>
      </c>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397</v>
      </c>
      <c r="C34" s="781"/>
      <c r="D34" s="781"/>
      <c r="E34" s="781"/>
      <c r="F34" s="781"/>
      <c r="G34" s="781"/>
      <c r="H34" s="781"/>
      <c r="I34" s="781"/>
      <c r="J34" s="781"/>
      <c r="K34" s="781"/>
      <c r="L34" s="781"/>
      <c r="M34" s="781"/>
      <c r="N34" s="781"/>
      <c r="O34" s="781"/>
      <c r="P34" s="782"/>
      <c r="Q34" s="783">
        <v>29</v>
      </c>
      <c r="R34" s="784"/>
      <c r="S34" s="784"/>
      <c r="T34" s="784"/>
      <c r="U34" s="784"/>
      <c r="V34" s="784">
        <v>29</v>
      </c>
      <c r="W34" s="784"/>
      <c r="X34" s="784"/>
      <c r="Y34" s="784"/>
      <c r="Z34" s="784"/>
      <c r="AA34" s="784" t="s">
        <v>558</v>
      </c>
      <c r="AB34" s="784"/>
      <c r="AC34" s="784"/>
      <c r="AD34" s="784"/>
      <c r="AE34" s="785"/>
      <c r="AF34" s="786" t="s">
        <v>122</v>
      </c>
      <c r="AG34" s="787"/>
      <c r="AH34" s="787"/>
      <c r="AI34" s="787"/>
      <c r="AJ34" s="788"/>
      <c r="AK34" s="834">
        <v>7</v>
      </c>
      <c r="AL34" s="830"/>
      <c r="AM34" s="830"/>
      <c r="AN34" s="830"/>
      <c r="AO34" s="830"/>
      <c r="AP34" s="830" t="s">
        <v>558</v>
      </c>
      <c r="AQ34" s="830"/>
      <c r="AR34" s="830"/>
      <c r="AS34" s="830"/>
      <c r="AT34" s="830"/>
      <c r="AU34" s="830" t="s">
        <v>558</v>
      </c>
      <c r="AV34" s="830"/>
      <c r="AW34" s="830"/>
      <c r="AX34" s="830"/>
      <c r="AY34" s="830"/>
      <c r="AZ34" s="831" t="s">
        <v>558</v>
      </c>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398</v>
      </c>
      <c r="C35" s="781"/>
      <c r="D35" s="781"/>
      <c r="E35" s="781"/>
      <c r="F35" s="781"/>
      <c r="G35" s="781"/>
      <c r="H35" s="781"/>
      <c r="I35" s="781"/>
      <c r="J35" s="781"/>
      <c r="K35" s="781"/>
      <c r="L35" s="781"/>
      <c r="M35" s="781"/>
      <c r="N35" s="781"/>
      <c r="O35" s="781"/>
      <c r="P35" s="782"/>
      <c r="Q35" s="783">
        <v>1121</v>
      </c>
      <c r="R35" s="784"/>
      <c r="S35" s="784"/>
      <c r="T35" s="784"/>
      <c r="U35" s="784"/>
      <c r="V35" s="784">
        <v>964</v>
      </c>
      <c r="W35" s="784"/>
      <c r="X35" s="784"/>
      <c r="Y35" s="784"/>
      <c r="Z35" s="784"/>
      <c r="AA35" s="784">
        <v>157</v>
      </c>
      <c r="AB35" s="784"/>
      <c r="AC35" s="784"/>
      <c r="AD35" s="784"/>
      <c r="AE35" s="785"/>
      <c r="AF35" s="786">
        <v>1614</v>
      </c>
      <c r="AG35" s="787"/>
      <c r="AH35" s="787"/>
      <c r="AI35" s="787"/>
      <c r="AJ35" s="788"/>
      <c r="AK35" s="834">
        <v>174</v>
      </c>
      <c r="AL35" s="830"/>
      <c r="AM35" s="830"/>
      <c r="AN35" s="830"/>
      <c r="AO35" s="830"/>
      <c r="AP35" s="830">
        <v>2690</v>
      </c>
      <c r="AQ35" s="830"/>
      <c r="AR35" s="830"/>
      <c r="AS35" s="830"/>
      <c r="AT35" s="830"/>
      <c r="AU35" s="830">
        <v>474</v>
      </c>
      <c r="AV35" s="830"/>
      <c r="AW35" s="830"/>
      <c r="AX35" s="830"/>
      <c r="AY35" s="830"/>
      <c r="AZ35" s="831" t="s">
        <v>558</v>
      </c>
      <c r="BA35" s="831"/>
      <c r="BB35" s="831"/>
      <c r="BC35" s="831"/>
      <c r="BD35" s="831"/>
      <c r="BE35" s="832" t="s">
        <v>399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400</v>
      </c>
      <c r="C36" s="781"/>
      <c r="D36" s="781"/>
      <c r="E36" s="781"/>
      <c r="F36" s="781"/>
      <c r="G36" s="781"/>
      <c r="H36" s="781"/>
      <c r="I36" s="781"/>
      <c r="J36" s="781"/>
      <c r="K36" s="781"/>
      <c r="L36" s="781"/>
      <c r="M36" s="781"/>
      <c r="N36" s="781"/>
      <c r="O36" s="781"/>
      <c r="P36" s="782"/>
      <c r="Q36" s="783">
        <v>549</v>
      </c>
      <c r="R36" s="784"/>
      <c r="S36" s="784"/>
      <c r="T36" s="784"/>
      <c r="U36" s="784"/>
      <c r="V36" s="784">
        <v>486</v>
      </c>
      <c r="W36" s="784"/>
      <c r="X36" s="784"/>
      <c r="Y36" s="784"/>
      <c r="Z36" s="784"/>
      <c r="AA36" s="784">
        <v>63</v>
      </c>
      <c r="AB36" s="784"/>
      <c r="AC36" s="784"/>
      <c r="AD36" s="784"/>
      <c r="AE36" s="785"/>
      <c r="AF36" s="786">
        <v>143</v>
      </c>
      <c r="AG36" s="787"/>
      <c r="AH36" s="787"/>
      <c r="AI36" s="787"/>
      <c r="AJ36" s="788"/>
      <c r="AK36" s="834">
        <v>393</v>
      </c>
      <c r="AL36" s="830"/>
      <c r="AM36" s="830"/>
      <c r="AN36" s="830"/>
      <c r="AO36" s="830"/>
      <c r="AP36" s="830">
        <v>5068</v>
      </c>
      <c r="AQ36" s="830"/>
      <c r="AR36" s="830"/>
      <c r="AS36" s="830"/>
      <c r="AT36" s="830"/>
      <c r="AU36" s="830">
        <v>3689</v>
      </c>
      <c r="AV36" s="830"/>
      <c r="AW36" s="830"/>
      <c r="AX36" s="830"/>
      <c r="AY36" s="830"/>
      <c r="AZ36" s="831" t="s">
        <v>558</v>
      </c>
      <c r="BA36" s="831"/>
      <c r="BB36" s="831"/>
      <c r="BC36" s="831"/>
      <c r="BD36" s="831"/>
      <c r="BE36" s="832" t="s">
        <v>399</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401</v>
      </c>
      <c r="C37" s="781"/>
      <c r="D37" s="781"/>
      <c r="E37" s="781"/>
      <c r="F37" s="781"/>
      <c r="G37" s="781"/>
      <c r="H37" s="781"/>
      <c r="I37" s="781"/>
      <c r="J37" s="781"/>
      <c r="K37" s="781"/>
      <c r="L37" s="781"/>
      <c r="M37" s="781"/>
      <c r="N37" s="781"/>
      <c r="O37" s="781"/>
      <c r="P37" s="782"/>
      <c r="Q37" s="783">
        <v>49</v>
      </c>
      <c r="R37" s="784"/>
      <c r="S37" s="784"/>
      <c r="T37" s="784"/>
      <c r="U37" s="784"/>
      <c r="V37" s="784">
        <v>49</v>
      </c>
      <c r="W37" s="784"/>
      <c r="X37" s="784"/>
      <c r="Y37" s="784"/>
      <c r="Z37" s="784"/>
      <c r="AA37" s="784" t="s">
        <v>558</v>
      </c>
      <c r="AB37" s="784"/>
      <c r="AC37" s="784"/>
      <c r="AD37" s="784"/>
      <c r="AE37" s="785"/>
      <c r="AF37" s="786">
        <v>18</v>
      </c>
      <c r="AG37" s="787"/>
      <c r="AH37" s="787"/>
      <c r="AI37" s="787"/>
      <c r="AJ37" s="788"/>
      <c r="AK37" s="834">
        <v>42</v>
      </c>
      <c r="AL37" s="830"/>
      <c r="AM37" s="830"/>
      <c r="AN37" s="830"/>
      <c r="AO37" s="830"/>
      <c r="AP37" s="830">
        <v>36</v>
      </c>
      <c r="AQ37" s="830"/>
      <c r="AR37" s="830"/>
      <c r="AS37" s="830"/>
      <c r="AT37" s="830"/>
      <c r="AU37" s="830">
        <v>36</v>
      </c>
      <c r="AV37" s="830"/>
      <c r="AW37" s="830"/>
      <c r="AX37" s="830"/>
      <c r="AY37" s="830"/>
      <c r="AZ37" s="831" t="s">
        <v>558</v>
      </c>
      <c r="BA37" s="831"/>
      <c r="BB37" s="831"/>
      <c r="BC37" s="831"/>
      <c r="BD37" s="831"/>
      <c r="BE37" s="832" t="s">
        <v>402</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379</v>
      </c>
      <c r="B63" s="789" t="s">
        <v>404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1988</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406</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407</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559</v>
      </c>
      <c r="C68" s="870"/>
      <c r="D68" s="870"/>
      <c r="E68" s="870"/>
      <c r="F68" s="870"/>
      <c r="G68" s="870"/>
      <c r="H68" s="870"/>
      <c r="I68" s="870"/>
      <c r="J68" s="870"/>
      <c r="K68" s="870"/>
      <c r="L68" s="870"/>
      <c r="M68" s="870"/>
      <c r="N68" s="870"/>
      <c r="O68" s="870"/>
      <c r="P68" s="871"/>
      <c r="Q68" s="872">
        <v>3530</v>
      </c>
      <c r="R68" s="866"/>
      <c r="S68" s="866"/>
      <c r="T68" s="866"/>
      <c r="U68" s="866"/>
      <c r="V68" s="866">
        <v>3485</v>
      </c>
      <c r="W68" s="866"/>
      <c r="X68" s="866"/>
      <c r="Y68" s="866"/>
      <c r="Z68" s="866"/>
      <c r="AA68" s="866">
        <v>45</v>
      </c>
      <c r="AB68" s="866"/>
      <c r="AC68" s="866"/>
      <c r="AD68" s="866"/>
      <c r="AE68" s="866"/>
      <c r="AF68" s="866">
        <v>45</v>
      </c>
      <c r="AG68" s="866"/>
      <c r="AH68" s="866"/>
      <c r="AI68" s="866"/>
      <c r="AJ68" s="866"/>
      <c r="AK68" s="866">
        <v>14</v>
      </c>
      <c r="AL68" s="866"/>
      <c r="AM68" s="866"/>
      <c r="AN68" s="866"/>
      <c r="AO68" s="866"/>
      <c r="AP68" s="866">
        <v>215</v>
      </c>
      <c r="AQ68" s="866"/>
      <c r="AR68" s="866"/>
      <c r="AS68" s="866"/>
      <c r="AT68" s="866"/>
      <c r="AU68" s="866">
        <v>144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560</v>
      </c>
      <c r="C69" s="874"/>
      <c r="D69" s="874"/>
      <c r="E69" s="874"/>
      <c r="F69" s="874"/>
      <c r="G69" s="874"/>
      <c r="H69" s="874"/>
      <c r="I69" s="874"/>
      <c r="J69" s="874"/>
      <c r="K69" s="874"/>
      <c r="L69" s="874"/>
      <c r="M69" s="874"/>
      <c r="N69" s="874"/>
      <c r="O69" s="874"/>
      <c r="P69" s="875"/>
      <c r="Q69" s="876">
        <v>4487</v>
      </c>
      <c r="R69" s="830"/>
      <c r="S69" s="830"/>
      <c r="T69" s="830"/>
      <c r="U69" s="830"/>
      <c r="V69" s="830">
        <v>4240</v>
      </c>
      <c r="W69" s="830"/>
      <c r="X69" s="830"/>
      <c r="Y69" s="830"/>
      <c r="Z69" s="830"/>
      <c r="AA69" s="830">
        <v>247</v>
      </c>
      <c r="AB69" s="830"/>
      <c r="AC69" s="830"/>
      <c r="AD69" s="830"/>
      <c r="AE69" s="830"/>
      <c r="AF69" s="830">
        <v>247</v>
      </c>
      <c r="AG69" s="830"/>
      <c r="AH69" s="830"/>
      <c r="AI69" s="830"/>
      <c r="AJ69" s="830"/>
      <c r="AK69" s="830" t="s">
        <v>558</v>
      </c>
      <c r="AL69" s="830"/>
      <c r="AM69" s="830"/>
      <c r="AN69" s="830"/>
      <c r="AO69" s="830"/>
      <c r="AP69" s="830" t="s">
        <v>558</v>
      </c>
      <c r="AQ69" s="830"/>
      <c r="AR69" s="830"/>
      <c r="AS69" s="830"/>
      <c r="AT69" s="830"/>
      <c r="AU69" s="830" t="s">
        <v>558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561</v>
      </c>
      <c r="C70" s="874"/>
      <c r="D70" s="874"/>
      <c r="E70" s="874"/>
      <c r="F70" s="874"/>
      <c r="G70" s="874"/>
      <c r="H70" s="874"/>
      <c r="I70" s="874"/>
      <c r="J70" s="874"/>
      <c r="K70" s="874"/>
      <c r="L70" s="874"/>
      <c r="M70" s="874"/>
      <c r="N70" s="874"/>
      <c r="O70" s="874"/>
      <c r="P70" s="875"/>
      <c r="Q70" s="876">
        <v>465</v>
      </c>
      <c r="R70" s="830"/>
      <c r="S70" s="830"/>
      <c r="T70" s="830"/>
      <c r="U70" s="830"/>
      <c r="V70" s="830">
        <v>276</v>
      </c>
      <c r="W70" s="830"/>
      <c r="X70" s="830"/>
      <c r="Y70" s="830"/>
      <c r="Z70" s="830"/>
      <c r="AA70" s="830">
        <v>189</v>
      </c>
      <c r="AB70" s="830"/>
      <c r="AC70" s="830"/>
      <c r="AD70" s="830"/>
      <c r="AE70" s="830"/>
      <c r="AF70" s="830">
        <v>39</v>
      </c>
      <c r="AG70" s="830"/>
      <c r="AH70" s="830"/>
      <c r="AI70" s="830"/>
      <c r="AJ70" s="830"/>
      <c r="AK70" s="830">
        <v>25</v>
      </c>
      <c r="AL70" s="830"/>
      <c r="AM70" s="830"/>
      <c r="AN70" s="830"/>
      <c r="AO70" s="830"/>
      <c r="AP70" s="830" t="s">
        <v>558</v>
      </c>
      <c r="AQ70" s="830"/>
      <c r="AR70" s="830"/>
      <c r="AS70" s="830"/>
      <c r="AT70" s="830"/>
      <c r="AU70" s="830" t="s">
        <v>558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562</v>
      </c>
      <c r="C71" s="874"/>
      <c r="D71" s="874"/>
      <c r="E71" s="874"/>
      <c r="F71" s="874"/>
      <c r="G71" s="874"/>
      <c r="H71" s="874"/>
      <c r="I71" s="874"/>
      <c r="J71" s="874"/>
      <c r="K71" s="874"/>
      <c r="L71" s="874"/>
      <c r="M71" s="874"/>
      <c r="N71" s="874"/>
      <c r="O71" s="874"/>
      <c r="P71" s="875"/>
      <c r="Q71" s="876">
        <v>119343</v>
      </c>
      <c r="R71" s="830"/>
      <c r="S71" s="830"/>
      <c r="T71" s="830"/>
      <c r="U71" s="830"/>
      <c r="V71" s="830">
        <v>116681</v>
      </c>
      <c r="W71" s="830"/>
      <c r="X71" s="830"/>
      <c r="Y71" s="830"/>
      <c r="Z71" s="830"/>
      <c r="AA71" s="830">
        <v>2662</v>
      </c>
      <c r="AB71" s="830"/>
      <c r="AC71" s="830"/>
      <c r="AD71" s="830"/>
      <c r="AE71" s="830"/>
      <c r="AF71" s="830">
        <v>2662</v>
      </c>
      <c r="AG71" s="830"/>
      <c r="AH71" s="830"/>
      <c r="AI71" s="830"/>
      <c r="AJ71" s="830"/>
      <c r="AK71" s="830" t="s">
        <v>558</v>
      </c>
      <c r="AL71" s="830"/>
      <c r="AM71" s="830"/>
      <c r="AN71" s="830"/>
      <c r="AO71" s="830"/>
      <c r="AP71" s="830" t="s">
        <v>558</v>
      </c>
      <c r="AQ71" s="830"/>
      <c r="AR71" s="830"/>
      <c r="AS71" s="830"/>
      <c r="AT71" s="830"/>
      <c r="AU71" s="830" t="s">
        <v>558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379</v>
      </c>
      <c r="B88" s="789" t="s">
        <v>408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417</v>
      </c>
      <c r="AB109" s="893"/>
      <c r="AC109" s="893"/>
      <c r="AD109" s="893"/>
      <c r="AE109" s="894"/>
      <c r="AF109" s="892" t="s">
        <v>418</v>
      </c>
      <c r="AG109" s="893"/>
      <c r="AH109" s="893"/>
      <c r="AI109" s="893"/>
      <c r="AJ109" s="894"/>
      <c r="AK109" s="892" t="s">
        <v>295</v>
      </c>
      <c r="AL109" s="893"/>
      <c r="AM109" s="893"/>
      <c r="AN109" s="893"/>
      <c r="AO109" s="894"/>
      <c r="AP109" s="892" t="s">
        <v>419</v>
      </c>
      <c r="AQ109" s="893"/>
      <c r="AR109" s="893"/>
      <c r="AS109" s="893"/>
      <c r="AT109" s="895"/>
      <c r="AU109" s="912" t="s">
        <v>416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417</v>
      </c>
      <c r="BR109" s="893"/>
      <c r="BS109" s="893"/>
      <c r="BT109" s="893"/>
      <c r="BU109" s="894"/>
      <c r="BV109" s="892" t="s">
        <v>418</v>
      </c>
      <c r="BW109" s="893"/>
      <c r="BX109" s="893"/>
      <c r="BY109" s="893"/>
      <c r="BZ109" s="894"/>
      <c r="CA109" s="892" t="s">
        <v>295</v>
      </c>
      <c r="CB109" s="893"/>
      <c r="CC109" s="893"/>
      <c r="CD109" s="893"/>
      <c r="CE109" s="894"/>
      <c r="CF109" s="913" t="s">
        <v>419</v>
      </c>
      <c r="CG109" s="913"/>
      <c r="CH109" s="913"/>
      <c r="CI109" s="913"/>
      <c r="CJ109" s="913"/>
      <c r="CK109" s="892" t="s">
        <v>420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417</v>
      </c>
      <c r="DH109" s="893"/>
      <c r="DI109" s="893"/>
      <c r="DJ109" s="893"/>
      <c r="DK109" s="894"/>
      <c r="DL109" s="892" t="s">
        <v>418</v>
      </c>
      <c r="DM109" s="893"/>
      <c r="DN109" s="893"/>
      <c r="DO109" s="893"/>
      <c r="DP109" s="894"/>
      <c r="DQ109" s="892" t="s">
        <v>295</v>
      </c>
      <c r="DR109" s="893"/>
      <c r="DS109" s="893"/>
      <c r="DT109" s="893"/>
      <c r="DU109" s="894"/>
      <c r="DV109" s="892" t="s">
        <v>419</v>
      </c>
      <c r="DW109" s="893"/>
      <c r="DX109" s="893"/>
      <c r="DY109" s="893"/>
      <c r="DZ109" s="895"/>
    </row>
    <row r="110" spans="1:131" s="230" customFormat="1" ht="26.25" customHeight="1" x14ac:dyDescent="0.2">
      <c r="A110" s="896" t="s">
        <v>421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3918768</v>
      </c>
      <c r="AB110" s="900"/>
      <c r="AC110" s="900"/>
      <c r="AD110" s="900"/>
      <c r="AE110" s="901"/>
      <c r="AF110" s="902">
        <v>3768227</v>
      </c>
      <c r="AG110" s="900"/>
      <c r="AH110" s="900"/>
      <c r="AI110" s="900"/>
      <c r="AJ110" s="901"/>
      <c r="AK110" s="902">
        <v>3531632</v>
      </c>
      <c r="AL110" s="900"/>
      <c r="AM110" s="900"/>
      <c r="AN110" s="900"/>
      <c r="AO110" s="901"/>
      <c r="AP110" s="903">
        <v>27.8</v>
      </c>
      <c r="AQ110" s="904"/>
      <c r="AR110" s="904"/>
      <c r="AS110" s="904"/>
      <c r="AT110" s="905"/>
      <c r="AU110" s="906" t="s">
        <v>69</v>
      </c>
      <c r="AV110" s="907"/>
      <c r="AW110" s="907"/>
      <c r="AX110" s="907"/>
      <c r="AY110" s="907"/>
      <c r="AZ110" s="929" t="s">
        <v>422</v>
      </c>
      <c r="BA110" s="897"/>
      <c r="BB110" s="897"/>
      <c r="BC110" s="897"/>
      <c r="BD110" s="897"/>
      <c r="BE110" s="897"/>
      <c r="BF110" s="897"/>
      <c r="BG110" s="897"/>
      <c r="BH110" s="897"/>
      <c r="BI110" s="897"/>
      <c r="BJ110" s="897"/>
      <c r="BK110" s="897"/>
      <c r="BL110" s="897"/>
      <c r="BM110" s="897"/>
      <c r="BN110" s="897"/>
      <c r="BO110" s="897"/>
      <c r="BP110" s="898"/>
      <c r="BQ110" s="930">
        <v>31535371</v>
      </c>
      <c r="BR110" s="931"/>
      <c r="BS110" s="931"/>
      <c r="BT110" s="931"/>
      <c r="BU110" s="931"/>
      <c r="BV110" s="931">
        <v>30542187</v>
      </c>
      <c r="BW110" s="931"/>
      <c r="BX110" s="931"/>
      <c r="BY110" s="931"/>
      <c r="BZ110" s="931"/>
      <c r="CA110" s="931">
        <v>29796314</v>
      </c>
      <c r="CB110" s="931"/>
      <c r="CC110" s="931"/>
      <c r="CD110" s="931"/>
      <c r="CE110" s="931"/>
      <c r="CF110" s="944">
        <v>234.2</v>
      </c>
      <c r="CG110" s="945"/>
      <c r="CH110" s="945"/>
      <c r="CI110" s="945"/>
      <c r="CJ110" s="945"/>
      <c r="CK110" s="946" t="s">
        <v>423</v>
      </c>
      <c r="CL110" s="947"/>
      <c r="CM110" s="929" t="s">
        <v>424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426</v>
      </c>
      <c r="BA111" s="923"/>
      <c r="BB111" s="923"/>
      <c r="BC111" s="923"/>
      <c r="BD111" s="923"/>
      <c r="BE111" s="923"/>
      <c r="BF111" s="923"/>
      <c r="BG111" s="923"/>
      <c r="BH111" s="923"/>
      <c r="BI111" s="923"/>
      <c r="BJ111" s="923"/>
      <c r="BK111" s="923"/>
      <c r="BL111" s="923"/>
      <c r="BM111" s="923"/>
      <c r="BN111" s="923"/>
      <c r="BO111" s="923"/>
      <c r="BP111" s="924"/>
      <c r="BQ111" s="925">
        <v>1708</v>
      </c>
      <c r="BR111" s="926"/>
      <c r="BS111" s="926"/>
      <c r="BT111" s="926"/>
      <c r="BU111" s="926"/>
      <c r="BV111" s="926">
        <v>812</v>
      </c>
      <c r="BW111" s="926"/>
      <c r="BX111" s="926"/>
      <c r="BY111" s="926"/>
      <c r="BZ111" s="926"/>
      <c r="CA111" s="926">
        <v>292</v>
      </c>
      <c r="CB111" s="926"/>
      <c r="CC111" s="926"/>
      <c r="CD111" s="926"/>
      <c r="CE111" s="926"/>
      <c r="CF111" s="920">
        <v>0</v>
      </c>
      <c r="CG111" s="921"/>
      <c r="CH111" s="921"/>
      <c r="CI111" s="921"/>
      <c r="CJ111" s="921"/>
      <c r="CK111" s="948"/>
      <c r="CL111" s="949"/>
      <c r="CM111" s="922" t="s">
        <v>427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428</v>
      </c>
      <c r="B112" s="953"/>
      <c r="C112" s="923" t="s">
        <v>429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430</v>
      </c>
      <c r="BA112" s="923"/>
      <c r="BB112" s="923"/>
      <c r="BC112" s="923"/>
      <c r="BD112" s="923"/>
      <c r="BE112" s="923"/>
      <c r="BF112" s="923"/>
      <c r="BG112" s="923"/>
      <c r="BH112" s="923"/>
      <c r="BI112" s="923"/>
      <c r="BJ112" s="923"/>
      <c r="BK112" s="923"/>
      <c r="BL112" s="923"/>
      <c r="BM112" s="923"/>
      <c r="BN112" s="923"/>
      <c r="BO112" s="923"/>
      <c r="BP112" s="924"/>
      <c r="BQ112" s="925">
        <v>4771224</v>
      </c>
      <c r="BR112" s="926"/>
      <c r="BS112" s="926"/>
      <c r="BT112" s="926"/>
      <c r="BU112" s="926"/>
      <c r="BV112" s="926">
        <v>4329686</v>
      </c>
      <c r="BW112" s="926"/>
      <c r="BX112" s="926"/>
      <c r="BY112" s="926"/>
      <c r="BZ112" s="926"/>
      <c r="CA112" s="926">
        <v>4198874</v>
      </c>
      <c r="CB112" s="926"/>
      <c r="CC112" s="926"/>
      <c r="CD112" s="926"/>
      <c r="CE112" s="926"/>
      <c r="CF112" s="920">
        <v>33</v>
      </c>
      <c r="CG112" s="921"/>
      <c r="CH112" s="921"/>
      <c r="CI112" s="921"/>
      <c r="CJ112" s="921"/>
      <c r="CK112" s="948"/>
      <c r="CL112" s="949"/>
      <c r="CM112" s="922" t="s">
        <v>431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432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289543</v>
      </c>
      <c r="AB113" s="938"/>
      <c r="AC113" s="938"/>
      <c r="AD113" s="938"/>
      <c r="AE113" s="939"/>
      <c r="AF113" s="940">
        <v>297739</v>
      </c>
      <c r="AG113" s="938"/>
      <c r="AH113" s="938"/>
      <c r="AI113" s="938"/>
      <c r="AJ113" s="939"/>
      <c r="AK113" s="940">
        <v>304175</v>
      </c>
      <c r="AL113" s="938"/>
      <c r="AM113" s="938"/>
      <c r="AN113" s="938"/>
      <c r="AO113" s="939"/>
      <c r="AP113" s="941">
        <v>2.4</v>
      </c>
      <c r="AQ113" s="942"/>
      <c r="AR113" s="942"/>
      <c r="AS113" s="942"/>
      <c r="AT113" s="943"/>
      <c r="AU113" s="908"/>
      <c r="AV113" s="909"/>
      <c r="AW113" s="909"/>
      <c r="AX113" s="909"/>
      <c r="AY113" s="909"/>
      <c r="AZ113" s="922" t="s">
        <v>433</v>
      </c>
      <c r="BA113" s="923"/>
      <c r="BB113" s="923"/>
      <c r="BC113" s="923"/>
      <c r="BD113" s="923"/>
      <c r="BE113" s="923"/>
      <c r="BF113" s="923"/>
      <c r="BG113" s="923"/>
      <c r="BH113" s="923"/>
      <c r="BI113" s="923"/>
      <c r="BJ113" s="923"/>
      <c r="BK113" s="923"/>
      <c r="BL113" s="923"/>
      <c r="BM113" s="923"/>
      <c r="BN113" s="923"/>
      <c r="BO113" s="923"/>
      <c r="BP113" s="924"/>
      <c r="BQ113" s="925">
        <v>205248</v>
      </c>
      <c r="BR113" s="926"/>
      <c r="BS113" s="926"/>
      <c r="BT113" s="926"/>
      <c r="BU113" s="926"/>
      <c r="BV113" s="926">
        <v>179095</v>
      </c>
      <c r="BW113" s="926"/>
      <c r="BX113" s="926"/>
      <c r="BY113" s="926"/>
      <c r="BZ113" s="926"/>
      <c r="CA113" s="926">
        <v>144383</v>
      </c>
      <c r="CB113" s="926"/>
      <c r="CC113" s="926"/>
      <c r="CD113" s="926"/>
      <c r="CE113" s="926"/>
      <c r="CF113" s="920">
        <v>1.1000000000000001</v>
      </c>
      <c r="CG113" s="921"/>
      <c r="CH113" s="921"/>
      <c r="CI113" s="921"/>
      <c r="CJ113" s="921"/>
      <c r="CK113" s="948"/>
      <c r="CL113" s="949"/>
      <c r="CM113" s="922" t="s">
        <v>434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11605</v>
      </c>
      <c r="AB114" s="959"/>
      <c r="AC114" s="959"/>
      <c r="AD114" s="959"/>
      <c r="AE114" s="960"/>
      <c r="AF114" s="961">
        <v>21271</v>
      </c>
      <c r="AG114" s="959"/>
      <c r="AH114" s="959"/>
      <c r="AI114" s="959"/>
      <c r="AJ114" s="960"/>
      <c r="AK114" s="961">
        <v>34914</v>
      </c>
      <c r="AL114" s="959"/>
      <c r="AM114" s="959"/>
      <c r="AN114" s="959"/>
      <c r="AO114" s="960"/>
      <c r="AP114" s="962">
        <v>0.3</v>
      </c>
      <c r="AQ114" s="963"/>
      <c r="AR114" s="963"/>
      <c r="AS114" s="963"/>
      <c r="AT114" s="964"/>
      <c r="AU114" s="908"/>
      <c r="AV114" s="909"/>
      <c r="AW114" s="909"/>
      <c r="AX114" s="909"/>
      <c r="AY114" s="909"/>
      <c r="AZ114" s="922" t="s">
        <v>436</v>
      </c>
      <c r="BA114" s="923"/>
      <c r="BB114" s="923"/>
      <c r="BC114" s="923"/>
      <c r="BD114" s="923"/>
      <c r="BE114" s="923"/>
      <c r="BF114" s="923"/>
      <c r="BG114" s="923"/>
      <c r="BH114" s="923"/>
      <c r="BI114" s="923"/>
      <c r="BJ114" s="923"/>
      <c r="BK114" s="923"/>
      <c r="BL114" s="923"/>
      <c r="BM114" s="923"/>
      <c r="BN114" s="923"/>
      <c r="BO114" s="923"/>
      <c r="BP114" s="924"/>
      <c r="BQ114" s="925">
        <v>4767063</v>
      </c>
      <c r="BR114" s="926"/>
      <c r="BS114" s="926"/>
      <c r="BT114" s="926"/>
      <c r="BU114" s="926"/>
      <c r="BV114" s="926">
        <v>4709875</v>
      </c>
      <c r="BW114" s="926"/>
      <c r="BX114" s="926"/>
      <c r="BY114" s="926"/>
      <c r="BZ114" s="926"/>
      <c r="CA114" s="926">
        <v>4631030</v>
      </c>
      <c r="CB114" s="926"/>
      <c r="CC114" s="926"/>
      <c r="CD114" s="926"/>
      <c r="CE114" s="926"/>
      <c r="CF114" s="920">
        <v>36.4</v>
      </c>
      <c r="CG114" s="921"/>
      <c r="CH114" s="921"/>
      <c r="CI114" s="921"/>
      <c r="CJ114" s="921"/>
      <c r="CK114" s="948"/>
      <c r="CL114" s="949"/>
      <c r="CM114" s="922" t="s">
        <v>437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1682</v>
      </c>
      <c r="AB115" s="938"/>
      <c r="AC115" s="938"/>
      <c r="AD115" s="938"/>
      <c r="AE115" s="939"/>
      <c r="AF115" s="940">
        <v>927</v>
      </c>
      <c r="AG115" s="938"/>
      <c r="AH115" s="938"/>
      <c r="AI115" s="938"/>
      <c r="AJ115" s="939"/>
      <c r="AK115" s="940">
        <v>625</v>
      </c>
      <c r="AL115" s="938"/>
      <c r="AM115" s="938"/>
      <c r="AN115" s="938"/>
      <c r="AO115" s="939"/>
      <c r="AP115" s="941">
        <v>0</v>
      </c>
      <c r="AQ115" s="942"/>
      <c r="AR115" s="942"/>
      <c r="AS115" s="942"/>
      <c r="AT115" s="943"/>
      <c r="AU115" s="908"/>
      <c r="AV115" s="909"/>
      <c r="AW115" s="909"/>
      <c r="AX115" s="909"/>
      <c r="AY115" s="909"/>
      <c r="AZ115" s="922" t="s">
        <v>439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440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441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514</v>
      </c>
      <c r="AB116" s="959"/>
      <c r="AC116" s="959"/>
      <c r="AD116" s="959"/>
      <c r="AE116" s="960"/>
      <c r="AF116" s="961" t="s">
        <v>122</v>
      </c>
      <c r="AG116" s="959"/>
      <c r="AH116" s="959"/>
      <c r="AI116" s="959"/>
      <c r="AJ116" s="960"/>
      <c r="AK116" s="961">
        <v>2144</v>
      </c>
      <c r="AL116" s="959"/>
      <c r="AM116" s="959"/>
      <c r="AN116" s="959"/>
      <c r="AO116" s="960"/>
      <c r="AP116" s="962">
        <v>0</v>
      </c>
      <c r="AQ116" s="963"/>
      <c r="AR116" s="963"/>
      <c r="AS116" s="963"/>
      <c r="AT116" s="964"/>
      <c r="AU116" s="908"/>
      <c r="AV116" s="909"/>
      <c r="AW116" s="909"/>
      <c r="AX116" s="909"/>
      <c r="AY116" s="909"/>
      <c r="AZ116" s="967" t="s">
        <v>442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444</v>
      </c>
      <c r="Z117" s="894"/>
      <c r="AA117" s="978">
        <v>4222112</v>
      </c>
      <c r="AB117" s="979"/>
      <c r="AC117" s="979"/>
      <c r="AD117" s="979"/>
      <c r="AE117" s="980"/>
      <c r="AF117" s="981">
        <v>4088164</v>
      </c>
      <c r="AG117" s="979"/>
      <c r="AH117" s="979"/>
      <c r="AI117" s="979"/>
      <c r="AJ117" s="980"/>
      <c r="AK117" s="981">
        <v>3873490</v>
      </c>
      <c r="AL117" s="979"/>
      <c r="AM117" s="979"/>
      <c r="AN117" s="979"/>
      <c r="AO117" s="980"/>
      <c r="AP117" s="982"/>
      <c r="AQ117" s="983"/>
      <c r="AR117" s="983"/>
      <c r="AS117" s="983"/>
      <c r="AT117" s="984"/>
      <c r="AU117" s="908"/>
      <c r="AV117" s="909"/>
      <c r="AW117" s="909"/>
      <c r="AX117" s="909"/>
      <c r="AY117" s="909"/>
      <c r="AZ117" s="974" t="s">
        <v>445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420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417</v>
      </c>
      <c r="AB118" s="893"/>
      <c r="AC118" s="893"/>
      <c r="AD118" s="893"/>
      <c r="AE118" s="894"/>
      <c r="AF118" s="892" t="s">
        <v>418</v>
      </c>
      <c r="AG118" s="893"/>
      <c r="AH118" s="893"/>
      <c r="AI118" s="893"/>
      <c r="AJ118" s="894"/>
      <c r="AK118" s="892" t="s">
        <v>295</v>
      </c>
      <c r="AL118" s="893"/>
      <c r="AM118" s="893"/>
      <c r="AN118" s="893"/>
      <c r="AO118" s="894"/>
      <c r="AP118" s="970" t="s">
        <v>419</v>
      </c>
      <c r="AQ118" s="971"/>
      <c r="AR118" s="971"/>
      <c r="AS118" s="971"/>
      <c r="AT118" s="972"/>
      <c r="AU118" s="908"/>
      <c r="AV118" s="909"/>
      <c r="AW118" s="909"/>
      <c r="AX118" s="909"/>
      <c r="AY118" s="909"/>
      <c r="AZ118" s="973" t="s">
        <v>447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423</v>
      </c>
      <c r="B119" s="947"/>
      <c r="C119" s="929" t="s">
        <v>424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449</v>
      </c>
      <c r="BP119" s="1005"/>
      <c r="BQ119" s="999">
        <v>41280614</v>
      </c>
      <c r="BR119" s="1000"/>
      <c r="BS119" s="1000"/>
      <c r="BT119" s="1000"/>
      <c r="BU119" s="1000"/>
      <c r="BV119" s="1000">
        <v>39761655</v>
      </c>
      <c r="BW119" s="1000"/>
      <c r="BX119" s="1000"/>
      <c r="BY119" s="1000"/>
      <c r="BZ119" s="1000"/>
      <c r="CA119" s="1000">
        <v>38770893</v>
      </c>
      <c r="CB119" s="1000"/>
      <c r="CC119" s="1000"/>
      <c r="CD119" s="1000"/>
      <c r="CE119" s="1000"/>
      <c r="CF119" s="1001"/>
      <c r="CG119" s="1002"/>
      <c r="CH119" s="1002"/>
      <c r="CI119" s="1002"/>
      <c r="CJ119" s="1003"/>
      <c r="CK119" s="950"/>
      <c r="CL119" s="951"/>
      <c r="CM119" s="973" t="s">
        <v>450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1708</v>
      </c>
      <c r="DH119" s="986"/>
      <c r="DI119" s="986"/>
      <c r="DJ119" s="986"/>
      <c r="DK119" s="987"/>
      <c r="DL119" s="985">
        <v>812</v>
      </c>
      <c r="DM119" s="986"/>
      <c r="DN119" s="986"/>
      <c r="DO119" s="986"/>
      <c r="DP119" s="987"/>
      <c r="DQ119" s="985">
        <v>292</v>
      </c>
      <c r="DR119" s="986"/>
      <c r="DS119" s="986"/>
      <c r="DT119" s="986"/>
      <c r="DU119" s="987"/>
      <c r="DV119" s="988">
        <v>0</v>
      </c>
      <c r="DW119" s="989"/>
      <c r="DX119" s="989"/>
      <c r="DY119" s="989"/>
      <c r="DZ119" s="990"/>
    </row>
    <row r="120" spans="1:130" s="230" customFormat="1" ht="26.25" customHeight="1" x14ac:dyDescent="0.2">
      <c r="A120" s="1057"/>
      <c r="B120" s="949"/>
      <c r="C120" s="922" t="s">
        <v>427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451</v>
      </c>
      <c r="AV120" s="992"/>
      <c r="AW120" s="992"/>
      <c r="AX120" s="992"/>
      <c r="AY120" s="993"/>
      <c r="AZ120" s="929" t="s">
        <v>452</v>
      </c>
      <c r="BA120" s="897"/>
      <c r="BB120" s="897"/>
      <c r="BC120" s="897"/>
      <c r="BD120" s="897"/>
      <c r="BE120" s="897"/>
      <c r="BF120" s="897"/>
      <c r="BG120" s="897"/>
      <c r="BH120" s="897"/>
      <c r="BI120" s="897"/>
      <c r="BJ120" s="897"/>
      <c r="BK120" s="897"/>
      <c r="BL120" s="897"/>
      <c r="BM120" s="897"/>
      <c r="BN120" s="897"/>
      <c r="BO120" s="897"/>
      <c r="BP120" s="898"/>
      <c r="BQ120" s="930">
        <v>4527897</v>
      </c>
      <c r="BR120" s="931"/>
      <c r="BS120" s="931"/>
      <c r="BT120" s="931"/>
      <c r="BU120" s="931"/>
      <c r="BV120" s="931">
        <v>5856299</v>
      </c>
      <c r="BW120" s="931"/>
      <c r="BX120" s="931"/>
      <c r="BY120" s="931"/>
      <c r="BZ120" s="931"/>
      <c r="CA120" s="931">
        <v>6459458</v>
      </c>
      <c r="CB120" s="931"/>
      <c r="CC120" s="931"/>
      <c r="CD120" s="931"/>
      <c r="CE120" s="931"/>
      <c r="CF120" s="944">
        <v>50.8</v>
      </c>
      <c r="CG120" s="945"/>
      <c r="CH120" s="945"/>
      <c r="CI120" s="945"/>
      <c r="CJ120" s="945"/>
      <c r="CK120" s="1006" t="s">
        <v>453</v>
      </c>
      <c r="CL120" s="1007"/>
      <c r="CM120" s="1007"/>
      <c r="CN120" s="1007"/>
      <c r="CO120" s="1008"/>
      <c r="CP120" s="1014" t="s">
        <v>400</v>
      </c>
      <c r="CQ120" s="1015"/>
      <c r="CR120" s="1015"/>
      <c r="CS120" s="1015"/>
      <c r="CT120" s="1015"/>
      <c r="CU120" s="1015"/>
      <c r="CV120" s="1015"/>
      <c r="CW120" s="1015"/>
      <c r="CX120" s="1015"/>
      <c r="CY120" s="1015"/>
      <c r="CZ120" s="1015"/>
      <c r="DA120" s="1015"/>
      <c r="DB120" s="1015"/>
      <c r="DC120" s="1015"/>
      <c r="DD120" s="1015"/>
      <c r="DE120" s="1015"/>
      <c r="DF120" s="1016"/>
      <c r="DG120" s="930">
        <v>4084789</v>
      </c>
      <c r="DH120" s="931"/>
      <c r="DI120" s="931"/>
      <c r="DJ120" s="931"/>
      <c r="DK120" s="931"/>
      <c r="DL120" s="931">
        <v>3844308</v>
      </c>
      <c r="DM120" s="931"/>
      <c r="DN120" s="931"/>
      <c r="DO120" s="931"/>
      <c r="DP120" s="931"/>
      <c r="DQ120" s="931">
        <v>3689185</v>
      </c>
      <c r="DR120" s="931"/>
      <c r="DS120" s="931"/>
      <c r="DT120" s="931"/>
      <c r="DU120" s="931"/>
      <c r="DV120" s="932">
        <v>29</v>
      </c>
      <c r="DW120" s="932"/>
      <c r="DX120" s="932"/>
      <c r="DY120" s="932"/>
      <c r="DZ120" s="933"/>
    </row>
    <row r="121" spans="1:130" s="230" customFormat="1" ht="26.25" customHeight="1" x14ac:dyDescent="0.2">
      <c r="A121" s="1057"/>
      <c r="B121" s="949"/>
      <c r="C121" s="974" t="s">
        <v>454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455</v>
      </c>
      <c r="BA121" s="923"/>
      <c r="BB121" s="923"/>
      <c r="BC121" s="923"/>
      <c r="BD121" s="923"/>
      <c r="BE121" s="923"/>
      <c r="BF121" s="923"/>
      <c r="BG121" s="923"/>
      <c r="BH121" s="923"/>
      <c r="BI121" s="923"/>
      <c r="BJ121" s="923"/>
      <c r="BK121" s="923"/>
      <c r="BL121" s="923"/>
      <c r="BM121" s="923"/>
      <c r="BN121" s="923"/>
      <c r="BO121" s="923"/>
      <c r="BP121" s="924"/>
      <c r="BQ121" s="925">
        <v>1204390</v>
      </c>
      <c r="BR121" s="926"/>
      <c r="BS121" s="926"/>
      <c r="BT121" s="926"/>
      <c r="BU121" s="926"/>
      <c r="BV121" s="926">
        <v>994460</v>
      </c>
      <c r="BW121" s="926"/>
      <c r="BX121" s="926"/>
      <c r="BY121" s="926"/>
      <c r="BZ121" s="926"/>
      <c r="CA121" s="926">
        <v>794505</v>
      </c>
      <c r="CB121" s="926"/>
      <c r="CC121" s="926"/>
      <c r="CD121" s="926"/>
      <c r="CE121" s="926"/>
      <c r="CF121" s="920">
        <v>6.2</v>
      </c>
      <c r="CG121" s="921"/>
      <c r="CH121" s="921"/>
      <c r="CI121" s="921"/>
      <c r="CJ121" s="921"/>
      <c r="CK121" s="1009"/>
      <c r="CL121" s="1010"/>
      <c r="CM121" s="1010"/>
      <c r="CN121" s="1010"/>
      <c r="CO121" s="1011"/>
      <c r="CP121" s="1019" t="s">
        <v>398</v>
      </c>
      <c r="CQ121" s="1020"/>
      <c r="CR121" s="1020"/>
      <c r="CS121" s="1020"/>
      <c r="CT121" s="1020"/>
      <c r="CU121" s="1020"/>
      <c r="CV121" s="1020"/>
      <c r="CW121" s="1020"/>
      <c r="CX121" s="1020"/>
      <c r="CY121" s="1020"/>
      <c r="CZ121" s="1020"/>
      <c r="DA121" s="1020"/>
      <c r="DB121" s="1020"/>
      <c r="DC121" s="1020"/>
      <c r="DD121" s="1020"/>
      <c r="DE121" s="1020"/>
      <c r="DF121" s="1021"/>
      <c r="DG121" s="925">
        <v>637012</v>
      </c>
      <c r="DH121" s="926"/>
      <c r="DI121" s="926"/>
      <c r="DJ121" s="926"/>
      <c r="DK121" s="926"/>
      <c r="DL121" s="926">
        <v>443575</v>
      </c>
      <c r="DM121" s="926"/>
      <c r="DN121" s="926"/>
      <c r="DO121" s="926"/>
      <c r="DP121" s="926"/>
      <c r="DQ121" s="926">
        <v>473508</v>
      </c>
      <c r="DR121" s="926"/>
      <c r="DS121" s="926"/>
      <c r="DT121" s="926"/>
      <c r="DU121" s="926"/>
      <c r="DV121" s="927">
        <v>3.7</v>
      </c>
      <c r="DW121" s="927"/>
      <c r="DX121" s="927"/>
      <c r="DY121" s="927"/>
      <c r="DZ121" s="928"/>
    </row>
    <row r="122" spans="1:130" s="230" customFormat="1" ht="26.25" customHeight="1" x14ac:dyDescent="0.2">
      <c r="A122" s="1057"/>
      <c r="B122" s="949"/>
      <c r="C122" s="922" t="s">
        <v>437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456</v>
      </c>
      <c r="BA122" s="965"/>
      <c r="BB122" s="965"/>
      <c r="BC122" s="965"/>
      <c r="BD122" s="965"/>
      <c r="BE122" s="965"/>
      <c r="BF122" s="965"/>
      <c r="BG122" s="965"/>
      <c r="BH122" s="965"/>
      <c r="BI122" s="965"/>
      <c r="BJ122" s="965"/>
      <c r="BK122" s="965"/>
      <c r="BL122" s="965"/>
      <c r="BM122" s="965"/>
      <c r="BN122" s="965"/>
      <c r="BO122" s="965"/>
      <c r="BP122" s="966"/>
      <c r="BQ122" s="999">
        <v>24487801</v>
      </c>
      <c r="BR122" s="1000"/>
      <c r="BS122" s="1000"/>
      <c r="BT122" s="1000"/>
      <c r="BU122" s="1000"/>
      <c r="BV122" s="1000">
        <v>23662842</v>
      </c>
      <c r="BW122" s="1000"/>
      <c r="BX122" s="1000"/>
      <c r="BY122" s="1000"/>
      <c r="BZ122" s="1000"/>
      <c r="CA122" s="1000">
        <v>23024436</v>
      </c>
      <c r="CB122" s="1000"/>
      <c r="CC122" s="1000"/>
      <c r="CD122" s="1000"/>
      <c r="CE122" s="1000"/>
      <c r="CF122" s="1017">
        <v>181</v>
      </c>
      <c r="CG122" s="1018"/>
      <c r="CH122" s="1018"/>
      <c r="CI122" s="1018"/>
      <c r="CJ122" s="1018"/>
      <c r="CK122" s="1009"/>
      <c r="CL122" s="1010"/>
      <c r="CM122" s="1010"/>
      <c r="CN122" s="1010"/>
      <c r="CO122" s="1011"/>
      <c r="CP122" s="1019" t="s">
        <v>401</v>
      </c>
      <c r="CQ122" s="1020"/>
      <c r="CR122" s="1020"/>
      <c r="CS122" s="1020"/>
      <c r="CT122" s="1020"/>
      <c r="CU122" s="1020"/>
      <c r="CV122" s="1020"/>
      <c r="CW122" s="1020"/>
      <c r="CX122" s="1020"/>
      <c r="CY122" s="1020"/>
      <c r="CZ122" s="1020"/>
      <c r="DA122" s="1020"/>
      <c r="DB122" s="1020"/>
      <c r="DC122" s="1020"/>
      <c r="DD122" s="1020"/>
      <c r="DE122" s="1020"/>
      <c r="DF122" s="1021"/>
      <c r="DG122" s="925">
        <v>49423</v>
      </c>
      <c r="DH122" s="926"/>
      <c r="DI122" s="926"/>
      <c r="DJ122" s="926"/>
      <c r="DK122" s="926"/>
      <c r="DL122" s="926">
        <v>41803</v>
      </c>
      <c r="DM122" s="926"/>
      <c r="DN122" s="926"/>
      <c r="DO122" s="926"/>
      <c r="DP122" s="926"/>
      <c r="DQ122" s="926">
        <v>36181</v>
      </c>
      <c r="DR122" s="926"/>
      <c r="DS122" s="926"/>
      <c r="DT122" s="926"/>
      <c r="DU122" s="926"/>
      <c r="DV122" s="927">
        <v>0.3</v>
      </c>
      <c r="DW122" s="927"/>
      <c r="DX122" s="927"/>
      <c r="DY122" s="927"/>
      <c r="DZ122" s="928"/>
    </row>
    <row r="123" spans="1:130" s="230" customFormat="1" ht="26.25" customHeight="1" x14ac:dyDescent="0.2">
      <c r="A123" s="1057"/>
      <c r="B123" s="949"/>
      <c r="C123" s="922" t="s">
        <v>443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457</v>
      </c>
      <c r="BP123" s="1005"/>
      <c r="BQ123" s="1063">
        <v>30220088</v>
      </c>
      <c r="BR123" s="1064"/>
      <c r="BS123" s="1064"/>
      <c r="BT123" s="1064"/>
      <c r="BU123" s="1064"/>
      <c r="BV123" s="1064">
        <v>30513601</v>
      </c>
      <c r="BW123" s="1064"/>
      <c r="BX123" s="1064"/>
      <c r="BY123" s="1064"/>
      <c r="BZ123" s="1064"/>
      <c r="CA123" s="1064">
        <v>30278399</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5">
      <c r="A124" s="1057"/>
      <c r="B124" s="949"/>
      <c r="C124" s="922" t="s">
        <v>446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84.3</v>
      </c>
      <c r="BR124" s="1027"/>
      <c r="BS124" s="1027"/>
      <c r="BT124" s="1027"/>
      <c r="BU124" s="1027"/>
      <c r="BV124" s="1027">
        <v>73.099999999999994</v>
      </c>
      <c r="BW124" s="1027"/>
      <c r="BX124" s="1027"/>
      <c r="BY124" s="1027"/>
      <c r="BZ124" s="1027"/>
      <c r="CA124" s="1027">
        <v>66.7</v>
      </c>
      <c r="CB124" s="1027"/>
      <c r="CC124" s="1027"/>
      <c r="CD124" s="1027"/>
      <c r="CE124" s="1027"/>
      <c r="CF124" s="1028"/>
      <c r="CG124" s="1029"/>
      <c r="CH124" s="1029"/>
      <c r="CI124" s="1029"/>
      <c r="CJ124" s="1030"/>
      <c r="CK124" s="1012"/>
      <c r="CL124" s="1012"/>
      <c r="CM124" s="1012"/>
      <c r="CN124" s="1012"/>
      <c r="CO124" s="1013"/>
      <c r="CP124" s="1019" t="s">
        <v>459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460</v>
      </c>
      <c r="CL125" s="1007"/>
      <c r="CM125" s="1007"/>
      <c r="CN125" s="1007"/>
      <c r="CO125" s="1008"/>
      <c r="CP125" s="929" t="s">
        <v>461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450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1613</v>
      </c>
      <c r="AB126" s="959"/>
      <c r="AC126" s="959"/>
      <c r="AD126" s="959"/>
      <c r="AE126" s="960"/>
      <c r="AF126" s="961">
        <v>896</v>
      </c>
      <c r="AG126" s="959"/>
      <c r="AH126" s="959"/>
      <c r="AI126" s="959"/>
      <c r="AJ126" s="960"/>
      <c r="AK126" s="961">
        <v>611</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69</v>
      </c>
      <c r="AB127" s="959"/>
      <c r="AC127" s="959"/>
      <c r="AD127" s="959"/>
      <c r="AE127" s="960"/>
      <c r="AF127" s="961">
        <v>31</v>
      </c>
      <c r="AG127" s="959"/>
      <c r="AH127" s="959"/>
      <c r="AI127" s="959"/>
      <c r="AJ127" s="960"/>
      <c r="AK127" s="961">
        <v>14</v>
      </c>
      <c r="AL127" s="959"/>
      <c r="AM127" s="959"/>
      <c r="AN127" s="959"/>
      <c r="AO127" s="960"/>
      <c r="AP127" s="962">
        <v>0</v>
      </c>
      <c r="AQ127" s="963"/>
      <c r="AR127" s="963"/>
      <c r="AS127" s="963"/>
      <c r="AT127" s="964"/>
      <c r="AU127" s="232"/>
      <c r="AV127" s="232"/>
      <c r="AW127" s="232"/>
      <c r="AX127" s="1031" t="s">
        <v>464</v>
      </c>
      <c r="AY127" s="1032"/>
      <c r="AZ127" s="1032"/>
      <c r="BA127" s="1032"/>
      <c r="BB127" s="1032"/>
      <c r="BC127" s="1032"/>
      <c r="BD127" s="1032"/>
      <c r="BE127" s="1033"/>
      <c r="BF127" s="1034" t="s">
        <v>465</v>
      </c>
      <c r="BG127" s="1032"/>
      <c r="BH127" s="1032"/>
      <c r="BI127" s="1032"/>
      <c r="BJ127" s="1032"/>
      <c r="BK127" s="1032"/>
      <c r="BL127" s="1033"/>
      <c r="BM127" s="1034" t="s">
        <v>466</v>
      </c>
      <c r="BN127" s="1032"/>
      <c r="BO127" s="1032"/>
      <c r="BP127" s="1032"/>
      <c r="BQ127" s="1032"/>
      <c r="BR127" s="1032"/>
      <c r="BS127" s="1033"/>
      <c r="BT127" s="1034" t="s">
        <v>467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470</v>
      </c>
      <c r="X128" s="1043"/>
      <c r="Y128" s="1043"/>
      <c r="Z128" s="1044"/>
      <c r="AA128" s="1045">
        <v>204678</v>
      </c>
      <c r="AB128" s="1046"/>
      <c r="AC128" s="1046"/>
      <c r="AD128" s="1046"/>
      <c r="AE128" s="1047"/>
      <c r="AF128" s="1048">
        <v>200958</v>
      </c>
      <c r="AG128" s="1046"/>
      <c r="AH128" s="1046"/>
      <c r="AI128" s="1046"/>
      <c r="AJ128" s="1047"/>
      <c r="AK128" s="1048">
        <v>193791</v>
      </c>
      <c r="AL128" s="1046"/>
      <c r="AM128" s="1046"/>
      <c r="AN128" s="1046"/>
      <c r="AO128" s="1047"/>
      <c r="AP128" s="1049"/>
      <c r="AQ128" s="1050"/>
      <c r="AR128" s="1050"/>
      <c r="AS128" s="1050"/>
      <c r="AT128" s="1051"/>
      <c r="AU128" s="232"/>
      <c r="AV128" s="232"/>
      <c r="AW128" s="232"/>
      <c r="AX128" s="896" t="s">
        <v>471</v>
      </c>
      <c r="AY128" s="897"/>
      <c r="AZ128" s="897"/>
      <c r="BA128" s="897"/>
      <c r="BB128" s="897"/>
      <c r="BC128" s="897"/>
      <c r="BD128" s="897"/>
      <c r="BE128" s="898"/>
      <c r="BF128" s="1052" t="s">
        <v>122</v>
      </c>
      <c r="BG128" s="1053"/>
      <c r="BH128" s="1053"/>
      <c r="BI128" s="1053"/>
      <c r="BJ128" s="1053"/>
      <c r="BK128" s="1053"/>
      <c r="BL128" s="1054"/>
      <c r="BM128" s="1052">
        <v>12.77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473</v>
      </c>
      <c r="X129" s="1071"/>
      <c r="Y129" s="1071"/>
      <c r="Z129" s="1072"/>
      <c r="AA129" s="958">
        <v>15786807</v>
      </c>
      <c r="AB129" s="959"/>
      <c r="AC129" s="959"/>
      <c r="AD129" s="959"/>
      <c r="AE129" s="960"/>
      <c r="AF129" s="961">
        <v>15272103</v>
      </c>
      <c r="AG129" s="959"/>
      <c r="AH129" s="959"/>
      <c r="AI129" s="959"/>
      <c r="AJ129" s="960"/>
      <c r="AK129" s="961">
        <v>15107778</v>
      </c>
      <c r="AL129" s="959"/>
      <c r="AM129" s="959"/>
      <c r="AN129" s="959"/>
      <c r="AO129" s="960"/>
      <c r="AP129" s="1073"/>
      <c r="AQ129" s="1074"/>
      <c r="AR129" s="1074"/>
      <c r="AS129" s="1074"/>
      <c r="AT129" s="1075"/>
      <c r="AU129" s="233"/>
      <c r="AV129" s="233"/>
      <c r="AW129" s="233"/>
      <c r="AX129" s="1065" t="s">
        <v>474</v>
      </c>
      <c r="AY129" s="923"/>
      <c r="AZ129" s="923"/>
      <c r="BA129" s="923"/>
      <c r="BB129" s="923"/>
      <c r="BC129" s="923"/>
      <c r="BD129" s="923"/>
      <c r="BE129" s="924"/>
      <c r="BF129" s="1066" t="s">
        <v>122</v>
      </c>
      <c r="BG129" s="1067"/>
      <c r="BH129" s="1067"/>
      <c r="BI129" s="1067"/>
      <c r="BJ129" s="1067"/>
      <c r="BK129" s="1067"/>
      <c r="BL129" s="1068"/>
      <c r="BM129" s="1066">
        <v>17.77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476</v>
      </c>
      <c r="X130" s="1071"/>
      <c r="Y130" s="1071"/>
      <c r="Z130" s="1072"/>
      <c r="AA130" s="958">
        <v>2677851</v>
      </c>
      <c r="AB130" s="959"/>
      <c r="AC130" s="959"/>
      <c r="AD130" s="959"/>
      <c r="AE130" s="960"/>
      <c r="AF130" s="961">
        <v>2627444</v>
      </c>
      <c r="AG130" s="959"/>
      <c r="AH130" s="959"/>
      <c r="AI130" s="959"/>
      <c r="AJ130" s="960"/>
      <c r="AK130" s="961">
        <v>2387069</v>
      </c>
      <c r="AL130" s="959"/>
      <c r="AM130" s="959"/>
      <c r="AN130" s="959"/>
      <c r="AO130" s="960"/>
      <c r="AP130" s="1073"/>
      <c r="AQ130" s="1074"/>
      <c r="AR130" s="1074"/>
      <c r="AS130" s="1074"/>
      <c r="AT130" s="1075"/>
      <c r="AU130" s="233"/>
      <c r="AV130" s="233"/>
      <c r="AW130" s="233"/>
      <c r="AX130" s="1065" t="s">
        <v>477</v>
      </c>
      <c r="AY130" s="923"/>
      <c r="AZ130" s="923"/>
      <c r="BA130" s="923"/>
      <c r="BB130" s="923"/>
      <c r="BC130" s="923"/>
      <c r="BD130" s="923"/>
      <c r="BE130" s="924"/>
      <c r="BF130" s="1101">
        <v>10.1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478</v>
      </c>
      <c r="X131" s="1108"/>
      <c r="Y131" s="1108"/>
      <c r="Z131" s="1109"/>
      <c r="AA131" s="1004">
        <v>13108956</v>
      </c>
      <c r="AB131" s="986"/>
      <c r="AC131" s="986"/>
      <c r="AD131" s="986"/>
      <c r="AE131" s="987"/>
      <c r="AF131" s="985">
        <v>12644659</v>
      </c>
      <c r="AG131" s="986"/>
      <c r="AH131" s="986"/>
      <c r="AI131" s="986"/>
      <c r="AJ131" s="987"/>
      <c r="AK131" s="985">
        <v>12720709</v>
      </c>
      <c r="AL131" s="986"/>
      <c r="AM131" s="986"/>
      <c r="AN131" s="986"/>
      <c r="AO131" s="987"/>
      <c r="AP131" s="1110"/>
      <c r="AQ131" s="1111"/>
      <c r="AR131" s="1111"/>
      <c r="AS131" s="1111"/>
      <c r="AT131" s="1112"/>
      <c r="AU131" s="233"/>
      <c r="AV131" s="233"/>
      <c r="AW131" s="233"/>
      <c r="AX131" s="1083" t="s">
        <v>479</v>
      </c>
      <c r="AY131" s="726"/>
      <c r="AZ131" s="726"/>
      <c r="BA131" s="726"/>
      <c r="BB131" s="726"/>
      <c r="BC131" s="726"/>
      <c r="BD131" s="726"/>
      <c r="BE131" s="1036"/>
      <c r="BF131" s="1084">
        <v>66.7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480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481</v>
      </c>
      <c r="W132" s="1094"/>
      <c r="X132" s="1094"/>
      <c r="Y132" s="1094"/>
      <c r="Z132" s="1095"/>
      <c r="AA132" s="1096">
        <v>10.21883817</v>
      </c>
      <c r="AB132" s="1097"/>
      <c r="AC132" s="1097"/>
      <c r="AD132" s="1097"/>
      <c r="AE132" s="1098"/>
      <c r="AF132" s="1099">
        <v>9.9627993129999997</v>
      </c>
      <c r="AG132" s="1097"/>
      <c r="AH132" s="1097"/>
      <c r="AI132" s="1097"/>
      <c r="AJ132" s="1098"/>
      <c r="AK132" s="1099">
        <v>10.161619140000001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482</v>
      </c>
      <c r="W133" s="1077"/>
      <c r="X133" s="1077"/>
      <c r="Y133" s="1077"/>
      <c r="Z133" s="1078"/>
      <c r="AA133" s="1079">
        <v>11.5</v>
      </c>
      <c r="AB133" s="1080"/>
      <c r="AC133" s="1080"/>
      <c r="AD133" s="1080"/>
      <c r="AE133" s="1081"/>
      <c r="AF133" s="1079">
        <v>10.5</v>
      </c>
      <c r="AG133" s="1080"/>
      <c r="AH133" s="1080"/>
      <c r="AI133" s="1080"/>
      <c r="AJ133" s="1081"/>
      <c r="AK133" s="1079">
        <v>10.1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3URCGi6Ygclxs6TgDAsIOk1KOr1x6EczY//ThtLJlETIGqYhj07B6AZjp9AJkf18Uvb+YAohx/0sWUJ7uKzg==" saltValue="hLPCOnuVPcmlyAd85u/d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3U+WRfbbJqZA8eP/ALxQmvA5BKILnov+vFDFdbJLrz76OGBSYOssiJTC3Bdh0JdOl6P9oTbDe+ksIZCYbJrg==" saltValue="U9nCvXnfouo0Efd/Ci5b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election activeCell="L9" sqref="L9:Q9"/>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zPi4NikLdRk8w26aqnrTblPNQJ5qvHvGTKpiR/1WQer5lUCeTVD5Nphbcnli1VwgUV8sY+1LoJgcq2X4p2JFw==" saltValue="8OoSsZJ/FeCY/hTIwk4Jv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7" zoomScale="70" zoomScaleSheetLayoutView="70" workbookViewId="0">
      <selection activeCell="A5" sqref="A5"/>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486</v>
      </c>
      <c r="AP7" s="272"/>
      <c r="AQ7" s="273" t="s">
        <v>487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488</v>
      </c>
      <c r="AQ8" s="279" t="s">
        <v>489</v>
      </c>
      <c r="AR8" s="280" t="s">
        <v>490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491</v>
      </c>
      <c r="AL9" s="1117"/>
      <c r="AM9" s="1117"/>
      <c r="AN9" s="1118"/>
      <c r="AO9" s="281">
        <v>3800274</v>
      </c>
      <c r="AP9" s="281">
        <v>86947</v>
      </c>
      <c r="AQ9" s="282">
        <v>90724</v>
      </c>
      <c r="AR9" s="283">
        <v>-4.2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492</v>
      </c>
      <c r="AL10" s="1117"/>
      <c r="AM10" s="1117"/>
      <c r="AN10" s="1118"/>
      <c r="AO10" s="284">
        <v>518193</v>
      </c>
      <c r="AP10" s="284">
        <v>11856</v>
      </c>
      <c r="AQ10" s="285">
        <v>11342</v>
      </c>
      <c r="AR10" s="286">
        <v>4.5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493</v>
      </c>
      <c r="AL11" s="1117"/>
      <c r="AM11" s="1117"/>
      <c r="AN11" s="1118"/>
      <c r="AO11" s="284">
        <v>30646</v>
      </c>
      <c r="AP11" s="284">
        <v>701</v>
      </c>
      <c r="AQ11" s="285">
        <v>1033</v>
      </c>
      <c r="AR11" s="286">
        <v>-32.1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494</v>
      </c>
      <c r="AL12" s="1117"/>
      <c r="AM12" s="1117"/>
      <c r="AN12" s="1118"/>
      <c r="AO12" s="284" t="s">
        <v>495</v>
      </c>
      <c r="AP12" s="284" t="s">
        <v>495</v>
      </c>
      <c r="AQ12" s="285">
        <v>16</v>
      </c>
      <c r="AR12" s="286" t="s">
        <v>495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496</v>
      </c>
      <c r="AL13" s="1117"/>
      <c r="AM13" s="1117"/>
      <c r="AN13" s="1118"/>
      <c r="AO13" s="284">
        <v>203729</v>
      </c>
      <c r="AP13" s="284">
        <v>4661</v>
      </c>
      <c r="AQ13" s="285">
        <v>3647</v>
      </c>
      <c r="AR13" s="286">
        <v>27.8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497</v>
      </c>
      <c r="AL14" s="1117"/>
      <c r="AM14" s="1117"/>
      <c r="AN14" s="1118"/>
      <c r="AO14" s="284">
        <v>55391</v>
      </c>
      <c r="AP14" s="284">
        <v>1267</v>
      </c>
      <c r="AQ14" s="285">
        <v>1693</v>
      </c>
      <c r="AR14" s="286">
        <v>-25.2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498</v>
      </c>
      <c r="AL15" s="1120"/>
      <c r="AM15" s="1120"/>
      <c r="AN15" s="1121"/>
      <c r="AO15" s="284">
        <v>-287525</v>
      </c>
      <c r="AP15" s="284">
        <v>-6578</v>
      </c>
      <c r="AQ15" s="285">
        <v>-4922</v>
      </c>
      <c r="AR15" s="286">
        <v>33.6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4320708</v>
      </c>
      <c r="AP16" s="284">
        <v>98854</v>
      </c>
      <c r="AQ16" s="285">
        <v>103533</v>
      </c>
      <c r="AR16" s="286">
        <v>-4.5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503</v>
      </c>
      <c r="AL21" s="1123"/>
      <c r="AM21" s="1123"/>
      <c r="AN21" s="1124"/>
      <c r="AO21" s="297">
        <v>8.67</v>
      </c>
      <c r="AP21" s="298">
        <v>9.17</v>
      </c>
      <c r="AQ21" s="299">
        <v>-0.5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504</v>
      </c>
      <c r="AL22" s="1123"/>
      <c r="AM22" s="1123"/>
      <c r="AN22" s="1124"/>
      <c r="AO22" s="302">
        <v>99.1</v>
      </c>
      <c r="AP22" s="303">
        <v>97.2</v>
      </c>
      <c r="AQ22" s="304">
        <v>1.9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486</v>
      </c>
      <c r="AP30" s="272"/>
      <c r="AQ30" s="273" t="s">
        <v>487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488</v>
      </c>
      <c r="AQ31" s="279" t="s">
        <v>489</v>
      </c>
      <c r="AR31" s="280" t="s">
        <v>490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508</v>
      </c>
      <c r="AL32" s="1131"/>
      <c r="AM32" s="1131"/>
      <c r="AN32" s="1132"/>
      <c r="AO32" s="312">
        <v>3531632</v>
      </c>
      <c r="AP32" s="312">
        <v>80801</v>
      </c>
      <c r="AQ32" s="313">
        <v>59793</v>
      </c>
      <c r="AR32" s="314">
        <v>35.1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509</v>
      </c>
      <c r="AL33" s="1131"/>
      <c r="AM33" s="1131"/>
      <c r="AN33" s="1132"/>
      <c r="AO33" s="312" t="s">
        <v>495</v>
      </c>
      <c r="AP33" s="312" t="s">
        <v>495</v>
      </c>
      <c r="AQ33" s="313" t="s">
        <v>495</v>
      </c>
      <c r="AR33" s="314" t="s">
        <v>495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510</v>
      </c>
      <c r="AL34" s="1131"/>
      <c r="AM34" s="1131"/>
      <c r="AN34" s="1132"/>
      <c r="AO34" s="312" t="s">
        <v>495</v>
      </c>
      <c r="AP34" s="312" t="s">
        <v>495</v>
      </c>
      <c r="AQ34" s="313" t="s">
        <v>495</v>
      </c>
      <c r="AR34" s="314" t="s">
        <v>495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511</v>
      </c>
      <c r="AL35" s="1131"/>
      <c r="AM35" s="1131"/>
      <c r="AN35" s="1132"/>
      <c r="AO35" s="312">
        <v>304175</v>
      </c>
      <c r="AP35" s="312">
        <v>6959</v>
      </c>
      <c r="AQ35" s="313">
        <v>14599</v>
      </c>
      <c r="AR35" s="314">
        <v>-52.3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512</v>
      </c>
      <c r="AL36" s="1131"/>
      <c r="AM36" s="1131"/>
      <c r="AN36" s="1132"/>
      <c r="AO36" s="312">
        <v>34914</v>
      </c>
      <c r="AP36" s="312">
        <v>799</v>
      </c>
      <c r="AQ36" s="313">
        <v>2530</v>
      </c>
      <c r="AR36" s="314">
        <v>-68.400000000000006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513</v>
      </c>
      <c r="AL37" s="1131"/>
      <c r="AM37" s="1131"/>
      <c r="AN37" s="1132"/>
      <c r="AO37" s="312">
        <v>625</v>
      </c>
      <c r="AP37" s="312">
        <v>14</v>
      </c>
      <c r="AQ37" s="313">
        <v>188</v>
      </c>
      <c r="AR37" s="314">
        <v>-92.6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514</v>
      </c>
      <c r="AL38" s="1134"/>
      <c r="AM38" s="1134"/>
      <c r="AN38" s="1135"/>
      <c r="AO38" s="315">
        <v>2144</v>
      </c>
      <c r="AP38" s="315">
        <v>49</v>
      </c>
      <c r="AQ38" s="316">
        <v>2</v>
      </c>
      <c r="AR38" s="304">
        <v>2350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515</v>
      </c>
      <c r="AL39" s="1134"/>
      <c r="AM39" s="1134"/>
      <c r="AN39" s="1135"/>
      <c r="AO39" s="312">
        <v>-193791</v>
      </c>
      <c r="AP39" s="312">
        <v>-4434</v>
      </c>
      <c r="AQ39" s="313">
        <v>-4866</v>
      </c>
      <c r="AR39" s="314">
        <v>-8.9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516</v>
      </c>
      <c r="AL40" s="1131"/>
      <c r="AM40" s="1131"/>
      <c r="AN40" s="1132"/>
      <c r="AO40" s="312">
        <v>-2387069</v>
      </c>
      <c r="AP40" s="312">
        <v>-54614</v>
      </c>
      <c r="AQ40" s="313">
        <v>-49341</v>
      </c>
      <c r="AR40" s="314">
        <v>10.7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1292630</v>
      </c>
      <c r="AP41" s="312">
        <v>29574</v>
      </c>
      <c r="AQ41" s="313">
        <v>22906</v>
      </c>
      <c r="AR41" s="314">
        <v>29.1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486</v>
      </c>
      <c r="AN49" s="1127" t="s">
        <v>519</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520</v>
      </c>
      <c r="AO50" s="329" t="s">
        <v>521</v>
      </c>
      <c r="AP50" s="330" t="s">
        <v>522</v>
      </c>
      <c r="AQ50" s="331" t="s">
        <v>523</v>
      </c>
      <c r="AR50" s="332" t="s">
        <v>524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3016814</v>
      </c>
      <c r="AN51" s="334">
        <v>65286</v>
      </c>
      <c r="AO51" s="335">
        <v>34.5</v>
      </c>
      <c r="AP51" s="336">
        <v>94081</v>
      </c>
      <c r="AQ51" s="337">
        <v>10.5</v>
      </c>
      <c r="AR51" s="338">
        <v>24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1338469</v>
      </c>
      <c r="AN52" s="342">
        <v>28966</v>
      </c>
      <c r="AO52" s="343">
        <v>168.1</v>
      </c>
      <c r="AP52" s="344">
        <v>48949</v>
      </c>
      <c r="AQ52" s="345">
        <v>11.5</v>
      </c>
      <c r="AR52" s="346">
        <v>156.6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2613178</v>
      </c>
      <c r="AN53" s="334">
        <v>57263</v>
      </c>
      <c r="AO53" s="335">
        <v>-12.3</v>
      </c>
      <c r="AP53" s="336">
        <v>92632</v>
      </c>
      <c r="AQ53" s="337">
        <v>-1.5</v>
      </c>
      <c r="AR53" s="338">
        <v>-10.8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1283216</v>
      </c>
      <c r="AN54" s="342">
        <v>28119</v>
      </c>
      <c r="AO54" s="343">
        <v>-2.9</v>
      </c>
      <c r="AP54" s="344">
        <v>47978</v>
      </c>
      <c r="AQ54" s="345">
        <v>-2</v>
      </c>
      <c r="AR54" s="346">
        <v>-0.9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3316420</v>
      </c>
      <c r="AN55" s="334">
        <v>73738</v>
      </c>
      <c r="AO55" s="335">
        <v>28.8</v>
      </c>
      <c r="AP55" s="336">
        <v>71279</v>
      </c>
      <c r="AQ55" s="337">
        <v>-23.1</v>
      </c>
      <c r="AR55" s="338">
        <v>51.9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1672566</v>
      </c>
      <c r="AN56" s="342">
        <v>37188</v>
      </c>
      <c r="AO56" s="343">
        <v>32.299999999999997</v>
      </c>
      <c r="AP56" s="344">
        <v>36731</v>
      </c>
      <c r="AQ56" s="345">
        <v>-23.4</v>
      </c>
      <c r="AR56" s="346">
        <v>55.7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4248411</v>
      </c>
      <c r="AN57" s="334">
        <v>95782</v>
      </c>
      <c r="AO57" s="335">
        <v>29.9</v>
      </c>
      <c r="AP57" s="336">
        <v>74994</v>
      </c>
      <c r="AQ57" s="337">
        <v>5.2</v>
      </c>
      <c r="AR57" s="338">
        <v>24.7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2498716</v>
      </c>
      <c r="AN58" s="342">
        <v>56334</v>
      </c>
      <c r="AO58" s="343">
        <v>51.5</v>
      </c>
      <c r="AP58" s="344">
        <v>36188</v>
      </c>
      <c r="AQ58" s="345">
        <v>-1.5</v>
      </c>
      <c r="AR58" s="346">
        <v>53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2274576</v>
      </c>
      <c r="AN59" s="334">
        <v>52040</v>
      </c>
      <c r="AO59" s="335">
        <v>-45.7</v>
      </c>
      <c r="AP59" s="336">
        <v>71849</v>
      </c>
      <c r="AQ59" s="337">
        <v>-4.2</v>
      </c>
      <c r="AR59" s="338">
        <v>-41.5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1076757</v>
      </c>
      <c r="AN60" s="342">
        <v>24635</v>
      </c>
      <c r="AO60" s="343">
        <v>-56.3</v>
      </c>
      <c r="AP60" s="344">
        <v>36144</v>
      </c>
      <c r="AQ60" s="345">
        <v>-0.1</v>
      </c>
      <c r="AR60" s="346">
        <v>-56.2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3093880</v>
      </c>
      <c r="AN61" s="349">
        <v>68822</v>
      </c>
      <c r="AO61" s="350">
        <v>7</v>
      </c>
      <c r="AP61" s="351">
        <v>80967</v>
      </c>
      <c r="AQ61" s="352">
        <v>-2.6</v>
      </c>
      <c r="AR61" s="338">
        <v>9.6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1573945</v>
      </c>
      <c r="AN62" s="342">
        <v>35048</v>
      </c>
      <c r="AO62" s="343">
        <v>38.5</v>
      </c>
      <c r="AP62" s="344">
        <v>41198</v>
      </c>
      <c r="AQ62" s="345">
        <v>-3.1</v>
      </c>
      <c r="AR62" s="346">
        <v>41.6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dGAi4t4obYFdLSwEvMeTXm0HCHrDVgQOW7HSPYqglVh3b+4qvzslzA1zyQIeKaA1iM2PRKA4wcXKlHOfDMioYw==" saltValue="HZA/ERmLK4DDOp4N6cwC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483</v>
      </c>
    </row>
    <row r="120" spans="125:125" ht="13.5" hidden="1" customHeight="1" x14ac:dyDescent="0.2"/>
    <row r="121" spans="125:125" ht="13.5" hidden="1" customHeight="1" x14ac:dyDescent="0.2">
      <c r="DU121" s="259"/>
    </row>
  </sheetData>
  <sheetProtection algorithmName="SHA-512" hashValue="MjeEfWtH7PWRJ8vdpvIq9ob8n87OZazpobKGDyP3TKyobIblM/ze14OU2R/6J+xNWSgFCa33niXjwp3nUnbgCg==" saltValue="RImBEkt78ZGuErmUcFvI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1" zoomScale="70" zoomScaleNormal="70" zoomScaleSheetLayoutView="55" workbookViewId="0">
      <selection activeCell="B1" sqref="B1"/>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483</v>
      </c>
    </row>
  </sheetData>
  <sheetProtection algorithmName="SHA-512" hashValue="f6Lec3R8dLwHXZBLDDCmEogCE8aHpbXpIKBcR80/bGUVE0I7FMcRm9KXy3T2PsYtKNbZb0cyXWSbCnjmUAwKcQ==" saltValue="uHTXZYfFR7zESdNFfQoL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M50" sqref="M50"/>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2">
      <c r="B47" s="10"/>
      <c r="C47" s="1139" t="s">
        <v>3</v>
      </c>
      <c r="D47" s="1139"/>
      <c r="E47" s="1140"/>
      <c r="F47" s="11">
        <v>7.14</v>
      </c>
      <c r="G47" s="12">
        <v>9.49</v>
      </c>
      <c r="H47" s="12">
        <v>12.08</v>
      </c>
      <c r="I47" s="12">
        <v>16.04</v>
      </c>
      <c r="J47" s="13">
        <v>20.190000000000001</v>
      </c>
    </row>
    <row r="48" spans="2:10" ht="57.75" customHeight="1" x14ac:dyDescent="0.2">
      <c r="B48" s="14"/>
      <c r="C48" s="1141" t="s">
        <v>4</v>
      </c>
      <c r="D48" s="1141"/>
      <c r="E48" s="1142"/>
      <c r="F48" s="15">
        <v>3.58</v>
      </c>
      <c r="G48" s="16">
        <v>4.12</v>
      </c>
      <c r="H48" s="16">
        <v>11.16</v>
      </c>
      <c r="I48" s="16">
        <v>7.73</v>
      </c>
      <c r="J48" s="17">
        <v>7.05</v>
      </c>
    </row>
    <row r="49" spans="2:10" ht="57.75" customHeight="1" thickBot="1" x14ac:dyDescent="0.25">
      <c r="B49" s="18"/>
      <c r="C49" s="1143" t="s">
        <v>5</v>
      </c>
      <c r="D49" s="1143"/>
      <c r="E49" s="1144"/>
      <c r="F49" s="19">
        <v>0.66</v>
      </c>
      <c r="G49" s="20">
        <v>3.18</v>
      </c>
      <c r="H49" s="20">
        <v>10.1</v>
      </c>
      <c r="I49" s="20">
        <v>0.05</v>
      </c>
      <c r="J49" s="21">
        <v>3.21</v>
      </c>
    </row>
    <row r="50" spans="2:10" ht="13.2" x14ac:dyDescent="0.2"/>
  </sheetData>
  <sheetProtection algorithmName="SHA-512" hashValue="RGKlquh5g50Dhne/0qzJ8FJ/HHt0QIR1V+BxHy8QNCtBZV7t5fRZ/NXHv5/LzBVTXtaupT+lFEOCyucSlfzTGg==" saltValue="PI6UZYvJzXRuuGnraIQ/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20" sqref="A20"/>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51" t="s">
        <v>538</v>
      </c>
      <c r="D34" s="1151"/>
      <c r="E34" s="1152"/>
      <c r="F34" s="32">
        <v>10.89</v>
      </c>
      <c r="G34" s="33">
        <v>10.06</v>
      </c>
      <c r="H34" s="33">
        <v>9.56</v>
      </c>
      <c r="I34" s="33">
        <v>9.49</v>
      </c>
      <c r="J34" s="34">
        <v>10.67</v>
      </c>
      <c r="K34" s="22"/>
      <c r="L34" s="22"/>
      <c r="M34" s="22"/>
      <c r="N34" s="22"/>
      <c r="O34" s="22"/>
      <c r="P34" s="22"/>
    </row>
    <row r="35" spans="1:16" ht="39" customHeight="1" x14ac:dyDescent="0.2">
      <c r="A35" s="22"/>
      <c r="B35" s="35"/>
      <c r="C35" s="1145" t="s">
        <v>539</v>
      </c>
      <c r="D35" s="1146"/>
      <c r="E35" s="1147"/>
      <c r="F35" s="36">
        <v>3.54</v>
      </c>
      <c r="G35" s="37">
        <v>4.09</v>
      </c>
      <c r="H35" s="37">
        <v>11.13</v>
      </c>
      <c r="I35" s="37">
        <v>7.72</v>
      </c>
      <c r="J35" s="38">
        <v>7.03</v>
      </c>
      <c r="K35" s="22"/>
      <c r="L35" s="22"/>
      <c r="M35" s="22"/>
      <c r="N35" s="22"/>
      <c r="O35" s="22"/>
      <c r="P35" s="22"/>
    </row>
    <row r="36" spans="1:16" ht="39" customHeight="1" x14ac:dyDescent="0.2">
      <c r="A36" s="22"/>
      <c r="B36" s="35"/>
      <c r="C36" s="1145" t="s">
        <v>540</v>
      </c>
      <c r="D36" s="1146"/>
      <c r="E36" s="1147"/>
      <c r="F36" s="36">
        <v>0.7</v>
      </c>
      <c r="G36" s="37">
        <v>0.77</v>
      </c>
      <c r="H36" s="37">
        <v>0.78</v>
      </c>
      <c r="I36" s="37">
        <v>1.3</v>
      </c>
      <c r="J36" s="38">
        <v>0.96</v>
      </c>
      <c r="K36" s="22"/>
      <c r="L36" s="22"/>
      <c r="M36" s="22"/>
      <c r="N36" s="22"/>
      <c r="O36" s="22"/>
      <c r="P36" s="22"/>
    </row>
    <row r="37" spans="1:16" ht="39" customHeight="1" x14ac:dyDescent="0.2">
      <c r="A37" s="22"/>
      <c r="B37" s="35"/>
      <c r="C37" s="1145" t="s">
        <v>541</v>
      </c>
      <c r="D37" s="1146"/>
      <c r="E37" s="1147"/>
      <c r="F37" s="36" t="s">
        <v>495</v>
      </c>
      <c r="G37" s="37">
        <v>0.05</v>
      </c>
      <c r="H37" s="37">
        <v>0.23</v>
      </c>
      <c r="I37" s="37">
        <v>0.57999999999999996</v>
      </c>
      <c r="J37" s="38">
        <v>0.94</v>
      </c>
      <c r="K37" s="22"/>
      <c r="L37" s="22"/>
      <c r="M37" s="22"/>
      <c r="N37" s="22"/>
      <c r="O37" s="22"/>
      <c r="P37" s="22"/>
    </row>
    <row r="38" spans="1:16" ht="39" customHeight="1" x14ac:dyDescent="0.2">
      <c r="A38" s="22"/>
      <c r="B38" s="35"/>
      <c r="C38" s="1145" t="s">
        <v>542</v>
      </c>
      <c r="D38" s="1146"/>
      <c r="E38" s="1147"/>
      <c r="F38" s="36">
        <v>0.12</v>
      </c>
      <c r="G38" s="37">
        <v>0.26</v>
      </c>
      <c r="H38" s="37">
        <v>7.0000000000000007E-2</v>
      </c>
      <c r="I38" s="37">
        <v>0.04</v>
      </c>
      <c r="J38" s="38">
        <v>0.33</v>
      </c>
      <c r="K38" s="22"/>
      <c r="L38" s="22"/>
      <c r="M38" s="22"/>
      <c r="N38" s="22"/>
      <c r="O38" s="22"/>
      <c r="P38" s="22"/>
    </row>
    <row r="39" spans="1:16" ht="39" customHeight="1" x14ac:dyDescent="0.2">
      <c r="A39" s="22"/>
      <c r="B39" s="35"/>
      <c r="C39" s="1145" t="s">
        <v>543</v>
      </c>
      <c r="D39" s="1146"/>
      <c r="E39" s="1147"/>
      <c r="F39" s="36">
        <v>0.61</v>
      </c>
      <c r="G39" s="37">
        <v>0.36</v>
      </c>
      <c r="H39" s="37">
        <v>0.21</v>
      </c>
      <c r="I39" s="37">
        <v>0.18</v>
      </c>
      <c r="J39" s="38">
        <v>0.12</v>
      </c>
      <c r="K39" s="22"/>
      <c r="L39" s="22"/>
      <c r="M39" s="22"/>
      <c r="N39" s="22"/>
      <c r="O39" s="22"/>
      <c r="P39" s="22"/>
    </row>
    <row r="40" spans="1:16" ht="39" customHeight="1" x14ac:dyDescent="0.2">
      <c r="A40" s="22"/>
      <c r="B40" s="35"/>
      <c r="C40" s="1145" t="s">
        <v>544</v>
      </c>
      <c r="D40" s="1146"/>
      <c r="E40" s="1147"/>
      <c r="F40" s="36">
        <v>7.0000000000000007E-2</v>
      </c>
      <c r="G40" s="37">
        <v>0.09</v>
      </c>
      <c r="H40" s="37">
        <v>0.08</v>
      </c>
      <c r="I40" s="37">
        <v>0.1</v>
      </c>
      <c r="J40" s="38">
        <v>0.11</v>
      </c>
      <c r="K40" s="22"/>
      <c r="L40" s="22"/>
      <c r="M40" s="22"/>
      <c r="N40" s="22"/>
      <c r="O40" s="22"/>
      <c r="P40" s="22"/>
    </row>
    <row r="41" spans="1:16" ht="39" customHeight="1" x14ac:dyDescent="0.2">
      <c r="A41" s="22"/>
      <c r="B41" s="35"/>
      <c r="C41" s="1145" t="s">
        <v>545</v>
      </c>
      <c r="D41" s="1146"/>
      <c r="E41" s="1147"/>
      <c r="F41" s="36">
        <v>0</v>
      </c>
      <c r="G41" s="37">
        <v>0</v>
      </c>
      <c r="H41" s="37">
        <v>0</v>
      </c>
      <c r="I41" s="37">
        <v>0</v>
      </c>
      <c r="J41" s="38">
        <v>0.01</v>
      </c>
      <c r="K41" s="22"/>
      <c r="L41" s="22"/>
      <c r="M41" s="22"/>
      <c r="N41" s="22"/>
      <c r="O41" s="22"/>
      <c r="P41" s="22"/>
    </row>
    <row r="42" spans="1:16" ht="39" customHeight="1" x14ac:dyDescent="0.2">
      <c r="A42" s="22"/>
      <c r="B42" s="39"/>
      <c r="C42" s="1145" t="s">
        <v>546</v>
      </c>
      <c r="D42" s="1146"/>
      <c r="E42" s="1147"/>
      <c r="F42" s="36" t="s">
        <v>495</v>
      </c>
      <c r="G42" s="37" t="s">
        <v>495</v>
      </c>
      <c r="H42" s="37" t="s">
        <v>495</v>
      </c>
      <c r="I42" s="37" t="s">
        <v>495</v>
      </c>
      <c r="J42" s="38" t="s">
        <v>495</v>
      </c>
      <c r="K42" s="22"/>
      <c r="L42" s="22"/>
      <c r="M42" s="22"/>
      <c r="N42" s="22"/>
      <c r="O42" s="22"/>
      <c r="P42" s="22"/>
    </row>
    <row r="43" spans="1:16" ht="39" customHeight="1" thickBot="1" x14ac:dyDescent="0.25">
      <c r="A43" s="22"/>
      <c r="B43" s="40"/>
      <c r="C43" s="1148" t="s">
        <v>547</v>
      </c>
      <c r="D43" s="1149"/>
      <c r="E43" s="1150"/>
      <c r="F43" s="41">
        <v>0.37</v>
      </c>
      <c r="G43" s="42">
        <v>0.02</v>
      </c>
      <c r="H43" s="42">
        <v>0.02</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2qTb60qHbZs/oINmxdPyOywohVGD62D5J+8NMi5rQ2MbqQHFYGgGSqKTymUtoLomrOU6/+GHR+qd/1AhLHqWw==" saltValue="2kfWc92ZQE7vMkfg+jb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election activeCell="L9" sqref="L9:Q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4256</v>
      </c>
      <c r="L45" s="60">
        <v>4167</v>
      </c>
      <c r="M45" s="60">
        <v>3919</v>
      </c>
      <c r="N45" s="60">
        <v>3768</v>
      </c>
      <c r="O45" s="61">
        <v>3532</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495</v>
      </c>
      <c r="L46" s="64" t="s">
        <v>495</v>
      </c>
      <c r="M46" s="64" t="s">
        <v>495</v>
      </c>
      <c r="N46" s="64" t="s">
        <v>495</v>
      </c>
      <c r="O46" s="65" t="s">
        <v>495</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495</v>
      </c>
      <c r="L47" s="64" t="s">
        <v>495</v>
      </c>
      <c r="M47" s="64" t="s">
        <v>495</v>
      </c>
      <c r="N47" s="64" t="s">
        <v>495</v>
      </c>
      <c r="O47" s="65" t="s">
        <v>495</v>
      </c>
      <c r="P47" s="48"/>
      <c r="Q47" s="48"/>
      <c r="R47" s="48"/>
      <c r="S47" s="48"/>
      <c r="T47" s="48"/>
      <c r="U47" s="48"/>
    </row>
    <row r="48" spans="1:21" ht="30.75" customHeight="1" x14ac:dyDescent="0.2">
      <c r="A48" s="48"/>
      <c r="B48" s="1155"/>
      <c r="C48" s="1156"/>
      <c r="D48" s="62"/>
      <c r="E48" s="1161" t="s">
        <v>13</v>
      </c>
      <c r="F48" s="1161"/>
      <c r="G48" s="1161"/>
      <c r="H48" s="1161"/>
      <c r="I48" s="1161"/>
      <c r="J48" s="1162"/>
      <c r="K48" s="63">
        <v>333</v>
      </c>
      <c r="L48" s="64">
        <v>246</v>
      </c>
      <c r="M48" s="64">
        <v>290</v>
      </c>
      <c r="N48" s="64">
        <v>298</v>
      </c>
      <c r="O48" s="65">
        <v>304</v>
      </c>
      <c r="P48" s="48"/>
      <c r="Q48" s="48"/>
      <c r="R48" s="48"/>
      <c r="S48" s="48"/>
      <c r="T48" s="48"/>
      <c r="U48" s="48"/>
    </row>
    <row r="49" spans="1:21" ht="30.75" customHeight="1" x14ac:dyDescent="0.2">
      <c r="A49" s="48"/>
      <c r="B49" s="1155"/>
      <c r="C49" s="1156"/>
      <c r="D49" s="62"/>
      <c r="E49" s="1161" t="s">
        <v>14</v>
      </c>
      <c r="F49" s="1161"/>
      <c r="G49" s="1161"/>
      <c r="H49" s="1161"/>
      <c r="I49" s="1161"/>
      <c r="J49" s="1162"/>
      <c r="K49" s="63">
        <v>39</v>
      </c>
      <c r="L49" s="64">
        <v>36</v>
      </c>
      <c r="M49" s="64">
        <v>12</v>
      </c>
      <c r="N49" s="64">
        <v>21</v>
      </c>
      <c r="O49" s="65">
        <v>35</v>
      </c>
      <c r="P49" s="48"/>
      <c r="Q49" s="48"/>
      <c r="R49" s="48"/>
      <c r="S49" s="48"/>
      <c r="T49" s="48"/>
      <c r="U49" s="48"/>
    </row>
    <row r="50" spans="1:21" ht="30.75" customHeight="1" x14ac:dyDescent="0.2">
      <c r="A50" s="48"/>
      <c r="B50" s="1155"/>
      <c r="C50" s="1156"/>
      <c r="D50" s="62"/>
      <c r="E50" s="1161" t="s">
        <v>15</v>
      </c>
      <c r="F50" s="1161"/>
      <c r="G50" s="1161"/>
      <c r="H50" s="1161"/>
      <c r="I50" s="1161"/>
      <c r="J50" s="1162"/>
      <c r="K50" s="63">
        <v>8</v>
      </c>
      <c r="L50" s="64">
        <v>8</v>
      </c>
      <c r="M50" s="64">
        <v>2</v>
      </c>
      <c r="N50" s="64">
        <v>1</v>
      </c>
      <c r="O50" s="65">
        <v>1</v>
      </c>
      <c r="P50" s="48"/>
      <c r="Q50" s="48"/>
      <c r="R50" s="48"/>
      <c r="S50" s="48"/>
      <c r="T50" s="48"/>
      <c r="U50" s="48"/>
    </row>
    <row r="51" spans="1:21" ht="30.75" customHeight="1" x14ac:dyDescent="0.2">
      <c r="A51" s="48"/>
      <c r="B51" s="1157"/>
      <c r="C51" s="1158"/>
      <c r="D51" s="66"/>
      <c r="E51" s="1161" t="s">
        <v>16</v>
      </c>
      <c r="F51" s="1161"/>
      <c r="G51" s="1161"/>
      <c r="H51" s="1161"/>
      <c r="I51" s="1161"/>
      <c r="J51" s="1162"/>
      <c r="K51" s="63">
        <v>1</v>
      </c>
      <c r="L51" s="64">
        <v>1</v>
      </c>
      <c r="M51" s="64">
        <v>1</v>
      </c>
      <c r="N51" s="64" t="s">
        <v>495</v>
      </c>
      <c r="O51" s="65">
        <v>2</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3090</v>
      </c>
      <c r="L52" s="64">
        <v>3050</v>
      </c>
      <c r="M52" s="64">
        <v>2883</v>
      </c>
      <c r="N52" s="64">
        <v>2829</v>
      </c>
      <c r="O52" s="65">
        <v>2581</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1547</v>
      </c>
      <c r="L53" s="69">
        <v>1408</v>
      </c>
      <c r="M53" s="69">
        <v>1341</v>
      </c>
      <c r="N53" s="69">
        <v>1259</v>
      </c>
      <c r="O53" s="70">
        <v>1293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HfHuAfROnPPKsLP4S2IuvXKt7jQL8SPdpQh5vOnQc8biNiCtWj6MTMe1htYLhJV61W379/BCt1FnoGHbG52HA==" saltValue="zP7SAW1p+0usL+EOZc1D5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election activeCell="L9" sqref="L9:Q9"/>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533</v>
      </c>
      <c r="J40" s="103" t="s">
        <v>534</v>
      </c>
      <c r="K40" s="103" t="s">
        <v>535</v>
      </c>
      <c r="L40" s="103" t="s">
        <v>536</v>
      </c>
      <c r="M40" s="104" t="s">
        <v>537</v>
      </c>
    </row>
    <row r="41" spans="2:13" ht="27.75" customHeight="1" x14ac:dyDescent="0.2">
      <c r="B41" s="1184" t="s">
        <v>30</v>
      </c>
      <c r="C41" s="1185"/>
      <c r="D41" s="105"/>
      <c r="E41" s="1190" t="s">
        <v>31</v>
      </c>
      <c r="F41" s="1190"/>
      <c r="G41" s="1190"/>
      <c r="H41" s="1191"/>
      <c r="I41" s="355">
        <v>34145</v>
      </c>
      <c r="J41" s="356">
        <v>32516</v>
      </c>
      <c r="K41" s="356">
        <v>31535</v>
      </c>
      <c r="L41" s="356">
        <v>30542</v>
      </c>
      <c r="M41" s="357">
        <v>29796</v>
      </c>
    </row>
    <row r="42" spans="2:13" ht="27.75" customHeight="1" x14ac:dyDescent="0.2">
      <c r="B42" s="1186"/>
      <c r="C42" s="1187"/>
      <c r="D42" s="106"/>
      <c r="E42" s="1192" t="s">
        <v>32</v>
      </c>
      <c r="F42" s="1192"/>
      <c r="G42" s="1192"/>
      <c r="H42" s="1193"/>
      <c r="I42" s="358">
        <v>11</v>
      </c>
      <c r="J42" s="359">
        <v>3</v>
      </c>
      <c r="K42" s="359">
        <v>2</v>
      </c>
      <c r="L42" s="359">
        <v>1</v>
      </c>
      <c r="M42" s="360">
        <v>0</v>
      </c>
    </row>
    <row r="43" spans="2:13" ht="27.75" customHeight="1" x14ac:dyDescent="0.2">
      <c r="B43" s="1186"/>
      <c r="C43" s="1187"/>
      <c r="D43" s="106"/>
      <c r="E43" s="1192" t="s">
        <v>33</v>
      </c>
      <c r="F43" s="1192"/>
      <c r="G43" s="1192"/>
      <c r="H43" s="1193"/>
      <c r="I43" s="358">
        <v>5670</v>
      </c>
      <c r="J43" s="359">
        <v>5332</v>
      </c>
      <c r="K43" s="359">
        <v>4771</v>
      </c>
      <c r="L43" s="359">
        <v>4330</v>
      </c>
      <c r="M43" s="360">
        <v>4199</v>
      </c>
    </row>
    <row r="44" spans="2:13" ht="27.75" customHeight="1" x14ac:dyDescent="0.2">
      <c r="B44" s="1186"/>
      <c r="C44" s="1187"/>
      <c r="D44" s="106"/>
      <c r="E44" s="1192" t="s">
        <v>34</v>
      </c>
      <c r="F44" s="1192"/>
      <c r="G44" s="1192"/>
      <c r="H44" s="1193"/>
      <c r="I44" s="358">
        <v>254</v>
      </c>
      <c r="J44" s="359">
        <v>226</v>
      </c>
      <c r="K44" s="359">
        <v>205</v>
      </c>
      <c r="L44" s="359">
        <v>179</v>
      </c>
      <c r="M44" s="360">
        <v>144</v>
      </c>
    </row>
    <row r="45" spans="2:13" ht="27.75" customHeight="1" x14ac:dyDescent="0.2">
      <c r="B45" s="1186"/>
      <c r="C45" s="1187"/>
      <c r="D45" s="106"/>
      <c r="E45" s="1192" t="s">
        <v>35</v>
      </c>
      <c r="F45" s="1192"/>
      <c r="G45" s="1192"/>
      <c r="H45" s="1193"/>
      <c r="I45" s="358">
        <v>4904</v>
      </c>
      <c r="J45" s="359">
        <v>4862</v>
      </c>
      <c r="K45" s="359">
        <v>4767</v>
      </c>
      <c r="L45" s="359">
        <v>4710</v>
      </c>
      <c r="M45" s="360">
        <v>4631</v>
      </c>
    </row>
    <row r="46" spans="2:13" ht="27.75" customHeight="1" x14ac:dyDescent="0.2">
      <c r="B46" s="1186"/>
      <c r="C46" s="1187"/>
      <c r="D46" s="107"/>
      <c r="E46" s="1192" t="s">
        <v>36</v>
      </c>
      <c r="F46" s="1192"/>
      <c r="G46" s="1192"/>
      <c r="H46" s="1193"/>
      <c r="I46" s="358" t="s">
        <v>495</v>
      </c>
      <c r="J46" s="359" t="s">
        <v>495</v>
      </c>
      <c r="K46" s="359" t="s">
        <v>495</v>
      </c>
      <c r="L46" s="359" t="s">
        <v>495</v>
      </c>
      <c r="M46" s="360" t="s">
        <v>495</v>
      </c>
    </row>
    <row r="47" spans="2:13" ht="27.75" customHeight="1" x14ac:dyDescent="0.2">
      <c r="B47" s="1186"/>
      <c r="C47" s="1187"/>
      <c r="D47" s="108"/>
      <c r="E47" s="1194" t="s">
        <v>37</v>
      </c>
      <c r="F47" s="1195"/>
      <c r="G47" s="1195"/>
      <c r="H47" s="1196"/>
      <c r="I47" s="358" t="s">
        <v>495</v>
      </c>
      <c r="J47" s="359" t="s">
        <v>495</v>
      </c>
      <c r="K47" s="359" t="s">
        <v>495</v>
      </c>
      <c r="L47" s="359" t="s">
        <v>495</v>
      </c>
      <c r="M47" s="360" t="s">
        <v>495</v>
      </c>
    </row>
    <row r="48" spans="2:13" ht="27.75" customHeight="1" x14ac:dyDescent="0.2">
      <c r="B48" s="1186"/>
      <c r="C48" s="1187"/>
      <c r="D48" s="106"/>
      <c r="E48" s="1192" t="s">
        <v>38</v>
      </c>
      <c r="F48" s="1192"/>
      <c r="G48" s="1192"/>
      <c r="H48" s="1193"/>
      <c r="I48" s="358" t="s">
        <v>495</v>
      </c>
      <c r="J48" s="359" t="s">
        <v>495</v>
      </c>
      <c r="K48" s="359" t="s">
        <v>495</v>
      </c>
      <c r="L48" s="359" t="s">
        <v>495</v>
      </c>
      <c r="M48" s="360" t="s">
        <v>495</v>
      </c>
    </row>
    <row r="49" spans="2:13" ht="27.75" customHeight="1" x14ac:dyDescent="0.2">
      <c r="B49" s="1188"/>
      <c r="C49" s="1189"/>
      <c r="D49" s="106"/>
      <c r="E49" s="1192" t="s">
        <v>39</v>
      </c>
      <c r="F49" s="1192"/>
      <c r="G49" s="1192"/>
      <c r="H49" s="1193"/>
      <c r="I49" s="358" t="s">
        <v>495</v>
      </c>
      <c r="J49" s="359" t="s">
        <v>495</v>
      </c>
      <c r="K49" s="359" t="s">
        <v>495</v>
      </c>
      <c r="L49" s="359" t="s">
        <v>495</v>
      </c>
      <c r="M49" s="360" t="s">
        <v>495</v>
      </c>
    </row>
    <row r="50" spans="2:13" ht="27.75" customHeight="1" x14ac:dyDescent="0.2">
      <c r="B50" s="1197" t="s">
        <v>40</v>
      </c>
      <c r="C50" s="1198"/>
      <c r="D50" s="109"/>
      <c r="E50" s="1192" t="s">
        <v>41</v>
      </c>
      <c r="F50" s="1192"/>
      <c r="G50" s="1192"/>
      <c r="H50" s="1193"/>
      <c r="I50" s="358">
        <v>3262</v>
      </c>
      <c r="J50" s="359">
        <v>3554</v>
      </c>
      <c r="K50" s="359">
        <v>4528</v>
      </c>
      <c r="L50" s="359">
        <v>5856</v>
      </c>
      <c r="M50" s="360">
        <v>6459</v>
      </c>
    </row>
    <row r="51" spans="2:13" ht="27.75" customHeight="1" x14ac:dyDescent="0.2">
      <c r="B51" s="1186"/>
      <c r="C51" s="1187"/>
      <c r="D51" s="106"/>
      <c r="E51" s="1192" t="s">
        <v>42</v>
      </c>
      <c r="F51" s="1192"/>
      <c r="G51" s="1192"/>
      <c r="H51" s="1193"/>
      <c r="I51" s="358">
        <v>1638</v>
      </c>
      <c r="J51" s="359">
        <v>1413</v>
      </c>
      <c r="K51" s="359">
        <v>1204</v>
      </c>
      <c r="L51" s="359">
        <v>994</v>
      </c>
      <c r="M51" s="360">
        <v>795</v>
      </c>
    </row>
    <row r="52" spans="2:13" ht="27.75" customHeight="1" x14ac:dyDescent="0.2">
      <c r="B52" s="1188"/>
      <c r="C52" s="1189"/>
      <c r="D52" s="106"/>
      <c r="E52" s="1192" t="s">
        <v>43</v>
      </c>
      <c r="F52" s="1192"/>
      <c r="G52" s="1192"/>
      <c r="H52" s="1193"/>
      <c r="I52" s="358">
        <v>25884</v>
      </c>
      <c r="J52" s="359">
        <v>24971</v>
      </c>
      <c r="K52" s="359">
        <v>24488</v>
      </c>
      <c r="L52" s="359">
        <v>23663</v>
      </c>
      <c r="M52" s="360">
        <v>23024</v>
      </c>
    </row>
    <row r="53" spans="2:13" ht="27.75" customHeight="1" thickBot="1" x14ac:dyDescent="0.25">
      <c r="B53" s="1199" t="s">
        <v>19</v>
      </c>
      <c r="C53" s="1200"/>
      <c r="D53" s="110"/>
      <c r="E53" s="1201" t="s">
        <v>44</v>
      </c>
      <c r="F53" s="1201"/>
      <c r="G53" s="1201"/>
      <c r="H53" s="1202"/>
      <c r="I53" s="361">
        <v>14201</v>
      </c>
      <c r="J53" s="362">
        <v>13001</v>
      </c>
      <c r="K53" s="362">
        <v>11061</v>
      </c>
      <c r="L53" s="362">
        <v>9248</v>
      </c>
      <c r="M53" s="363">
        <v>8492</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fyMwJ51ospBxi/xTruE42TLC0Vk7EPJ/c/KOrm/GiNhIKBFvx/LTcjXUr2ob+GmOvxctf8cRb/ZVF2BmXTJCzA==" saltValue="QrafeksaRjq635b8c/db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L9" sqref="L9:Q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535</v>
      </c>
      <c r="G54" s="119" t="s">
        <v>536</v>
      </c>
      <c r="H54" s="120" t="s">
        <v>537</v>
      </c>
    </row>
    <row r="55" spans="2:8" ht="52.5" customHeight="1" x14ac:dyDescent="0.2">
      <c r="B55" s="121"/>
      <c r="C55" s="1211" t="s">
        <v>46</v>
      </c>
      <c r="D55" s="1211"/>
      <c r="E55" s="1212"/>
      <c r="F55" s="122">
        <v>1908</v>
      </c>
      <c r="G55" s="122">
        <v>2450</v>
      </c>
      <c r="H55" s="123">
        <v>3050</v>
      </c>
    </row>
    <row r="56" spans="2:8" ht="52.5" customHeight="1" x14ac:dyDescent="0.2">
      <c r="B56" s="124"/>
      <c r="C56" s="1213" t="s">
        <v>47</v>
      </c>
      <c r="D56" s="1213"/>
      <c r="E56" s="1214"/>
      <c r="F56" s="125">
        <v>516</v>
      </c>
      <c r="G56" s="125">
        <v>1013</v>
      </c>
      <c r="H56" s="126">
        <v>1087</v>
      </c>
    </row>
    <row r="57" spans="2:8" ht="53.25" customHeight="1" x14ac:dyDescent="0.2">
      <c r="B57" s="124"/>
      <c r="C57" s="1215" t="s">
        <v>48</v>
      </c>
      <c r="D57" s="1215"/>
      <c r="E57" s="1216"/>
      <c r="F57" s="127">
        <v>2056</v>
      </c>
      <c r="G57" s="127">
        <v>2483</v>
      </c>
      <c r="H57" s="128">
        <v>2168</v>
      </c>
    </row>
    <row r="58" spans="2:8" ht="45.75" customHeight="1" x14ac:dyDescent="0.2">
      <c r="B58" s="129"/>
      <c r="C58" s="1203" t="s">
        <v>557</v>
      </c>
      <c r="D58" s="1204"/>
      <c r="E58" s="1205"/>
      <c r="F58" s="130">
        <v>1231</v>
      </c>
      <c r="G58" s="130">
        <v>1131</v>
      </c>
      <c r="H58" s="131">
        <v>1008</v>
      </c>
    </row>
    <row r="59" spans="2:8" ht="45.75" customHeight="1" x14ac:dyDescent="0.2">
      <c r="B59" s="129"/>
      <c r="C59" s="1203" t="s">
        <v>553</v>
      </c>
      <c r="D59" s="1204"/>
      <c r="E59" s="1205"/>
      <c r="F59" s="130">
        <v>110</v>
      </c>
      <c r="G59" s="130">
        <v>220</v>
      </c>
      <c r="H59" s="131">
        <v>230</v>
      </c>
    </row>
    <row r="60" spans="2:8" ht="45.75" customHeight="1" x14ac:dyDescent="0.2">
      <c r="B60" s="129"/>
      <c r="C60" s="1203" t="s">
        <v>554</v>
      </c>
      <c r="D60" s="1204"/>
      <c r="E60" s="1205"/>
      <c r="F60" s="130">
        <v>0</v>
      </c>
      <c r="G60" s="130">
        <v>217</v>
      </c>
      <c r="H60" s="131">
        <v>209</v>
      </c>
    </row>
    <row r="61" spans="2:8" ht="45.75" customHeight="1" x14ac:dyDescent="0.2">
      <c r="B61" s="129"/>
      <c r="C61" s="1203" t="s">
        <v>555</v>
      </c>
      <c r="D61" s="1204"/>
      <c r="E61" s="1205"/>
      <c r="F61" s="130">
        <v>207</v>
      </c>
      <c r="G61" s="130">
        <v>201</v>
      </c>
      <c r="H61" s="131">
        <v>198</v>
      </c>
    </row>
    <row r="62" spans="2:8" ht="45.75" customHeight="1" thickBot="1" x14ac:dyDescent="0.25">
      <c r="B62" s="132"/>
      <c r="C62" s="1206" t="s">
        <v>556</v>
      </c>
      <c r="D62" s="1207"/>
      <c r="E62" s="1208"/>
      <c r="F62" s="133">
        <v>98</v>
      </c>
      <c r="G62" s="133">
        <v>118</v>
      </c>
      <c r="H62" s="134">
        <v>129</v>
      </c>
    </row>
    <row r="63" spans="2:8" ht="52.5" customHeight="1" thickBot="1" x14ac:dyDescent="0.25">
      <c r="B63" s="135"/>
      <c r="C63" s="1209" t="s">
        <v>49</v>
      </c>
      <c r="D63" s="1209"/>
      <c r="E63" s="1210"/>
      <c r="F63" s="136">
        <v>4480</v>
      </c>
      <c r="G63" s="136">
        <v>5946</v>
      </c>
      <c r="H63" s="137">
        <v>6305</v>
      </c>
    </row>
    <row r="64" spans="2:8" ht="13.2" x14ac:dyDescent="0.2"/>
  </sheetData>
  <sheetProtection algorithmName="SHA-512" hashValue="S9XB1dHMypQ6zK+66U1+HVxf8pza12wznj7tlcnSUZnBBF/Ayl25Hk1j4lBZo6fhzOft9KnPXJ4DmUc5x6W9yg==" saltValue="cA0SwPmPpp6zU8h/2T0S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532</v>
      </c>
      <c r="G2" s="151"/>
      <c r="H2" s="152"/>
    </row>
    <row r="3" spans="1:8" x14ac:dyDescent="0.2">
      <c r="A3" s="148" t="s">
        <v>525</v>
      </c>
      <c r="B3" s="153"/>
      <c r="C3" s="154"/>
      <c r="D3" s="155">
        <v>65286</v>
      </c>
      <c r="E3" s="156"/>
      <c r="F3" s="157">
        <v>94081</v>
      </c>
      <c r="G3" s="158"/>
      <c r="H3" s="159"/>
    </row>
    <row r="4" spans="1:8" x14ac:dyDescent="0.2">
      <c r="A4" s="160"/>
      <c r="B4" s="161"/>
      <c r="C4" s="162"/>
      <c r="D4" s="163">
        <v>28966</v>
      </c>
      <c r="E4" s="164"/>
      <c r="F4" s="165">
        <v>48949</v>
      </c>
      <c r="G4" s="166"/>
      <c r="H4" s="167"/>
    </row>
    <row r="5" spans="1:8" x14ac:dyDescent="0.2">
      <c r="A5" s="148" t="s">
        <v>527</v>
      </c>
      <c r="B5" s="153"/>
      <c r="C5" s="154"/>
      <c r="D5" s="155">
        <v>57263</v>
      </c>
      <c r="E5" s="156"/>
      <c r="F5" s="157">
        <v>92632</v>
      </c>
      <c r="G5" s="158"/>
      <c r="H5" s="159"/>
    </row>
    <row r="6" spans="1:8" x14ac:dyDescent="0.2">
      <c r="A6" s="160"/>
      <c r="B6" s="161"/>
      <c r="C6" s="162"/>
      <c r="D6" s="163">
        <v>28119</v>
      </c>
      <c r="E6" s="164"/>
      <c r="F6" s="165">
        <v>47978</v>
      </c>
      <c r="G6" s="166"/>
      <c r="H6" s="167"/>
    </row>
    <row r="7" spans="1:8" x14ac:dyDescent="0.2">
      <c r="A7" s="148" t="s">
        <v>528</v>
      </c>
      <c r="B7" s="153"/>
      <c r="C7" s="154"/>
      <c r="D7" s="155">
        <v>73738</v>
      </c>
      <c r="E7" s="156"/>
      <c r="F7" s="157">
        <v>71279</v>
      </c>
      <c r="G7" s="158"/>
      <c r="H7" s="159"/>
    </row>
    <row r="8" spans="1:8" x14ac:dyDescent="0.2">
      <c r="A8" s="160"/>
      <c r="B8" s="161"/>
      <c r="C8" s="162"/>
      <c r="D8" s="163">
        <v>37188</v>
      </c>
      <c r="E8" s="164"/>
      <c r="F8" s="165">
        <v>36731</v>
      </c>
      <c r="G8" s="166"/>
      <c r="H8" s="167"/>
    </row>
    <row r="9" spans="1:8" x14ac:dyDescent="0.2">
      <c r="A9" s="148" t="s">
        <v>529</v>
      </c>
      <c r="B9" s="153"/>
      <c r="C9" s="154"/>
      <c r="D9" s="155">
        <v>95782</v>
      </c>
      <c r="E9" s="156"/>
      <c r="F9" s="157">
        <v>74994</v>
      </c>
      <c r="G9" s="158"/>
      <c r="H9" s="159"/>
    </row>
    <row r="10" spans="1:8" x14ac:dyDescent="0.2">
      <c r="A10" s="160"/>
      <c r="B10" s="161"/>
      <c r="C10" s="162"/>
      <c r="D10" s="163">
        <v>56334</v>
      </c>
      <c r="E10" s="164"/>
      <c r="F10" s="165">
        <v>36188</v>
      </c>
      <c r="G10" s="166"/>
      <c r="H10" s="167"/>
    </row>
    <row r="11" spans="1:8" x14ac:dyDescent="0.2">
      <c r="A11" s="148" t="s">
        <v>530</v>
      </c>
      <c r="B11" s="153"/>
      <c r="C11" s="154"/>
      <c r="D11" s="155">
        <v>52040</v>
      </c>
      <c r="E11" s="156"/>
      <c r="F11" s="157">
        <v>71849</v>
      </c>
      <c r="G11" s="158"/>
      <c r="H11" s="159"/>
    </row>
    <row r="12" spans="1:8" x14ac:dyDescent="0.2">
      <c r="A12" s="160"/>
      <c r="B12" s="161"/>
      <c r="C12" s="168"/>
      <c r="D12" s="163">
        <v>24635</v>
      </c>
      <c r="E12" s="164"/>
      <c r="F12" s="165">
        <v>36144</v>
      </c>
      <c r="G12" s="166"/>
      <c r="H12" s="167"/>
    </row>
    <row r="13" spans="1:8" x14ac:dyDescent="0.2">
      <c r="A13" s="148"/>
      <c r="B13" s="153"/>
      <c r="C13" s="169"/>
      <c r="D13" s="170">
        <v>68822</v>
      </c>
      <c r="E13" s="171"/>
      <c r="F13" s="172">
        <v>80967</v>
      </c>
      <c r="G13" s="173"/>
      <c r="H13" s="159"/>
    </row>
    <row r="14" spans="1:8" x14ac:dyDescent="0.2">
      <c r="A14" s="160"/>
      <c r="B14" s="161"/>
      <c r="C14" s="162"/>
      <c r="D14" s="163">
        <v>35048</v>
      </c>
      <c r="E14" s="164"/>
      <c r="F14" s="165">
        <v>41198</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3.58</v>
      </c>
      <c r="C19" s="174">
        <f>ROUND(VALUE(SUBSTITUTE(実質収支比率等に係る経年分析!G$48,"▲","-")),2)</f>
        <v>4.12</v>
      </c>
      <c r="D19" s="174">
        <f>ROUND(VALUE(SUBSTITUTE(実質収支比率等に係る経年分析!H$48,"▲","-")),2)</f>
        <v>11.16</v>
      </c>
      <c r="E19" s="174">
        <f>ROUND(VALUE(SUBSTITUTE(実質収支比率等に係る経年分析!I$48,"▲","-")),2)</f>
        <v>7.73</v>
      </c>
      <c r="F19" s="174">
        <f>ROUND(VALUE(SUBSTITUTE(実質収支比率等に係る経年分析!J$48,"▲","-")),2)</f>
        <v>7.05</v>
      </c>
    </row>
    <row r="20" spans="1:11" x14ac:dyDescent="0.2">
      <c r="A20" s="174" t="s">
        <v>53</v>
      </c>
      <c r="B20" s="174">
        <f>ROUND(VALUE(SUBSTITUTE(実質収支比率等に係る経年分析!F$47,"▲","-")),2)</f>
        <v>7.14</v>
      </c>
      <c r="C20" s="174">
        <f>ROUND(VALUE(SUBSTITUTE(実質収支比率等に係る経年分析!G$47,"▲","-")),2)</f>
        <v>9.49</v>
      </c>
      <c r="D20" s="174">
        <f>ROUND(VALUE(SUBSTITUTE(実質収支比率等に係る経年分析!H$47,"▲","-")),2)</f>
        <v>12.08</v>
      </c>
      <c r="E20" s="174">
        <f>ROUND(VALUE(SUBSTITUTE(実質収支比率等に係る経年分析!I$47,"▲","-")),2)</f>
        <v>16.04</v>
      </c>
      <c r="F20" s="174">
        <f>ROUND(VALUE(SUBSTITUTE(実質収支比率等に係る経年分析!J$47,"▲","-")),2)</f>
        <v>20.190000000000001</v>
      </c>
    </row>
    <row r="21" spans="1:11" x14ac:dyDescent="0.2">
      <c r="A21" s="174" t="s">
        <v>54</v>
      </c>
      <c r="B21" s="174">
        <f>IF(ISNUMBER(VALUE(SUBSTITUTE(実質収支比率等に係る経年分析!F$49,"▲","-"))),ROUND(VALUE(SUBSTITUTE(実質収支比率等に係る経年分析!F$49,"▲","-")),2),NA())</f>
        <v>0.66</v>
      </c>
      <c r="C21" s="174">
        <f>IF(ISNUMBER(VALUE(SUBSTITUTE(実質収支比率等に係る経年分析!G$49,"▲","-"))),ROUND(VALUE(SUBSTITUTE(実質収支比率等に係る経年分析!G$49,"▲","-")),2),NA())</f>
        <v>3.18</v>
      </c>
      <c r="D21" s="174">
        <f>IF(ISNUMBER(VALUE(SUBSTITUTE(実質収支比率等に係る経年分析!H$49,"▲","-"))),ROUND(VALUE(SUBSTITUTE(実質収支比率等に係る経年分析!H$49,"▲","-")),2),NA())</f>
        <v>10.1</v>
      </c>
      <c r="E21" s="174">
        <f>IF(ISNUMBER(VALUE(SUBSTITUTE(実質収支比率等に係る経年分析!I$49,"▲","-"))),ROUND(VALUE(SUBSTITUTE(実質収支比率等に係る経年分析!I$49,"▲","-")),2),NA())</f>
        <v>0.05</v>
      </c>
      <c r="F21" s="174">
        <f>IF(ISNUMBER(VALUE(SUBSTITUTE(実質収支比率等に係る経年分析!J$49,"▲","-"))),ROUND(VALUE(SUBSTITUTE(実質収支比率等に係る経年分析!J$49,"▲","-")),2),NA())</f>
        <v>3.21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市有林事業特別会計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2">
      <c r="A31" s="175" t="str">
        <f>IF(連結実質赤字比率に係る赤字・黒字の構成分析!C$39="",NA(),連結実質赤字比率に係る赤字・黒字の構成分析!C$39)</f>
        <v>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2">
      <c r="A32" s="175" t="str">
        <f>IF(連結実質赤字比率に係る赤字・黒字の構成分析!C$38="",NA(),連結実質赤字比率に係る赤字・黒字の構成分析!C$38)</f>
        <v>国民健康保険事業特別会計（事業勘定）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0.33</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0.57999999999999996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11.13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10.67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3090</v>
      </c>
      <c r="E42" s="176"/>
      <c r="F42" s="176"/>
      <c r="G42" s="176">
        <f>'実質公債費比率（分子）の構造'!L$52</f>
        <v>3050</v>
      </c>
      <c r="H42" s="176"/>
      <c r="I42" s="176"/>
      <c r="J42" s="176">
        <f>'実質公債費比率（分子）の構造'!M$52</f>
        <v>2883</v>
      </c>
      <c r="K42" s="176"/>
      <c r="L42" s="176"/>
      <c r="M42" s="176">
        <f>'実質公債費比率（分子）の構造'!N$52</f>
        <v>2829</v>
      </c>
      <c r="N42" s="176"/>
      <c r="O42" s="176"/>
      <c r="P42" s="176">
        <f>'実質公債費比率（分子）の構造'!O$52</f>
        <v>2581</v>
      </c>
    </row>
    <row r="43" spans="1:16" x14ac:dyDescent="0.2">
      <c r="A43" s="176" t="s">
        <v>16</v>
      </c>
      <c r="B43" s="176">
        <f>'実質公債費比率（分子）の構造'!K$51</f>
        <v>1</v>
      </c>
      <c r="C43" s="176"/>
      <c r="D43" s="176"/>
      <c r="E43" s="176">
        <f>'実質公債費比率（分子）の構造'!L$51</f>
        <v>1</v>
      </c>
      <c r="F43" s="176"/>
      <c r="G43" s="176"/>
      <c r="H43" s="176">
        <f>'実質公債費比率（分子）の構造'!M$51</f>
        <v>1</v>
      </c>
      <c r="I43" s="176"/>
      <c r="J43" s="176"/>
      <c r="K43" s="176" t="str">
        <f>'実質公債費比率（分子）の構造'!N$51</f>
        <v>-</v>
      </c>
      <c r="L43" s="176"/>
      <c r="M43" s="176"/>
      <c r="N43" s="176">
        <f>'実質公債費比率（分子）の構造'!O$51</f>
        <v>2</v>
      </c>
      <c r="O43" s="176"/>
      <c r="P43" s="176"/>
    </row>
    <row r="44" spans="1:16" x14ac:dyDescent="0.2">
      <c r="A44" s="176" t="s">
        <v>62</v>
      </c>
      <c r="B44" s="176">
        <f>'実質公債費比率（分子）の構造'!K$50</f>
        <v>8</v>
      </c>
      <c r="C44" s="176"/>
      <c r="D44" s="176"/>
      <c r="E44" s="176">
        <f>'実質公債費比率（分子）の構造'!L$50</f>
        <v>8</v>
      </c>
      <c r="F44" s="176"/>
      <c r="G44" s="176"/>
      <c r="H44" s="176">
        <f>'実質公債費比率（分子）の構造'!M$50</f>
        <v>2</v>
      </c>
      <c r="I44" s="176"/>
      <c r="J44" s="176"/>
      <c r="K44" s="176">
        <f>'実質公債費比率（分子）の構造'!N$50</f>
        <v>1</v>
      </c>
      <c r="L44" s="176"/>
      <c r="M44" s="176"/>
      <c r="N44" s="176">
        <f>'実質公債費比率（分子）の構造'!O$50</f>
        <v>1</v>
      </c>
      <c r="O44" s="176"/>
      <c r="P44" s="176"/>
    </row>
    <row r="45" spans="1:16" x14ac:dyDescent="0.2">
      <c r="A45" s="176" t="s">
        <v>63</v>
      </c>
      <c r="B45" s="176">
        <f>'実質公債費比率（分子）の構造'!K$49</f>
        <v>39</v>
      </c>
      <c r="C45" s="176"/>
      <c r="D45" s="176"/>
      <c r="E45" s="176">
        <f>'実質公債費比率（分子）の構造'!L$49</f>
        <v>36</v>
      </c>
      <c r="F45" s="176"/>
      <c r="G45" s="176"/>
      <c r="H45" s="176">
        <f>'実質公債費比率（分子）の構造'!M$49</f>
        <v>12</v>
      </c>
      <c r="I45" s="176"/>
      <c r="J45" s="176"/>
      <c r="K45" s="176">
        <f>'実質公債費比率（分子）の構造'!N$49</f>
        <v>21</v>
      </c>
      <c r="L45" s="176"/>
      <c r="M45" s="176"/>
      <c r="N45" s="176">
        <f>'実質公債費比率（分子）の構造'!O$49</f>
        <v>35</v>
      </c>
      <c r="O45" s="176"/>
      <c r="P45" s="176"/>
    </row>
    <row r="46" spans="1:16" x14ac:dyDescent="0.2">
      <c r="A46" s="176" t="s">
        <v>64</v>
      </c>
      <c r="B46" s="176">
        <f>'実質公債費比率（分子）の構造'!K$48</f>
        <v>333</v>
      </c>
      <c r="C46" s="176"/>
      <c r="D46" s="176"/>
      <c r="E46" s="176">
        <f>'実質公債費比率（分子）の構造'!L$48</f>
        <v>246</v>
      </c>
      <c r="F46" s="176"/>
      <c r="G46" s="176"/>
      <c r="H46" s="176">
        <f>'実質公債費比率（分子）の構造'!M$48</f>
        <v>290</v>
      </c>
      <c r="I46" s="176"/>
      <c r="J46" s="176"/>
      <c r="K46" s="176">
        <f>'実質公債費比率（分子）の構造'!N$48</f>
        <v>298</v>
      </c>
      <c r="L46" s="176"/>
      <c r="M46" s="176"/>
      <c r="N46" s="176">
        <f>'実質公債費比率（分子）の構造'!O$48</f>
        <v>304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4256</v>
      </c>
      <c r="C49" s="176"/>
      <c r="D49" s="176"/>
      <c r="E49" s="176">
        <f>'実質公債費比率（分子）の構造'!L$45</f>
        <v>4167</v>
      </c>
      <c r="F49" s="176"/>
      <c r="G49" s="176"/>
      <c r="H49" s="176">
        <f>'実質公債費比率（分子）の構造'!M$45</f>
        <v>3919</v>
      </c>
      <c r="I49" s="176"/>
      <c r="J49" s="176"/>
      <c r="K49" s="176">
        <f>'実質公債費比率（分子）の構造'!N$45</f>
        <v>3768</v>
      </c>
      <c r="L49" s="176"/>
      <c r="M49" s="176"/>
      <c r="N49" s="176">
        <f>'実質公債費比率（分子）の構造'!O$45</f>
        <v>3532</v>
      </c>
      <c r="O49" s="176"/>
      <c r="P49" s="176"/>
    </row>
    <row r="50" spans="1:16" x14ac:dyDescent="0.2">
      <c r="A50" s="176" t="s">
        <v>67</v>
      </c>
      <c r="B50" s="176" t="e">
        <f>NA()</f>
        <v>#N/A</v>
      </c>
      <c r="C50" s="176">
        <f>IF(ISNUMBER('実質公債費比率（分子）の構造'!K$53),'実質公債費比率（分子）の構造'!K$53,NA())</f>
        <v>1547</v>
      </c>
      <c r="D50" s="176" t="e">
        <f>NA()</f>
        <v>#N/A</v>
      </c>
      <c r="E50" s="176" t="e">
        <f>NA()</f>
        <v>#N/A</v>
      </c>
      <c r="F50" s="176">
        <f>IF(ISNUMBER('実質公債費比率（分子）の構造'!L$53),'実質公債費比率（分子）の構造'!L$53,NA())</f>
        <v>1408</v>
      </c>
      <c r="G50" s="176" t="e">
        <f>NA()</f>
        <v>#N/A</v>
      </c>
      <c r="H50" s="176" t="e">
        <f>NA()</f>
        <v>#N/A</v>
      </c>
      <c r="I50" s="176">
        <f>IF(ISNUMBER('実質公債費比率（分子）の構造'!M$53),'実質公債費比率（分子）の構造'!M$53,NA())</f>
        <v>1341</v>
      </c>
      <c r="J50" s="176" t="e">
        <f>NA()</f>
        <v>#N/A</v>
      </c>
      <c r="K50" s="176" t="e">
        <f>NA()</f>
        <v>#N/A</v>
      </c>
      <c r="L50" s="176">
        <f>IF(ISNUMBER('実質公債費比率（分子）の構造'!N$53),'実質公債費比率（分子）の構造'!N$53,NA())</f>
        <v>1259</v>
      </c>
      <c r="M50" s="176" t="e">
        <f>NA()</f>
        <v>#N/A</v>
      </c>
      <c r="N50" s="176" t="e">
        <f>NA()</f>
        <v>#N/A</v>
      </c>
      <c r="O50" s="176">
        <f>IF(ISNUMBER('実質公債費比率（分子）の構造'!O$53),'実質公債費比率（分子）の構造'!O$53,NA())</f>
        <v>1293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25884</v>
      </c>
      <c r="E56" s="175"/>
      <c r="F56" s="175"/>
      <c r="G56" s="175">
        <f>'将来負担比率（分子）の構造'!J$52</f>
        <v>24971</v>
      </c>
      <c r="H56" s="175"/>
      <c r="I56" s="175"/>
      <c r="J56" s="175">
        <f>'将来負担比率（分子）の構造'!K$52</f>
        <v>24488</v>
      </c>
      <c r="K56" s="175"/>
      <c r="L56" s="175"/>
      <c r="M56" s="175">
        <f>'将来負担比率（分子）の構造'!L$52</f>
        <v>23663</v>
      </c>
      <c r="N56" s="175"/>
      <c r="O56" s="175"/>
      <c r="P56" s="175">
        <f>'将来負担比率（分子）の構造'!M$52</f>
        <v>23024</v>
      </c>
    </row>
    <row r="57" spans="1:16" x14ac:dyDescent="0.2">
      <c r="A57" s="175" t="s">
        <v>42</v>
      </c>
      <c r="B57" s="175"/>
      <c r="C57" s="175"/>
      <c r="D57" s="175">
        <f>'将来負担比率（分子）の構造'!I$51</f>
        <v>1638</v>
      </c>
      <c r="E57" s="175"/>
      <c r="F57" s="175"/>
      <c r="G57" s="175">
        <f>'将来負担比率（分子）の構造'!J$51</f>
        <v>1413</v>
      </c>
      <c r="H57" s="175"/>
      <c r="I57" s="175"/>
      <c r="J57" s="175">
        <f>'将来負担比率（分子）の構造'!K$51</f>
        <v>1204</v>
      </c>
      <c r="K57" s="175"/>
      <c r="L57" s="175"/>
      <c r="M57" s="175">
        <f>'将来負担比率（分子）の構造'!L$51</f>
        <v>994</v>
      </c>
      <c r="N57" s="175"/>
      <c r="O57" s="175"/>
      <c r="P57" s="175">
        <f>'将来負担比率（分子）の構造'!M$51</f>
        <v>795</v>
      </c>
    </row>
    <row r="58" spans="1:16" x14ac:dyDescent="0.2">
      <c r="A58" s="175" t="s">
        <v>41</v>
      </c>
      <c r="B58" s="175"/>
      <c r="C58" s="175"/>
      <c r="D58" s="175">
        <f>'将来負担比率（分子）の構造'!I$50</f>
        <v>3262</v>
      </c>
      <c r="E58" s="175"/>
      <c r="F58" s="175"/>
      <c r="G58" s="175">
        <f>'将来負担比率（分子）の構造'!J$50</f>
        <v>3554</v>
      </c>
      <c r="H58" s="175"/>
      <c r="I58" s="175"/>
      <c r="J58" s="175">
        <f>'将来負担比率（分子）の構造'!K$50</f>
        <v>4528</v>
      </c>
      <c r="K58" s="175"/>
      <c r="L58" s="175"/>
      <c r="M58" s="175">
        <f>'将来負担比率（分子）の構造'!L$50</f>
        <v>5856</v>
      </c>
      <c r="N58" s="175"/>
      <c r="O58" s="175"/>
      <c r="P58" s="175">
        <f>'将来負担比率（分子）の構造'!M$50</f>
        <v>6459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4904</v>
      </c>
      <c r="C62" s="175"/>
      <c r="D62" s="175"/>
      <c r="E62" s="175">
        <f>'将来負担比率（分子）の構造'!J$45</f>
        <v>4862</v>
      </c>
      <c r="F62" s="175"/>
      <c r="G62" s="175"/>
      <c r="H62" s="175">
        <f>'将来負担比率（分子）の構造'!K$45</f>
        <v>4767</v>
      </c>
      <c r="I62" s="175"/>
      <c r="J62" s="175"/>
      <c r="K62" s="175">
        <f>'将来負担比率（分子）の構造'!L$45</f>
        <v>4710</v>
      </c>
      <c r="L62" s="175"/>
      <c r="M62" s="175"/>
      <c r="N62" s="175">
        <f>'将来負担比率（分子）の構造'!M$45</f>
        <v>4631</v>
      </c>
      <c r="O62" s="175"/>
      <c r="P62" s="175"/>
    </row>
    <row r="63" spans="1:16" x14ac:dyDescent="0.2">
      <c r="A63" s="175" t="s">
        <v>34</v>
      </c>
      <c r="B63" s="175">
        <f>'将来負担比率（分子）の構造'!I$44</f>
        <v>254</v>
      </c>
      <c r="C63" s="175"/>
      <c r="D63" s="175"/>
      <c r="E63" s="175">
        <f>'将来負担比率（分子）の構造'!J$44</f>
        <v>226</v>
      </c>
      <c r="F63" s="175"/>
      <c r="G63" s="175"/>
      <c r="H63" s="175">
        <f>'将来負担比率（分子）の構造'!K$44</f>
        <v>205</v>
      </c>
      <c r="I63" s="175"/>
      <c r="J63" s="175"/>
      <c r="K63" s="175">
        <f>'将来負担比率（分子）の構造'!L$44</f>
        <v>179</v>
      </c>
      <c r="L63" s="175"/>
      <c r="M63" s="175"/>
      <c r="N63" s="175">
        <f>'将来負担比率（分子）の構造'!M$44</f>
        <v>144</v>
      </c>
      <c r="O63" s="175"/>
      <c r="P63" s="175"/>
    </row>
    <row r="64" spans="1:16" x14ac:dyDescent="0.2">
      <c r="A64" s="175" t="s">
        <v>33</v>
      </c>
      <c r="B64" s="175">
        <f>'将来負担比率（分子）の構造'!I$43</f>
        <v>5670</v>
      </c>
      <c r="C64" s="175"/>
      <c r="D64" s="175"/>
      <c r="E64" s="175">
        <f>'将来負担比率（分子）の構造'!J$43</f>
        <v>5332</v>
      </c>
      <c r="F64" s="175"/>
      <c r="G64" s="175"/>
      <c r="H64" s="175">
        <f>'将来負担比率（分子）の構造'!K$43</f>
        <v>4771</v>
      </c>
      <c r="I64" s="175"/>
      <c r="J64" s="175"/>
      <c r="K64" s="175">
        <f>'将来負担比率（分子）の構造'!L$43</f>
        <v>4330</v>
      </c>
      <c r="L64" s="175"/>
      <c r="M64" s="175"/>
      <c r="N64" s="175">
        <f>'将来負担比率（分子）の構造'!M$43</f>
        <v>4199</v>
      </c>
      <c r="O64" s="175"/>
      <c r="P64" s="175"/>
    </row>
    <row r="65" spans="1:16" x14ac:dyDescent="0.2">
      <c r="A65" s="175" t="s">
        <v>32</v>
      </c>
      <c r="B65" s="175">
        <f>'将来負担比率（分子）の構造'!I$42</f>
        <v>11</v>
      </c>
      <c r="C65" s="175"/>
      <c r="D65" s="175"/>
      <c r="E65" s="175">
        <f>'将来負担比率（分子）の構造'!J$42</f>
        <v>3</v>
      </c>
      <c r="F65" s="175"/>
      <c r="G65" s="175"/>
      <c r="H65" s="175">
        <f>'将来負担比率（分子）の構造'!K$42</f>
        <v>2</v>
      </c>
      <c r="I65" s="175"/>
      <c r="J65" s="175"/>
      <c r="K65" s="175">
        <f>'将来負担比率（分子）の構造'!L$42</f>
        <v>1</v>
      </c>
      <c r="L65" s="175"/>
      <c r="M65" s="175"/>
      <c r="N65" s="175">
        <f>'将来負担比率（分子）の構造'!M$42</f>
        <v>0</v>
      </c>
      <c r="O65" s="175"/>
      <c r="P65" s="175"/>
    </row>
    <row r="66" spans="1:16" x14ac:dyDescent="0.2">
      <c r="A66" s="175" t="s">
        <v>31</v>
      </c>
      <c r="B66" s="175">
        <f>'将来負担比率（分子）の構造'!I$41</f>
        <v>34145</v>
      </c>
      <c r="C66" s="175"/>
      <c r="D66" s="175"/>
      <c r="E66" s="175">
        <f>'将来負担比率（分子）の構造'!J$41</f>
        <v>32516</v>
      </c>
      <c r="F66" s="175"/>
      <c r="G66" s="175"/>
      <c r="H66" s="175">
        <f>'将来負担比率（分子）の構造'!K$41</f>
        <v>31535</v>
      </c>
      <c r="I66" s="175"/>
      <c r="J66" s="175"/>
      <c r="K66" s="175">
        <f>'将来負担比率（分子）の構造'!L$41</f>
        <v>30542</v>
      </c>
      <c r="L66" s="175"/>
      <c r="M66" s="175"/>
      <c r="N66" s="175">
        <f>'将来負担比率（分子）の構造'!M$41</f>
        <v>29796</v>
      </c>
      <c r="O66" s="175"/>
      <c r="P66" s="175"/>
    </row>
    <row r="67" spans="1:16" x14ac:dyDescent="0.2">
      <c r="A67" s="175" t="s">
        <v>71</v>
      </c>
      <c r="B67" s="175" t="e">
        <f>NA()</f>
        <v>#N/A</v>
      </c>
      <c r="C67" s="175">
        <f>IF(ISNUMBER('将来負担比率（分子）の構造'!I$53), IF('将来負担比率（分子）の構造'!I$53 &lt; 0, 0, '将来負担比率（分子）の構造'!I$53), NA())</f>
        <v>14201</v>
      </c>
      <c r="D67" s="175" t="e">
        <f>NA()</f>
        <v>#N/A</v>
      </c>
      <c r="E67" s="175" t="e">
        <f>NA()</f>
        <v>#N/A</v>
      </c>
      <c r="F67" s="175">
        <f>IF(ISNUMBER('将来負担比率（分子）の構造'!J$53), IF('将来負担比率（分子）の構造'!J$53 &lt; 0, 0, '将来負担比率（分子）の構造'!J$53), NA())</f>
        <v>13001</v>
      </c>
      <c r="G67" s="175" t="e">
        <f>NA()</f>
        <v>#N/A</v>
      </c>
      <c r="H67" s="175" t="e">
        <f>NA()</f>
        <v>#N/A</v>
      </c>
      <c r="I67" s="175">
        <f>IF(ISNUMBER('将来負担比率（分子）の構造'!K$53), IF('将来負担比率（分子）の構造'!K$53 &lt; 0, 0, '将来負担比率（分子）の構造'!K$53), NA())</f>
        <v>11061</v>
      </c>
      <c r="J67" s="175" t="e">
        <f>NA()</f>
        <v>#N/A</v>
      </c>
      <c r="K67" s="175" t="e">
        <f>NA()</f>
        <v>#N/A</v>
      </c>
      <c r="L67" s="175">
        <f>IF(ISNUMBER('将来負担比率（分子）の構造'!L$53), IF('将来負担比率（分子）の構造'!L$53 &lt; 0, 0, '将来負担比率（分子）の構造'!L$53), NA())</f>
        <v>9248</v>
      </c>
      <c r="M67" s="175" t="e">
        <f>NA()</f>
        <v>#N/A</v>
      </c>
      <c r="N67" s="175" t="e">
        <f>NA()</f>
        <v>#N/A</v>
      </c>
      <c r="O67" s="175">
        <f>IF(ISNUMBER('将来負担比率（分子）の構造'!M$53), IF('将来負担比率（分子）の構造'!M$53 &lt; 0, 0, '将来負担比率（分子）の構造'!M$53), NA())</f>
        <v>8492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1908</v>
      </c>
      <c r="C72" s="179">
        <f>基金残高に係る経年分析!G55</f>
        <v>2450</v>
      </c>
      <c r="D72" s="179">
        <f>基金残高に係る経年分析!H55</f>
        <v>3050</v>
      </c>
    </row>
    <row r="73" spans="1:16" x14ac:dyDescent="0.2">
      <c r="A73" s="178" t="s">
        <v>74</v>
      </c>
      <c r="B73" s="179">
        <f>基金残高に係る経年分析!F56</f>
        <v>516</v>
      </c>
      <c r="C73" s="179">
        <f>基金残高に係る経年分析!G56</f>
        <v>1013</v>
      </c>
      <c r="D73" s="179">
        <f>基金残高に係る経年分析!H56</f>
        <v>1087</v>
      </c>
    </row>
    <row r="74" spans="1:16" x14ac:dyDescent="0.2">
      <c r="A74" s="178" t="s">
        <v>75</v>
      </c>
      <c r="B74" s="179">
        <f>基金残高に係る経年分析!F57</f>
        <v>2056</v>
      </c>
      <c r="C74" s="179">
        <f>基金残高に係る経年分析!G57</f>
        <v>2483</v>
      </c>
      <c r="D74" s="179">
        <f>基金残高に係る経年分析!H57</f>
        <v>2168</v>
      </c>
    </row>
  </sheetData>
  <sheetProtection algorithmName="SHA-512" hashValue="9kigpjfiDEimU/XNK8R5laMKuagS3EWJqM0d5sb9JTNXMCK6FJ88pxIZRTwngiAk7Uysqa3iISGXomdqxdXPnw==" saltValue="jiBRZmhXtEmOWFF2GtAD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MSDPC-112</cp:lastModifiedBy>
  <cp:lastPrinted>2025-03-13T00:46:39Z</cp:lastPrinted>
  <dcterms:created xsi:type="dcterms:W3CDTF">2025-02-19T04:03:54Z</dcterms:created>
  <dcterms:modified xsi:type="dcterms:W3CDTF">2025-03-13T03:59:35Z</dcterms:modified>
  <cp:category/>
</cp:coreProperties>
</file>