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地域振興部\市町村課\03財政グループ\財政グループ共通\01_財政一般\09_財政状況資料集（財政一覧表、比較分析表）\R4（R3決算）\02_9月公表分\05_HP更新\がっちゃんこ(最終)\"/>
    </mc:Choice>
  </mc:AlternateContent>
  <bookViews>
    <workbookView xWindow="19080" yWindow="-120" windowWidth="19440" windowHeight="15000" firstSheet="11"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AM35" i="10"/>
  <c r="C35" i="10"/>
  <c r="CO34" i="10"/>
  <c r="BW34" i="10"/>
  <c r="BW35" i="10" s="1"/>
  <c r="BW36" i="10" s="1"/>
  <c r="BW37" i="10" s="1"/>
  <c r="BW38" i="10" s="1"/>
  <c r="BW39" i="10" s="1"/>
  <c r="BW40" i="10" s="1"/>
  <c r="BW41" i="10" s="1"/>
  <c r="AM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<sst xmlns="http://schemas.openxmlformats.org/spreadsheetml/2006/main" count="1179" uniqueCount="608">
  <si>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</si>
  <si>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</si>
  <si>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</si>
  <si>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</si>
  <si>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</si>
  <si>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</si>
  <si>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</si>
  <si>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</si>
  <si>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</si>
  <si>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</si>
  <si>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</si>
  <si>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</si>
  <si>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</si>
  <si>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</si>
  <si>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</si>
  <si>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</si>
  <si>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</si>
  <si>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</si>
  <si>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</si>
  <si>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</si>
  <si>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</si>
  <si>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</si>
  <si>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</si>
  <si>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</si>
  <si>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</si>
  <si>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</si>
  <si>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</si>
  <si>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</si>
  <si>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</si>
  <si>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</si>
  <si>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</si>
  <si>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</si>
  <si>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</si>
  <si>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</si>
  <si>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</si>
  <si>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</si>
  <si>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</si>
  <si>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</si>
  <si>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</si>
  <si>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</si>
  <si>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</si>
  <si>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</si>
  <si>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</si>
  <si>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</si>
  <si>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</si>
  <si>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</si>
  <si>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</si>
  <si>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</si>
  <si>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</si>
  <si>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</si>
  <si>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</si>
  <si>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</si>
  <si>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</si>
  <si>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</si>
  <si>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</si>
  <si>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</si>
  <si>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</si>
  <si>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</si>
  <si>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</si>
  <si>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</si>
  <si>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</si>
  <si>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</si>
  <si>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</si>
  <si>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</si>
  <si>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</si>
  <si>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</si>
  <si>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</si>
  <si>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</si>
  <si>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</si>
  <si>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</si>
  <si>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</si>
  <si>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</si>
  <si>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</si>
  <si>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</si>
  <si>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</si>
  <si>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</si>
  <si>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</si>
  <si>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</si>
  <si>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</si>
  <si>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</si>
  <si>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</si>
  <si>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</si>
  <si>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</si>
  <si>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</si>
  <si>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</si>
  <si>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</si>
  <si>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</si>
  <si>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</si>
  <si>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</si>
  <si>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</si>
  <si>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</si>
  <si>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</si>
  <si>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</si>
  <si>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</si>
  <si>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</si>
  <si>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</si>
  <si>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</si>
  <si>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</si>
  <si>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知夫村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</si>
  <si>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</si>
  <si>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</si>
  <si>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</si>
  <si>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</si>
  <si>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</si>
  <si>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</si>
  <si>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</si>
  <si>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</si>
  <si>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</si>
  <si>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</si>
  <si>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</si>
  <si>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</si>
  <si>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</si>
  <si>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</si>
  <si>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</si>
  <si>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</si>
  <si>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</si>
  <si>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</si>
  <si>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</si>
  <si>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</si>
  <si>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</si>
  <si>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</si>
  <si>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</si>
  <si>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</si>
  <si>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</si>
  <si>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</si>
  <si>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</si>
  <si>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</si>
  <si>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</si>
  <si>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</si>
  <si>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</si>
  <si>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</si>
  <si>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</si>
  <si>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</si>
  <si>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</si>
  <si>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</si>
  <si>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</si>
  <si>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</si>
  <si>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</si>
  <si>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</si>
  <si>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</si>
  <si>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</si>
  <si>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</si>
  <si>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</si>
  <si>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</si>
  <si>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</si>
  <si>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</si>
  <si>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</si>
  <si>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</si>
  <si>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</si>
  <si>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</si>
  <si>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</si>
  <si>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-3.3</t>
    <phoneticPr fontId="5"/>
  </si>
  <si>
    <t>基準財政需要額</t>
    <phoneticPr fontId="25"/>
  </si>
  <si>
    <t>うち日本人(％)</t>
    <phoneticPr fontId="5"/>
  </si>
  <si>
    <t>-3.9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</si>
  <si>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</si>
  <si>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</si>
  <si>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</si>
  <si>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</si>
  <si>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</si>
  <si>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</si>
  <si>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</si>
  <si>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</si>
  <si>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</si>
  <si>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</si>
  <si>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</si>
  <si>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</si>
  <si>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</si>
  <si>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</si>
  <si>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</si>
  <si>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</si>
  <si>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</si>
  <si>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</si>
  <si>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</si>
  <si>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</si>
  <si>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</si>
  <si>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</si>
  <si>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</si>
  <si>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</si>
  <si>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</si>
  <si>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</si>
  <si>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</si>
  <si>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</si>
  <si>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</si>
  <si>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</si>
  <si>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</si>
  <si>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</si>
  <si>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</si>
  <si>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</si>
  <si>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</si>
  <si>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</si>
  <si>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</si>
  <si>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</si>
  <si>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</si>
  <si>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</si>
  <si>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</si>
  <si>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</si>
  <si>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</si>
  <si>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</si>
  <si>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</si>
  <si>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</si>
  <si>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</si>
  <si>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</si>
  <si>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</si>
  <si>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</si>
  <si>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</si>
  <si>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</si>
  <si>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</si>
  <si>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</si>
  <si>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</si>
  <si>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</si>
  <si>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</si>
  <si>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</si>
  <si>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</si>
  <si>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</si>
  <si>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</si>
  <si>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</si>
  <si>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島根県知夫村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</si>
  <si>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</si>
  <si>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</si>
  <si>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</si>
  <si>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</si>
  <si>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</si>
  <si>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</si>
  <si>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</si>
  <si>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</si>
  <si>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</si>
  <si>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</si>
  <si>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</si>
  <si>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</si>
  <si>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</si>
  <si>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</si>
  <si>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</si>
  <si>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</si>
  <si>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</si>
  <si>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</si>
  <si>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</si>
  <si>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</si>
  <si>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</si>
  <si>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</si>
  <si>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</si>
  <si>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</si>
  <si>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</si>
  <si>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</si>
  <si>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</si>
  <si>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</si>
  <si>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</si>
  <si>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</si>
  <si>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</si>
  <si>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</si>
  <si>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</si>
  <si>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</si>
  <si>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</si>
  <si>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</si>
  <si>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</si>
  <si>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</si>
  <si>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</si>
  <si>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</si>
  <si>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</si>
  <si>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</si>
  <si>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</si>
  <si>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</si>
  <si>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</si>
  <si>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</si>
  <si>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</si>
  <si>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</si>
  <si>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</si>
  <si>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</si>
  <si>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</si>
  <si>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</si>
  <si>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</si>
  <si>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</si>
  <si>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</si>
  <si>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</si>
  <si>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</si>
  <si>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</si>
  <si>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</si>
  <si>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</si>
  <si>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</si>
  <si>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</si>
  <si>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</si>
  <si>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</si>
  <si>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</si>
  <si>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</si>
  <si>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</si>
  <si>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</si>
  <si>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</si>
  <si>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</si>
  <si>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</si>
  <si>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</si>
  <si>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</si>
  <si>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</si>
  <si>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</si>
  <si>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</si>
  <si>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</si>
  <si>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</si>
  <si>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</si>
  <si>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</si>
  <si>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</si>
  <si>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</si>
  <si>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</si>
  <si>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</si>
  <si>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</si>
  <si>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</si>
  <si>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</si>
  <si>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</si>
  <si>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</si>
  <si>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</si>
  <si>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</si>
  <si>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</si>
  <si>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</si>
  <si>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</si>
  <si>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</si>
  <si>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</si>
  <si>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</si>
  <si>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</si>
  <si>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</si>
  <si>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</si>
  <si>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</si>
  <si>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</si>
  <si>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</si>
  <si>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</si>
  <si>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</si>
  <si>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</si>
  <si>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</si>
  <si>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</si>
  <si>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</si>
  <si>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</si>
  <si>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</si>
  <si>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</si>
  <si>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</si>
  <si>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</si>
  <si>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</si>
  <si>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</si>
  <si>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</si>
  <si>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</si>
  <si>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</si>
  <si>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</si>
  <si>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</si>
  <si>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</si>
  <si>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</si>
  <si>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</si>
  <si>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病院</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</si>
  <si>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</si>
  <si>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</si>
  <si>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</si>
  <si>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</si>
  <si>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</si>
  <si>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</si>
  <si>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</si>
  <si>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</si>
  <si>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</si>
  <si>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</si>
  <si>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</si>
  <si>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</si>
  <si>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</si>
  <si>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</si>
  <si>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</si>
  <si>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</si>
  <si>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</si>
  <si>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</si>
  <si>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</si>
  <si>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</si>
  <si>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</si>
  <si>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</si>
  <si>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</si>
  <si>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</si>
  <si>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</si>
  <si>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</si>
  <si>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</si>
  <si>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</si>
  <si>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</si>
  <si>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島根県知夫村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</si>
  <si>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</si>
  <si>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</si>
  <si>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</si>
  <si>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</si>
  <si>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</si>
  <si>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</si>
  <si>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</si>
  <si>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</si>
  <si>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</si>
  <si>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</si>
  <si>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</si>
  <si>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</si>
  <si>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</si>
  <si>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</si>
  <si>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</si>
  <si>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</si>
  <si>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</si>
  <si>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</si>
  <si>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</si>
  <si>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</si>
  <si>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</si>
  <si>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</si>
  <si>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</si>
  <si>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</si>
  <si>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</si>
  <si>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</si>
  <si>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</si>
  <si>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</si>
  <si>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</si>
  <si>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</si>
  <si>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</si>
  <si>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</si>
  <si>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</si>
  <si>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</si>
  <si>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国民健康保険知夫村診療所事業特別会計</t>
    <phoneticPr fontId="5"/>
  </si>
  <si>
    <t>国民健康保険知夫村歯科診療所事業特別会計</t>
    <phoneticPr fontId="5"/>
  </si>
  <si>
    <t>-</t>
    <phoneticPr fontId="5"/>
  </si>
  <si>
    <t>後期高齢者医療事業特別会計</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</si>
  <si>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</si>
  <si>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</si>
  <si>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</si>
  <si>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</si>
  <si>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</si>
  <si>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</si>
  <si>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</si>
  <si>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</si>
  <si>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</si>
  <si>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</si>
  <si>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</si>
  <si>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</si>
  <si>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</si>
  <si>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</si>
  <si>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</si>
  <si>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</si>
  <si>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</si>
  <si>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</si>
  <si>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</si>
  <si>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</si>
  <si>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</si>
  <si>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</si>
  <si>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</si>
  <si>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</si>
  <si>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</si>
  <si>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</si>
  <si>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</si>
  <si>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</si>
  <si>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</si>
  <si>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</si>
  <si>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</si>
  <si>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</si>
  <si>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</si>
  <si>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</si>
  <si>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</si>
  <si>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</si>
  <si>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</si>
  <si>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</si>
  <si>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</si>
  <si>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</si>
  <si>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</si>
  <si>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</si>
  <si>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</si>
  <si>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</si>
  <si>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</si>
  <si>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</si>
  <si>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</si>
  <si>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</si>
  <si>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</si>
  <si>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</si>
  <si>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</si>
  <si>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</si>
  <si>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</si>
  <si>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</si>
  <si>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</si>
  <si>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</si>
  <si>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</si>
  <si>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</si>
  <si>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</si>
  <si>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</si>
  <si>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</si>
  <si>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</si>
  <si>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</si>
  <si>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</si>
  <si>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</si>
  <si>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</si>
  <si>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</si>
  <si>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</si>
  <si>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国民健康保険知夫村歯科診療所特別会計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</si>
  <si>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</si>
  <si>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</si>
  <si>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</si>
  <si>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</si>
  <si>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</si>
  <si>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</si>
  <si>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</si>
  <si>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</si>
  <si>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</si>
  <si>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</si>
  <si>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</si>
  <si>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</si>
  <si>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</si>
  <si>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</si>
  <si>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</si>
  <si>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</si>
  <si>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</si>
  <si>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</si>
  <si>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</si>
  <si>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</si>
  <si>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</si>
  <si>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</si>
  <si>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</si>
  <si>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</si>
  <si>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</si>
  <si>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</si>
  <si>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</si>
  <si>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</si>
  <si>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</si>
  <si>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</si>
  <si>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</si>
  <si>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</si>
  <si>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</si>
  <si>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</si>
  <si>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</si>
  <si>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</si>
  <si>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</si>
  <si>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</si>
  <si>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</si>
  <si>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</si>
  <si>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</si>
  <si>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</si>
  <si>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</si>
  <si>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</si>
  <si>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</si>
  <si>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</si>
  <si>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</si>
  <si>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</si>
  <si>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</si>
  <si>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</si>
  <si>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</si>
  <si>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</si>
  <si>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</si>
  <si>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</si>
  <si>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</si>
  <si>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</si>
  <si>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</si>
  <si>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</si>
  <si>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</si>
  <si>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</si>
  <si>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</si>
  <si>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</si>
  <si>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</si>
  <si>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</si>
  <si>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</si>
  <si>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</si>
  <si>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</si>
  <si>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</si>
  <si>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</si>
  <si>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</si>
  <si>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</si>
  <si>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</si>
  <si>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</si>
  <si>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</si>
  <si>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</si>
  <si>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</si>
  <si>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</si>
  <si>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</si>
  <si>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</si>
  <si>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</si>
  <si>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</si>
  <si>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</si>
  <si>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</si>
  <si>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13.52</t>
  </si>
  <si>
    <t>▲ 9.61</t>
  </si>
  <si>
    <t>一般会計</t>
  </si>
  <si>
    <t>国民健康保険知夫村診療所事業特別会計</t>
  </si>
  <si>
    <t>国民健康保険特別会計</t>
  </si>
  <si>
    <t>国民健康保険知夫村歯科診療所事業特別会計</t>
  </si>
  <si>
    <t>後期高齢者医療事業特別会計</t>
  </si>
  <si>
    <t>簡易水道事業特別会計</t>
  </si>
  <si>
    <t>下水道事業特別会計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</si>
  <si>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</si>
  <si>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</si>
  <si>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</si>
  <si>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</si>
  <si>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</si>
  <si>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</si>
  <si>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</si>
  <si>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</si>
  <si>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 xml:space="preserve">※8：職員の状況については、令和3年地方公務員給与実態調査に基づいている。 </t>
    <phoneticPr fontId="2"/>
  </si>
  <si>
    <t>-</t>
    <phoneticPr fontId="2"/>
  </si>
  <si>
    <t>島前町村組合</t>
    <rPh sb="0" eb="2">
      <t>ドウゼン</t>
    </rPh>
    <rPh sb="2" eb="4">
      <t>チョウソン</t>
    </rPh>
    <rPh sb="4" eb="6">
      <t>クミアイ</t>
    </rPh>
    <phoneticPr fontId="2"/>
  </si>
  <si>
    <t>島根県市町村総合事務組合</t>
    <rPh sb="0" eb="3">
      <t>シマネケン</t>
    </rPh>
    <rPh sb="3" eb="6">
      <t>シチョウソン</t>
    </rPh>
    <rPh sb="6" eb="8">
      <t>ソウゴウ</t>
    </rPh>
    <rPh sb="8" eb="10">
      <t>ジム</t>
    </rPh>
    <rPh sb="10" eb="12">
      <t>クミアイ</t>
    </rPh>
    <phoneticPr fontId="2"/>
  </si>
  <si>
    <t>隠岐広域連合（普通会計）</t>
    <rPh sb="0" eb="2">
      <t>オキ</t>
    </rPh>
    <rPh sb="2" eb="4">
      <t>コウイキ</t>
    </rPh>
    <rPh sb="4" eb="6">
      <t>レンゴウ</t>
    </rPh>
    <rPh sb="7" eb="9">
      <t>フツウ</t>
    </rPh>
    <rPh sb="9" eb="11">
      <t>カイケイ</t>
    </rPh>
    <phoneticPr fontId="2"/>
  </si>
  <si>
    <t>隠岐広域連合（介護会計）</t>
    <rPh sb="0" eb="2">
      <t>オキ</t>
    </rPh>
    <rPh sb="2" eb="4">
      <t>コウイキ</t>
    </rPh>
    <rPh sb="4" eb="6">
      <t>レンゴウ</t>
    </rPh>
    <rPh sb="7" eb="9">
      <t>カイゴ</t>
    </rPh>
    <rPh sb="9" eb="11">
      <t>カイケイ</t>
    </rPh>
    <phoneticPr fontId="2"/>
  </si>
  <si>
    <t>島根県後期高齢者医療広域連合（普通会計）</t>
    <rPh sb="0" eb="3">
      <t>シマネケン</t>
    </rPh>
    <rPh sb="3" eb="5">
      <t>コウキ</t>
    </rPh>
    <rPh sb="5" eb="8">
      <t>コウレイシャ</t>
    </rPh>
    <rPh sb="8" eb="10">
      <t>イリョウ</t>
    </rPh>
    <rPh sb="10" eb="12">
      <t>コウイキ</t>
    </rPh>
    <rPh sb="12" eb="14">
      <t>レンゴウ</t>
    </rPh>
    <rPh sb="15" eb="17">
      <t>フツウ</t>
    </rPh>
    <rPh sb="17" eb="19">
      <t>カイケイ</t>
    </rPh>
    <phoneticPr fontId="2"/>
  </si>
  <si>
    <t>島根県後期高齢者医療広域連合（後期高齢会計）</t>
    <rPh sb="0" eb="3">
      <t>シマネケン</t>
    </rPh>
    <rPh sb="3" eb="5">
      <t>コウキ</t>
    </rPh>
    <rPh sb="5" eb="8">
      <t>コウレイシャ</t>
    </rPh>
    <rPh sb="8" eb="10">
      <t>イリョウ</t>
    </rPh>
    <rPh sb="10" eb="12">
      <t>コウイキ</t>
    </rPh>
    <rPh sb="12" eb="14">
      <t>レンゴウ</t>
    </rPh>
    <rPh sb="15" eb="17">
      <t>コウキ</t>
    </rPh>
    <rPh sb="17" eb="19">
      <t>コウレイ</t>
    </rPh>
    <rPh sb="19" eb="21">
      <t>カイケイ</t>
    </rPh>
    <phoneticPr fontId="2"/>
  </si>
  <si>
    <t>隠岐広域連合（隠岐病院会計）</t>
    <rPh sb="0" eb="2">
      <t>オキ</t>
    </rPh>
    <rPh sb="2" eb="4">
      <t>コウイキ</t>
    </rPh>
    <rPh sb="4" eb="6">
      <t>レンゴウ</t>
    </rPh>
    <rPh sb="7" eb="9">
      <t>オキ</t>
    </rPh>
    <rPh sb="9" eb="11">
      <t>ビョウイン</t>
    </rPh>
    <rPh sb="11" eb="13">
      <t>カイケイ</t>
    </rPh>
    <phoneticPr fontId="2"/>
  </si>
  <si>
    <t>隠岐広域連合（島前病院会計）</t>
    <rPh sb="0" eb="2">
      <t>オキ</t>
    </rPh>
    <rPh sb="2" eb="4">
      <t>コウイキ</t>
    </rPh>
    <rPh sb="4" eb="6">
      <t>レンゴウ</t>
    </rPh>
    <rPh sb="7" eb="9">
      <t>ドウゼン</t>
    </rPh>
    <rPh sb="9" eb="11">
      <t>ビョウイン</t>
    </rPh>
    <rPh sb="11" eb="13">
      <t>カイケイ</t>
    </rPh>
    <phoneticPr fontId="2"/>
  </si>
  <si>
    <t>知夫里島開発株式会社</t>
    <rPh sb="0" eb="3">
      <t>チブリ</t>
    </rPh>
    <rPh sb="3" eb="4">
      <t>ジマ</t>
    </rPh>
    <rPh sb="4" eb="6">
      <t>カイハツ</t>
    </rPh>
    <rPh sb="6" eb="10">
      <t>カブシキガイシャ</t>
    </rPh>
    <phoneticPr fontId="2"/>
  </si>
  <si>
    <t>-</t>
    <phoneticPr fontId="2"/>
  </si>
  <si>
    <t>庁舎等整備基金</t>
    <rPh sb="0" eb="3">
      <t>チョウシャナド</t>
    </rPh>
    <rPh sb="3" eb="5">
      <t>セイビ</t>
    </rPh>
    <rPh sb="5" eb="7">
      <t>キキン</t>
    </rPh>
    <phoneticPr fontId="5"/>
  </si>
  <si>
    <t>ふるさと知夫里島基金</t>
    <rPh sb="4" eb="7">
      <t>チブリ</t>
    </rPh>
    <rPh sb="7" eb="8">
      <t>シマ</t>
    </rPh>
    <rPh sb="8" eb="10">
      <t>キキン</t>
    </rPh>
    <phoneticPr fontId="5"/>
  </si>
  <si>
    <t>ジオパーク拠点施設整備基金</t>
    <rPh sb="5" eb="7">
      <t>キョテン</t>
    </rPh>
    <rPh sb="7" eb="9">
      <t>シセツ</t>
    </rPh>
    <rPh sb="9" eb="11">
      <t>セイビ</t>
    </rPh>
    <rPh sb="11" eb="13">
      <t>キキン</t>
    </rPh>
    <phoneticPr fontId="5"/>
  </si>
  <si>
    <t>地域福祉基金</t>
    <rPh sb="0" eb="2">
      <t>チイキ</t>
    </rPh>
    <rPh sb="2" eb="4">
      <t>フクシ</t>
    </rPh>
    <rPh sb="4" eb="6">
      <t>キキン</t>
    </rPh>
    <phoneticPr fontId="5"/>
  </si>
  <si>
    <t>ふるさと・水と土保全対策基金</t>
    <rPh sb="5" eb="6">
      <t>ミズ</t>
    </rPh>
    <rPh sb="7" eb="8">
      <t>ツチ</t>
    </rPh>
    <rPh sb="8" eb="10">
      <t>ホゼン</t>
    </rPh>
    <rPh sb="10" eb="12">
      <t>タイサク</t>
    </rPh>
    <rPh sb="12" eb="14">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</si>
  <si>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</si>
  <si>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</si>
  <si>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有形固定資産減価償却率は類似団体平均と比較し△1.5%、将来負担比率は+88.3%となっている。
　多額の起債の借入が継続して発生していることから将来負担比率は非常に大きいが、徐々に類似団体平均の0%に近づいていくものと考えられる。</t>
    <rPh sb="81" eb="83">
      <t>ヒジョウ</t>
    </rPh>
    <rPh sb="84" eb="85">
      <t>オオ</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</si>
  <si>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</si>
  <si>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</si>
  <si>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</si>
  <si>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</si>
  <si>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</si>
  <si>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</si>
  <si>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平成26年度以降、借入額の大きい地方債が発生していることから将来負担比率と実質公債費比率は共に類似団体と比較して高い数値であり、特に実質公債費比率は増加の見込みであることから、比率を下げるため、令和3年度に繰上償還を行った。</t>
    <rPh sb="1" eb="3">
      <t>ヘイセイ</t>
    </rPh>
    <rPh sb="5" eb="7">
      <t>ネンド</t>
    </rPh>
    <rPh sb="7" eb="9">
      <t>イコウ</t>
    </rPh>
    <rPh sb="10" eb="12">
      <t>カリイレ</t>
    </rPh>
    <rPh sb="12" eb="13">
      <t>ガク</t>
    </rPh>
    <rPh sb="14" eb="15">
      <t>オオ</t>
    </rPh>
    <rPh sb="17" eb="19">
      <t>チホウ</t>
    </rPh>
    <rPh sb="19" eb="20">
      <t>サイ</t>
    </rPh>
    <rPh sb="21" eb="23">
      <t>ハッセイ</t>
    </rPh>
    <rPh sb="31" eb="33">
      <t>ショウライ</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</si>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</sst>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rgb="FF000000"/>
      <name val="游ゴシック"/>
      <family val="3"/>
      <charset val="128"/>
      <scheme val="minor"/>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0" fontId="13" fillId="0" borderId="50"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4" fillId="0" borderId="0" xfId="20" applyFont="1">
      <alignment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39" fillId="0" borderId="41" xfId="16" applyFont="1" applyFill="1" applyBorder="1" applyAlignment="1" applyProtection="1">
      <alignment horizontal="left" vertical="top" wrapText="1"/>
      <protection locked="0"/>
    </xf>
    <xf numFmtId="0" fontId="1" fillId="0" borderId="12" xfId="16" applyFont="1" applyFill="1" applyBorder="1" applyAlignment="1" applyProtection="1">
      <alignment horizontal="left" vertical="top" wrapText="1"/>
      <protection locked="0"/>
    </xf>
    <xf numFmtId="0" fontId="1" fillId="0" borderId="48" xfId="16" applyFont="1" applyFill="1" applyBorder="1" applyAlignment="1" applyProtection="1">
      <alignment horizontal="left" vertical="top" wrapText="1"/>
      <protection locked="0"/>
    </xf>
    <xf numFmtId="0" fontId="1" fillId="0" borderId="64" xfId="16" applyFont="1" applyFill="1" applyBorder="1" applyAlignment="1" applyProtection="1">
      <alignment horizontal="left" vertical="top" wrapText="1"/>
      <protection locked="0"/>
    </xf>
    <xf numFmtId="0" fontId="1" fillId="0" borderId="0" xfId="16" applyFont="1" applyFill="1" applyAlignment="1" applyProtection="1">
      <alignment horizontal="left" vertical="top" wrapText="1"/>
      <protection locked="0"/>
    </xf>
    <xf numFmtId="0" fontId="1" fillId="0" borderId="38" xfId="16" applyFont="1" applyFill="1" applyBorder="1" applyAlignment="1" applyProtection="1">
      <alignment horizontal="left" vertical="top" wrapText="1"/>
      <protection locked="0"/>
    </xf>
    <xf numFmtId="0" fontId="1" fillId="0" borderId="37" xfId="16" applyFont="1" applyFill="1" applyBorder="1" applyAlignment="1" applyProtection="1">
      <alignment horizontal="left" vertical="top" wrapText="1"/>
      <protection locked="0"/>
    </xf>
    <xf numFmtId="0" fontId="1" fillId="0" borderId="54" xfId="16" applyFont="1" applyFill="1" applyBorder="1" applyAlignment="1" applyProtection="1">
      <alignment horizontal="left" vertical="top" wrapText="1"/>
      <protection locked="0"/>
    </xf>
    <xf numFmtId="0" fontId="1" fillId="0" borderId="40" xfId="16" applyFont="1" applyFill="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1" applyFont="1">
      <alignment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362690</c:v>
                </c:pt>
              </c:numCache>
            </c:numRef>
          </c:val>
          <c:smooth val="0"/>
          <c:extLst>
            <c:ext xmlns:c16="http://schemas.microsoft.com/office/drawing/2014/chart" uri="{C3380CC4-5D6E-409C-BE32-E72D297353CC}">
              <c16:uniqueId val="{00000000-7A26-4377-93B0-2C64B93B54C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732098</c:v>
                </c:pt>
                <c:pt idx="1">
                  <c:v>549409</c:v>
                </c:pt>
                <c:pt idx="2">
                  <c:v>767613</c:v>
                </c:pt>
                <c:pt idx="3">
                  <c:v>834769</c:v>
                </c:pt>
                <c:pt idx="4">
                  <c:v>987809</c:v>
                </c:pt>
              </c:numCache>
            </c:numRef>
          </c:val>
          <c:smooth val="0"/>
          <c:extLst>
            <c:ext xmlns:c16="http://schemas.microsoft.com/office/drawing/2014/chart" uri="{C3380CC4-5D6E-409C-BE32-E72D297353CC}">
              <c16:uniqueId val="{00000001-7A26-4377-93B0-2C64B93B54C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7.3</c:v>
                </c:pt>
                <c:pt idx="1">
                  <c:v>8.56</c:v>
                </c:pt>
                <c:pt idx="2">
                  <c:v>10.57</c:v>
                </c:pt>
                <c:pt idx="3">
                  <c:v>7</c:v>
                </c:pt>
                <c:pt idx="4">
                  <c:v>11.24</c:v>
                </c:pt>
              </c:numCache>
            </c:numRef>
          </c:val>
          <c:extLst>
            <c:ext xmlns:c16="http://schemas.microsoft.com/office/drawing/2014/chart" uri="{C3380CC4-5D6E-409C-BE32-E72D297353CC}">
              <c16:uniqueId val="{00000000-59FE-47E6-97EB-9CB53F41301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41.71</c:v>
                </c:pt>
                <c:pt idx="1">
                  <c:v>26.69</c:v>
                </c:pt>
                <c:pt idx="2">
                  <c:v>14.65</c:v>
                </c:pt>
                <c:pt idx="3">
                  <c:v>18.71</c:v>
                </c:pt>
                <c:pt idx="4">
                  <c:v>23.56</c:v>
                </c:pt>
              </c:numCache>
            </c:numRef>
          </c:val>
          <c:extLst>
            <c:ext xmlns:c16="http://schemas.microsoft.com/office/drawing/2014/chart" uri="{C3380CC4-5D6E-409C-BE32-E72D297353CC}">
              <c16:uniqueId val="{00000001-59FE-47E6-97EB-9CB53F41301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1.73</c:v>
                </c:pt>
                <c:pt idx="1">
                  <c:v>-13.52</c:v>
                </c:pt>
                <c:pt idx="2">
                  <c:v>-9.61</c:v>
                </c:pt>
                <c:pt idx="3">
                  <c:v>2.16</c:v>
                </c:pt>
                <c:pt idx="4">
                  <c:v>20.239999999999998</c:v>
                </c:pt>
              </c:numCache>
            </c:numRef>
          </c:val>
          <c:smooth val="0"/>
          <c:extLst>
            <c:ext xmlns:c16="http://schemas.microsoft.com/office/drawing/2014/chart" uri="{C3380CC4-5D6E-409C-BE32-E72D297353CC}">
              <c16:uniqueId val="{00000002-59FE-47E6-97EB-9CB53F41301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0F0-4462-926E-0AB04B0C4C4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0F0-4462-926E-0AB04B0C4C4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0F0-4462-926E-0AB04B0C4C4A}"/>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00F0-4462-926E-0AB04B0C4C4A}"/>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00F0-4462-926E-0AB04B0C4C4A}"/>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00F0-4462-926E-0AB04B0C4C4A}"/>
            </c:ext>
          </c:extLst>
        </c:ser>
        <c:ser>
          <c:idx val="6"/>
          <c:order val="6"/>
          <c:tx>
            <c:strRef>
              <c:f>データシート!$A$33</c:f>
              <c:strCache>
                <c:ptCount val="1"/>
                <c:pt idx="0">
                  <c:v>国民健康保険知夫村歯科診療所事業特別会計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6-00F0-4462-926E-0AB04B0C4C4A}"/>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2.48</c:v>
                </c:pt>
                <c:pt idx="2">
                  <c:v>#N/A</c:v>
                </c:pt>
                <c:pt idx="3">
                  <c:v>1.22</c:v>
                </c:pt>
                <c:pt idx="4">
                  <c:v>#N/A</c:v>
                </c:pt>
                <c:pt idx="5">
                  <c:v>0.5</c:v>
                </c:pt>
                <c:pt idx="6">
                  <c:v>#N/A</c:v>
                </c:pt>
                <c:pt idx="7">
                  <c:v>0.33</c:v>
                </c:pt>
                <c:pt idx="8">
                  <c:v>#N/A</c:v>
                </c:pt>
                <c:pt idx="9">
                  <c:v>0.14000000000000001</c:v>
                </c:pt>
              </c:numCache>
            </c:numRef>
          </c:val>
          <c:extLst>
            <c:ext xmlns:c16="http://schemas.microsoft.com/office/drawing/2014/chart" uri="{C3380CC4-5D6E-409C-BE32-E72D297353CC}">
              <c16:uniqueId val="{00000007-00F0-4462-926E-0AB04B0C4C4A}"/>
            </c:ext>
          </c:extLst>
        </c:ser>
        <c:ser>
          <c:idx val="8"/>
          <c:order val="8"/>
          <c:tx>
            <c:strRef>
              <c:f>データシート!$A$35</c:f>
              <c:strCache>
                <c:ptCount val="1"/>
                <c:pt idx="0">
                  <c:v>国民健康保険知夫村診療所事業特別会計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c:v>
                </c:pt>
                <c:pt idx="2">
                  <c:v>#N/A</c:v>
                </c:pt>
                <c:pt idx="3">
                  <c:v>0</c:v>
                </c:pt>
                <c:pt idx="4">
                  <c:v>#N/A</c:v>
                </c:pt>
                <c:pt idx="5">
                  <c:v>0</c:v>
                </c:pt>
                <c:pt idx="6">
                  <c:v>#N/A</c:v>
                </c:pt>
                <c:pt idx="7">
                  <c:v>0.06</c:v>
                </c:pt>
                <c:pt idx="8">
                  <c:v>#N/A</c:v>
                </c:pt>
                <c:pt idx="9">
                  <c:v>0.47</c:v>
                </c:pt>
              </c:numCache>
            </c:numRef>
          </c:val>
          <c:extLst>
            <c:ext xmlns:c16="http://schemas.microsoft.com/office/drawing/2014/chart" uri="{C3380CC4-5D6E-409C-BE32-E72D297353CC}">
              <c16:uniqueId val="{00000008-00F0-4462-926E-0AB04B0C4C4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7.29</c:v>
                </c:pt>
                <c:pt idx="2">
                  <c:v>#N/A</c:v>
                </c:pt>
                <c:pt idx="3">
                  <c:v>8.56</c:v>
                </c:pt>
                <c:pt idx="4">
                  <c:v>#N/A</c:v>
                </c:pt>
                <c:pt idx="5">
                  <c:v>10.57</c:v>
                </c:pt>
                <c:pt idx="6">
                  <c:v>#N/A</c:v>
                </c:pt>
                <c:pt idx="7">
                  <c:v>7</c:v>
                </c:pt>
                <c:pt idx="8">
                  <c:v>#N/A</c:v>
                </c:pt>
                <c:pt idx="9">
                  <c:v>11.24</c:v>
                </c:pt>
              </c:numCache>
            </c:numRef>
          </c:val>
          <c:extLst>
            <c:ext xmlns:c16="http://schemas.microsoft.com/office/drawing/2014/chart" uri="{C3380CC4-5D6E-409C-BE32-E72D297353CC}">
              <c16:uniqueId val="{00000009-00F0-4462-926E-0AB04B0C4C4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223</c:v>
                </c:pt>
                <c:pt idx="5">
                  <c:v>234</c:v>
                </c:pt>
                <c:pt idx="8">
                  <c:v>230</c:v>
                </c:pt>
                <c:pt idx="11">
                  <c:v>250</c:v>
                </c:pt>
                <c:pt idx="14">
                  <c:v>286</c:v>
                </c:pt>
              </c:numCache>
            </c:numRef>
          </c:val>
          <c:extLst>
            <c:ext xmlns:c16="http://schemas.microsoft.com/office/drawing/2014/chart" uri="{C3380CC4-5D6E-409C-BE32-E72D297353CC}">
              <c16:uniqueId val="{00000000-D7C5-4BE9-9A39-10200FCE94F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7C5-4BE9-9A39-10200FCE94F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7C5-4BE9-9A39-10200FCE94F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c:v>
                </c:pt>
                <c:pt idx="3">
                  <c:v>3</c:v>
                </c:pt>
                <c:pt idx="6">
                  <c:v>3</c:v>
                </c:pt>
                <c:pt idx="9">
                  <c:v>3</c:v>
                </c:pt>
                <c:pt idx="12">
                  <c:v>3</c:v>
                </c:pt>
              </c:numCache>
            </c:numRef>
          </c:val>
          <c:extLst>
            <c:ext xmlns:c16="http://schemas.microsoft.com/office/drawing/2014/chart" uri="{C3380CC4-5D6E-409C-BE32-E72D297353CC}">
              <c16:uniqueId val="{00000003-D7C5-4BE9-9A39-10200FCE94F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66</c:v>
                </c:pt>
                <c:pt idx="3">
                  <c:v>52</c:v>
                </c:pt>
                <c:pt idx="6">
                  <c:v>49</c:v>
                </c:pt>
                <c:pt idx="9">
                  <c:v>48</c:v>
                </c:pt>
                <c:pt idx="12">
                  <c:v>50</c:v>
                </c:pt>
              </c:numCache>
            </c:numRef>
          </c:val>
          <c:extLst>
            <c:ext xmlns:c16="http://schemas.microsoft.com/office/drawing/2014/chart" uri="{C3380CC4-5D6E-409C-BE32-E72D297353CC}">
              <c16:uniqueId val="{00000004-D7C5-4BE9-9A39-10200FCE94F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7C5-4BE9-9A39-10200FCE94F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7C5-4BE9-9A39-10200FCE94F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243</c:v>
                </c:pt>
                <c:pt idx="3">
                  <c:v>240</c:v>
                </c:pt>
                <c:pt idx="6">
                  <c:v>236</c:v>
                </c:pt>
                <c:pt idx="9">
                  <c:v>270</c:v>
                </c:pt>
                <c:pt idx="12">
                  <c:v>314</c:v>
                </c:pt>
              </c:numCache>
            </c:numRef>
          </c:val>
          <c:extLst>
            <c:ext xmlns:c16="http://schemas.microsoft.com/office/drawing/2014/chart" uri="{C3380CC4-5D6E-409C-BE32-E72D297353CC}">
              <c16:uniqueId val="{00000007-D7C5-4BE9-9A39-10200FCE94F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88</c:v>
                </c:pt>
                <c:pt idx="2">
                  <c:v>#N/A</c:v>
                </c:pt>
                <c:pt idx="3">
                  <c:v>#N/A</c:v>
                </c:pt>
                <c:pt idx="4">
                  <c:v>61</c:v>
                </c:pt>
                <c:pt idx="5">
                  <c:v>#N/A</c:v>
                </c:pt>
                <c:pt idx="6">
                  <c:v>#N/A</c:v>
                </c:pt>
                <c:pt idx="7">
                  <c:v>58</c:v>
                </c:pt>
                <c:pt idx="8">
                  <c:v>#N/A</c:v>
                </c:pt>
                <c:pt idx="9">
                  <c:v>#N/A</c:v>
                </c:pt>
                <c:pt idx="10">
                  <c:v>71</c:v>
                </c:pt>
                <c:pt idx="11">
                  <c:v>#N/A</c:v>
                </c:pt>
                <c:pt idx="12">
                  <c:v>#N/A</c:v>
                </c:pt>
                <c:pt idx="13">
                  <c:v>81</c:v>
                </c:pt>
                <c:pt idx="14">
                  <c:v>#N/A</c:v>
                </c:pt>
              </c:numCache>
            </c:numRef>
          </c:val>
          <c:smooth val="0"/>
          <c:extLst>
            <c:ext xmlns:c16="http://schemas.microsoft.com/office/drawing/2014/chart" uri="{C3380CC4-5D6E-409C-BE32-E72D297353CC}">
              <c16:uniqueId val="{00000008-D7C5-4BE9-9A39-10200FCE94F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2200</c:v>
                </c:pt>
                <c:pt idx="5">
                  <c:v>2340</c:v>
                </c:pt>
                <c:pt idx="8">
                  <c:v>2484</c:v>
                </c:pt>
                <c:pt idx="11">
                  <c:v>2592</c:v>
                </c:pt>
                <c:pt idx="14">
                  <c:v>2636</c:v>
                </c:pt>
              </c:numCache>
            </c:numRef>
          </c:val>
          <c:extLst>
            <c:ext xmlns:c16="http://schemas.microsoft.com/office/drawing/2014/chart" uri="{C3380CC4-5D6E-409C-BE32-E72D297353CC}">
              <c16:uniqueId val="{00000000-9FAF-4DCA-B263-7289AFD44A7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145</c:v>
                </c:pt>
                <c:pt idx="5">
                  <c:v>139</c:v>
                </c:pt>
                <c:pt idx="8">
                  <c:v>155</c:v>
                </c:pt>
                <c:pt idx="11">
                  <c:v>148</c:v>
                </c:pt>
                <c:pt idx="14">
                  <c:v>137</c:v>
                </c:pt>
              </c:numCache>
            </c:numRef>
          </c:val>
          <c:extLst>
            <c:ext xmlns:c16="http://schemas.microsoft.com/office/drawing/2014/chart" uri="{C3380CC4-5D6E-409C-BE32-E72D297353CC}">
              <c16:uniqueId val="{00000001-9FAF-4DCA-B263-7289AFD44A7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881</c:v>
                </c:pt>
                <c:pt idx="5">
                  <c:v>792</c:v>
                </c:pt>
                <c:pt idx="8">
                  <c:v>700</c:v>
                </c:pt>
                <c:pt idx="11">
                  <c:v>664</c:v>
                </c:pt>
                <c:pt idx="14">
                  <c:v>577</c:v>
                </c:pt>
              </c:numCache>
            </c:numRef>
          </c:val>
          <c:extLst>
            <c:ext xmlns:c16="http://schemas.microsoft.com/office/drawing/2014/chart" uri="{C3380CC4-5D6E-409C-BE32-E72D297353CC}">
              <c16:uniqueId val="{00000002-9FAF-4DCA-B263-7289AFD44A7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FAF-4DCA-B263-7289AFD44A7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FAF-4DCA-B263-7289AFD44A7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FAF-4DCA-B263-7289AFD44A7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152</c:v>
                </c:pt>
                <c:pt idx="3">
                  <c:v>146</c:v>
                </c:pt>
                <c:pt idx="6">
                  <c:v>128</c:v>
                </c:pt>
                <c:pt idx="9">
                  <c:v>151</c:v>
                </c:pt>
                <c:pt idx="12">
                  <c:v>131</c:v>
                </c:pt>
              </c:numCache>
            </c:numRef>
          </c:val>
          <c:extLst>
            <c:ext xmlns:c16="http://schemas.microsoft.com/office/drawing/2014/chart" uri="{C3380CC4-5D6E-409C-BE32-E72D297353CC}">
              <c16:uniqueId val="{00000006-9FAF-4DCA-B263-7289AFD44A7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29</c:v>
                </c:pt>
                <c:pt idx="3">
                  <c:v>27</c:v>
                </c:pt>
                <c:pt idx="6">
                  <c:v>25</c:v>
                </c:pt>
                <c:pt idx="9">
                  <c:v>24</c:v>
                </c:pt>
                <c:pt idx="12">
                  <c:v>23</c:v>
                </c:pt>
              </c:numCache>
            </c:numRef>
          </c:val>
          <c:extLst>
            <c:ext xmlns:c16="http://schemas.microsoft.com/office/drawing/2014/chart" uri="{C3380CC4-5D6E-409C-BE32-E72D297353CC}">
              <c16:uniqueId val="{00000007-9FAF-4DCA-B263-7289AFD44A7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690</c:v>
                </c:pt>
                <c:pt idx="3">
                  <c:v>773</c:v>
                </c:pt>
                <c:pt idx="6">
                  <c:v>745</c:v>
                </c:pt>
                <c:pt idx="9">
                  <c:v>690</c:v>
                </c:pt>
                <c:pt idx="12">
                  <c:v>693</c:v>
                </c:pt>
              </c:numCache>
            </c:numRef>
          </c:val>
          <c:extLst>
            <c:ext xmlns:c16="http://schemas.microsoft.com/office/drawing/2014/chart" uri="{C3380CC4-5D6E-409C-BE32-E72D297353CC}">
              <c16:uniqueId val="{00000008-9FAF-4DCA-B263-7289AFD44A7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FAF-4DCA-B263-7289AFD44A7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2534</c:v>
                </c:pt>
                <c:pt idx="3">
                  <c:v>2682</c:v>
                </c:pt>
                <c:pt idx="6">
                  <c:v>2912</c:v>
                </c:pt>
                <c:pt idx="9">
                  <c:v>3135</c:v>
                </c:pt>
                <c:pt idx="12">
                  <c:v>3149</c:v>
                </c:pt>
              </c:numCache>
            </c:numRef>
          </c:val>
          <c:extLst>
            <c:ext xmlns:c16="http://schemas.microsoft.com/office/drawing/2014/chart" uri="{C3380CC4-5D6E-409C-BE32-E72D297353CC}">
              <c16:uniqueId val="{0000000A-9FAF-4DCA-B263-7289AFD44A7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178</c:v>
                </c:pt>
                <c:pt idx="2">
                  <c:v>#N/A</c:v>
                </c:pt>
                <c:pt idx="3">
                  <c:v>#N/A</c:v>
                </c:pt>
                <c:pt idx="4">
                  <c:v>356</c:v>
                </c:pt>
                <c:pt idx="5">
                  <c:v>#N/A</c:v>
                </c:pt>
                <c:pt idx="6">
                  <c:v>#N/A</c:v>
                </c:pt>
                <c:pt idx="7">
                  <c:v>470</c:v>
                </c:pt>
                <c:pt idx="8">
                  <c:v>#N/A</c:v>
                </c:pt>
                <c:pt idx="9">
                  <c:v>#N/A</c:v>
                </c:pt>
                <c:pt idx="10">
                  <c:v>596</c:v>
                </c:pt>
                <c:pt idx="11">
                  <c:v>#N/A</c:v>
                </c:pt>
                <c:pt idx="12">
                  <c:v>#N/A</c:v>
                </c:pt>
                <c:pt idx="13">
                  <c:v>646</c:v>
                </c:pt>
                <c:pt idx="14">
                  <c:v>#N/A</c:v>
                </c:pt>
              </c:numCache>
            </c:numRef>
          </c:val>
          <c:smooth val="0"/>
          <c:extLst>
            <c:ext xmlns:c16="http://schemas.microsoft.com/office/drawing/2014/chart" uri="{C3380CC4-5D6E-409C-BE32-E72D297353CC}">
              <c16:uniqueId val="{0000000B-9FAF-4DCA-B263-7289AFD44A7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120</c:v>
                </c:pt>
                <c:pt idx="1">
                  <c:v>164</c:v>
                </c:pt>
                <c:pt idx="2">
                  <c:v>235</c:v>
                </c:pt>
              </c:numCache>
            </c:numRef>
          </c:val>
          <c:extLst>
            <c:ext xmlns:c16="http://schemas.microsoft.com/office/drawing/2014/chart" uri="{C3380CC4-5D6E-409C-BE32-E72D297353CC}">
              <c16:uniqueId val="{00000000-1E99-4BC1-AFD2-19A3D4B0499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327</c:v>
                </c:pt>
                <c:pt idx="1">
                  <c:v>245</c:v>
                </c:pt>
                <c:pt idx="2">
                  <c:v>158</c:v>
                </c:pt>
              </c:numCache>
            </c:numRef>
          </c:val>
          <c:extLst>
            <c:ext xmlns:c16="http://schemas.microsoft.com/office/drawing/2014/chart" uri="{C3380CC4-5D6E-409C-BE32-E72D297353CC}">
              <c16:uniqueId val="{00000001-1E99-4BC1-AFD2-19A3D4B0499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118</c:v>
                </c:pt>
                <c:pt idx="1">
                  <c:v>120</c:v>
                </c:pt>
                <c:pt idx="2">
                  <c:v>85</c:v>
                </c:pt>
              </c:numCache>
            </c:numRef>
          </c:val>
          <c:extLst>
            <c:ext xmlns:c16="http://schemas.microsoft.com/office/drawing/2014/chart" uri="{C3380CC4-5D6E-409C-BE32-E72D297353CC}">
              <c16:uniqueId val="{00000002-1E99-4BC1-AFD2-19A3D4B0499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{D697F217-AA81-4C14-9704-3176B965CB36}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7F85-499B-8270-6206C17C3C2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{0E20FDBE-1060-43EE-989E-669D6BC357AC}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F85-499B-8270-6206C17C3C2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{9B03F50F-0ED5-432D-87FF-FEFE6F1F12C3}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F85-499B-8270-6206C17C3C2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{DC7380DC-AA1F-42B1-8616-6D9672FA48D5}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F85-499B-8270-6206C17C3C2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{635B7293-9DFD-4FD0-81FA-08974977FBBD}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F85-499B-8270-6206C17C3C20}"/>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{BD9F10A3-1C04-4D10-B610-4B17B7A93B76}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7F85-499B-8270-6206C17C3C20}"/>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{A13886BE-1DBD-4D76-9DD0-ECA2149EE94F}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7F85-499B-8270-6206C17C3C20}"/>
                </c:ext>
              </c:extLst>
            </c:dLbl>
            <c:dLbl>
              <c:idx val="24"/>
              <c:layout>
                <c:manualLayout>
                  <c:x val="-2.3853859453899479E-2"/>
                  <c:y val="-5.7086304395164454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{7BCC3E3B-8E67-4B66-9483-37A1DAD8493D}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7F85-499B-8270-6206C17C3C20}"/>
                </c:ext>
              </c:extLst>
            </c:dLbl>
            <c:dLbl>
              <c:idx val="32"/>
              <c:layout>
                <c:manualLayout>
                  <c:x val="-4.0177641846568912E-2"/>
                  <c:y val="-7.2391779816565902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{AAD99BF8-AF09-4A91-9F01-04D2AB323722}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7F85-499B-8270-6206C17C3C2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55.5</c:v>
                </c:pt>
                <c:pt idx="8">
                  <c:v>58.3</c:v>
                </c:pt>
                <c:pt idx="16">
                  <c:v>58.9</c:v>
                </c:pt>
                <c:pt idx="24">
                  <c:v>59.4</c:v>
                </c:pt>
                <c:pt idx="32">
                  <c:v>59.5</c:v>
                </c:pt>
              </c:numCache>
            </c:numRef>
          </c:xVal>
          <c:yVal>
            <c:numRef>
              <c:f>公会計指標分析・財政指標組合せ分析表!$BP$51:$DC$51</c:f>
              <c:numCache>
                <c:formatCode>#,##0.0;"▲ "#,##0.0</c:formatCode>
                <c:ptCount val="40"/>
                <c:pt idx="0">
                  <c:v>29.6</c:v>
                </c:pt>
                <c:pt idx="8">
                  <c:v>60.4</c:v>
                </c:pt>
                <c:pt idx="16">
                  <c:v>78</c:v>
                </c:pt>
                <c:pt idx="24">
                  <c:v>92.6</c:v>
                </c:pt>
                <c:pt idx="32">
                  <c:v>88.3</c:v>
                </c:pt>
              </c:numCache>
            </c:numRef>
          </c:yVal>
          <c:smooth val="0"/>
          <c:extLst>
            <c:ext xmlns:c16="http://schemas.microsoft.com/office/drawing/2014/chart" uri="{C3380CC4-5D6E-409C-BE32-E72D297353CC}">
              <c16:uniqueId val="{00000009-7F85-499B-8270-6206C17C3C2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{62504634-BA69-4C6C-ADE5-C4E57BC78B32}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7F85-499B-8270-6206C17C3C2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{85DE901E-7A0D-4E5C-A29D-BFE7A27BF97A}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F85-499B-8270-6206C17C3C2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{B29EBB77-C5C6-484B-89C4-34F2AE9B4C01}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F85-499B-8270-6206C17C3C2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{7730E4C2-72E4-4FD9-BDC7-001D4625EBB9}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F85-499B-8270-6206C17C3C2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{F1DA33F5-53AC-479E-BF34-201B319D9990}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F85-499B-8270-6206C17C3C20}"/>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{13AE8305-9C9F-4047-B091-AC79079810F7}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7F85-499B-8270-6206C17C3C20}"/>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{BFC36E12-19A6-4930-81DC-6C67BE486467}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7F85-499B-8270-6206C17C3C20}"/>
                </c:ext>
              </c:extLst>
            </c:dLbl>
            <c:dLbl>
              <c:idx val="24"/>
              <c:layout>
                <c:manualLayout>
                  <c:x val="-4.0177641846568912E-2"/>
                  <c:y val="-6.4739042105865174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{9F73AFC4-C628-48C6-B5D4-EE349CABD31C}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7F85-499B-8270-6206C17C3C20}"/>
                </c:ext>
              </c:extLst>
            </c:dLbl>
            <c:dLbl>
              <c:idx val="32"/>
              <c:layout>
                <c:manualLayout>
                  <c:x val="-2.3853859453899409E-2"/>
                  <c:y val="-6.4739042105865174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{A470585D-A736-4F0C-9ADD-C0E9BCC51926}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7F85-499B-8270-6206C17C3C2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59.3</c:v>
                </c:pt>
                <c:pt idx="16">
                  <c:v>60.4</c:v>
                </c:pt>
                <c:pt idx="24">
                  <c:v>61.1</c:v>
                </c:pt>
                <c:pt idx="32">
                  <c:v>61</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F85-499B-8270-6206C17C3C20}"/>
            </c:ext>
          </c:extLst>
        </c:ser>
        <c:dLbls>
          <c:showLegendKey val="0"/>
          <c:showVal val="1"/>
          <c:showCatName val="0"/>
          <c:showSerName val="0"/>
          <c:showPercent val="0"/>
          <c:showBubbleSize val="0"/>
        </c:dLbls>
        <c:axId val="46179840"/>
        <c:axId val="46181760"/>
      </c:scatterChart>
      <c:valAx>
        <c:axId val="46179840"/>
        <c:scaling>
          <c:orientation val="maxMin"/>
          <c:max val="62"/>
          <c:min val="5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{E26EF43A-5971-40DC-A2D2-4E1C38026412}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9F24-4390-9F20-589FFD0C785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{19ED4C4C-C073-435F-88BD-01E2FAA45716}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F24-4390-9F20-589FFD0C785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{2F87C3DB-F1AB-4CE4-8AF3-DA21A3BC4C10}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F24-4390-9F20-589FFD0C785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{9CC83FD6-5D8B-4974-B2A8-07525E165BCE}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F24-4390-9F20-589FFD0C785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{BE281101-FD78-40A5-ABFD-07428F3DC0AE}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F24-4390-9F20-589FFD0C785B}"/>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{8D492EC7-7D92-4D7D-B08F-2CD2E262F155}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9F24-4390-9F20-589FFD0C785B}"/>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{8988D27D-A392-46C2-BECC-A8A1FBFB01DF}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9F24-4390-9F20-589FFD0C785B}"/>
                </c:ext>
              </c:extLst>
            </c:dLbl>
            <c:dLbl>
              <c:idx val="24"/>
              <c:layout>
                <c:manualLayout>
                  <c:x val="-2.8829840147400729E-2"/>
                  <c:y val="-6.241664708779395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{E994D780-9BB6-40C9-9AAC-B7CD40E5B544}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9F24-4390-9F20-589FFD0C785B}"/>
                </c:ext>
              </c:extLst>
            </c:dLbl>
            <c:dLbl>
              <c:idx val="32"/>
              <c:layout>
                <c:manualLayout>
                  <c:x val="-3.4310845302750435E-2"/>
                  <c:y val="-6.2416647087793951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{1517D2F4-04CD-416C-AEDB-A3A81686C954}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9F24-4390-9F20-589FFD0C785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12.5</c:v>
                </c:pt>
                <c:pt idx="8">
                  <c:v>12</c:v>
                </c:pt>
                <c:pt idx="16">
                  <c:v>11.5</c:v>
                </c:pt>
                <c:pt idx="24">
                  <c:v>10.3</c:v>
                </c:pt>
                <c:pt idx="32">
                  <c:v>10.5</c:v>
                </c:pt>
              </c:numCache>
            </c:numRef>
          </c:xVal>
          <c:yVal>
            <c:numRef>
              <c:f>公会計指標分析・財政指標組合せ分析表!$BP$73:$DC$73</c:f>
              <c:numCache>
                <c:formatCode>#,##0.0;"▲ "#,##0.0</c:formatCode>
                <c:ptCount val="40"/>
                <c:pt idx="0">
                  <c:v>29.6</c:v>
                </c:pt>
                <c:pt idx="8">
                  <c:v>60.4</c:v>
                </c:pt>
                <c:pt idx="16">
                  <c:v>78</c:v>
                </c:pt>
                <c:pt idx="24">
                  <c:v>92.6</c:v>
                </c:pt>
                <c:pt idx="32">
                  <c:v>88.3</c:v>
                </c:pt>
              </c:numCache>
            </c:numRef>
          </c:yVal>
          <c:smooth val="0"/>
          <c:extLst>
            <c:ext xmlns:c16="http://schemas.microsoft.com/office/drawing/2014/chart" uri="{C3380CC4-5D6E-409C-BE32-E72D297353CC}">
              <c16:uniqueId val="{00000009-9F24-4390-9F20-589FFD0C785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0.10173610373811483"/>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{2164CCB4-4932-42E1-A1D0-C489793DCD14}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9F24-4390-9F20-589FFD0C785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{818E26CF-FB4E-42DF-A35F-9492A5490C7F}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F24-4390-9F20-589FFD0C785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{CB72FBD7-DB93-428C-818C-096D53BA83CA}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F24-4390-9F20-589FFD0C785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{0658A261-9D7C-418C-9644-59FCB0C8649E}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F24-4390-9F20-589FFD0C785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{8B391348-054E-4487-B9EB-1E535489E67E}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F24-4390-9F20-589FFD0C785B}"/>
                </c:ext>
              </c:extLst>
            </c:dLbl>
            <c:dLbl>
              <c:idx val="8"/>
              <c:layout>
                <c:manualLayout>
                  <c:x val="-1.8235628084250128E-2"/>
                  <c:y val="-5.7686380022837068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{C424CAE0-FED3-45B4-8B21-F00F2CF0FA07}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9F24-4390-9F20-589FFD0C785B}"/>
                </c:ext>
              </c:extLst>
            </c:dLbl>
            <c:dLbl>
              <c:idx val="16"/>
              <c:layout>
                <c:manualLayout>
                  <c:x val="-3.1570342725075584E-2"/>
                  <c:y val="-2.620098403528448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{F75CE87F-D6F2-4A88-8CC6-15FCA258FBDD}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9F24-4390-9F20-589FFD0C785B}"/>
                </c:ext>
              </c:extLst>
            </c:dLbl>
            <c:dLbl>
              <c:idx val="24"/>
              <c:layout>
                <c:manualLayout>
                  <c:x val="-3.1570342725075584E-2"/>
                  <c:y val="-6.4042435579800647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{E566B3F2-F27D-43DA-91AD-8C20B7D68F02}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9F24-4390-9F20-589FFD0C785B}"/>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{72710B8B-AE72-4C01-A8CD-52B6CF3438BB}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9F24-4390-9F20-589FFD0C785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7.1</c:v>
                </c:pt>
                <c:pt idx="16">
                  <c:v>7.3</c:v>
                </c:pt>
                <c:pt idx="24">
                  <c:v>7.4</c:v>
                </c:pt>
                <c:pt idx="32">
                  <c:v>6.6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F24-4390-9F20-589FFD0C785B}"/>
            </c:ext>
          </c:extLst>
        </c:ser>
        <c:dLbls>
          <c:showLegendKey val="0"/>
          <c:showVal val="1"/>
          <c:showCatName val="0"/>
          <c:showSerName val="0"/>
          <c:showPercent val="0"/>
          <c:showBubbleSize val="0"/>
        </c:dLbls>
        <c:axId val="84219776"/>
        <c:axId val="84234240"/>
      </c:scatterChart>
      <c:valAx>
        <c:axId val="84219776"/>
        <c:scaling>
          <c:orientation val="maxMin"/>
          <c:max val="13"/>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島根県知夫村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624
617
13.70
2,457,747
2,344,486
112,323
999,109
3,149,332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88.3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 </a:t>
          </a:r>
          <a:endParaRPr lang="ja-JP" altLang="ja-JP" sz="1000">
            <a:effectLst/>
            <a:latin typeface="ＭＳ Ｐゴシック" panose="020B0600070205080204" pitchFamily="50" charset="-128"/>
            <a:ea typeface="ＭＳ Ｐゴシック" panose="020B0600070205080204" pitchFamily="50" charset="-128"/>
          </a:endParaRP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離島という厳しい地理的条件下において、少子高齢化（高齢化率は令和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年度末時点で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％）の影響を受け、後継者不足等による産業の衰退により財政基盤は脆弱化しており、類似団体平均値を下回っている。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その中において、村税等は高い</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徴収率を堅持しており、自主財源の確保に努めているところである。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8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39612</xdr:rowOff>
    </xdr:from>
    <xdr:to>
      <xdr:col>23</xdr:col>
      <xdr:colOff>133350</xdr:colOff>
      <xdr:row>45</xdr:row>
      <xdr:rowOff>51102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75486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4432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76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39612</xdr:rowOff>
    </xdr:from>
    <xdr:to>
      <xdr:col>19</xdr:col>
      <xdr:colOff>133350</xdr:colOff>
      <xdr:row>45</xdr:row>
      <xdr:rowOff>39612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7548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33867</xdr:rowOff>
    </xdr:from>
    <xdr:to>
      <xdr:col>19</xdr:col>
      <xdr:colOff>184150</xdr:colOff>
      <xdr:row>44</xdr:row>
      <xdr:rowOff>135467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145644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46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39612</xdr:rowOff>
    </xdr:from>
    <xdr:to>
      <xdr:col>15</xdr:col>
      <xdr:colOff>82550</xdr:colOff>
      <xdr:row>45</xdr:row>
      <xdr:rowOff>39612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7548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157134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39612</xdr:rowOff>
    </xdr:from>
    <xdr:to>
      <xdr:col>11</xdr:col>
      <xdr:colOff>31750</xdr:colOff>
      <xdr:row>45</xdr:row>
      <xdr:rowOff>39612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7548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157134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157134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302</xdr:rowOff>
    </xdr:from>
    <xdr:to>
      <xdr:col>23</xdr:col>
      <xdr:colOff>184150</xdr:colOff>
      <xdr:row>45</xdr:row>
      <xdr:rowOff>101902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71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67629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61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160262</xdr:rowOff>
    </xdr:from>
    <xdr:to>
      <xdr:col>19</xdr:col>
      <xdr:colOff>184150</xdr:colOff>
      <xdr:row>45</xdr:row>
      <xdr:rowOff>90412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70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75189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790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160262</xdr:rowOff>
    </xdr:from>
    <xdr:to>
      <xdr:col>15</xdr:col>
      <xdr:colOff>133350</xdr:colOff>
      <xdr:row>45</xdr:row>
      <xdr:rowOff>90412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70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75189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79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160262</xdr:rowOff>
    </xdr:from>
    <xdr:to>
      <xdr:col>11</xdr:col>
      <xdr:colOff>82550</xdr:colOff>
      <xdr:row>45</xdr:row>
      <xdr:rowOff>90412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70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75189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79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160262</xdr:rowOff>
    </xdr:from>
    <xdr:to>
      <xdr:col>7</xdr:col>
      <xdr:colOff>31750</xdr:colOff>
      <xdr:row>45</xdr:row>
      <xdr:rowOff>90412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70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75189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79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年度においては、経常一般財源収入は地方交付税が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百万円の増となっている影響が大きく、経常収支比率を引き下げる要因となった。歳出一般財源は公債費償還金が高い割合を占め、令和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百万円の増となっており、また人件費等が前年度から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百万円の増となっているが、全体としてみると経常収支比率は前年度比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％の減であった。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今後においては、公債費の増により硬直化が見込まれるが、引き続き村税等の徴収率を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％に近づけることで自主財源の確保に努め、人件費や物件費の抑制、村債の借入額抑制や公債費の繰上償還を実施し、比率の改善に努める。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68</xdr:row>
      <xdr:rowOff>41275</xdr:rowOff>
    </xdr:from>
    <xdr:to>
      <xdr:col>27</xdr:col>
      <xdr:colOff>184150</xdr:colOff>
      <xdr:row>68</xdr:row>
      <xdr:rowOff>41275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123825</xdr:rowOff>
    </xdr:from>
    <xdr:to>
      <xdr:col>27</xdr:col>
      <xdr:colOff>184150</xdr:colOff>
      <xdr:row>64</xdr:row>
      <xdr:rowOff>123825</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34925</xdr:rowOff>
    </xdr:from>
    <xdr:to>
      <xdr:col>27</xdr:col>
      <xdr:colOff>184150</xdr:colOff>
      <xdr:row>61</xdr:row>
      <xdr:rowOff>34925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117475</xdr:rowOff>
    </xdr:from>
    <xdr:to>
      <xdr:col>27</xdr:col>
      <xdr:colOff>184150</xdr:colOff>
      <xdr:row>57</xdr:row>
      <xdr:rowOff>117475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a:extLst>
            <a:ext uri="{FF2B5EF4-FFF2-40B4-BE49-F238E27FC236}">
              <a16:creationId xmlns:a16="http://schemas.microsoft.com/office/drawing/2014/main" id="{00000000-0008-0000-0300-000083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67</xdr:row>
      <xdr:rowOff>67945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953000" y="10095230"/>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33" name="財政構造の弾力性最小値テキスト">
          <a:extLst>
            <a:ext uri="{FF2B5EF4-FFF2-40B4-BE49-F238E27FC236}">
              <a16:creationId xmlns:a16="http://schemas.microsoft.com/office/drawing/2014/main" id="{00000000-0008-0000-0300-000085000000}"/>
            </a:ext>
          </a:extLst>
        </xdr:cNvPr>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66057</xdr:rowOff>
    </xdr:from>
    <xdr:ext cx="762000" cy="259045"/>
    <xdr:sp macro="" textlink="">
      <xdr:nvSpPr>
        <xdr:cNvPr id="135" name="財政構造の弾力性最大値テキスト">
          <a:extLst>
            <a:ext uri="{FF2B5EF4-FFF2-40B4-BE49-F238E27FC236}">
              <a16:creationId xmlns:a16="http://schemas.microsoft.com/office/drawing/2014/main" id="{00000000-0008-0000-0300-000087000000}"/>
            </a:ext>
          </a:extLst>
        </xdr:cNvPr>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40322</xdr:rowOff>
    </xdr:from>
    <xdr:to>
      <xdr:col>23</xdr:col>
      <xdr:colOff>133350</xdr:colOff>
      <xdr:row>67</xdr:row>
      <xdr:rowOff>104140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4114800" y="11356022"/>
          <a:ext cx="838200" cy="23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80503</xdr:rowOff>
    </xdr:from>
    <xdr:ext cx="762000" cy="259045"/>
    <xdr:sp macro="" textlink="">
      <xdr:nvSpPr>
        <xdr:cNvPr id="138" name="財政構造の弾力性平均値テキスト">
          <a:extLst>
            <a:ext uri="{FF2B5EF4-FFF2-40B4-BE49-F238E27FC236}">
              <a16:creationId xmlns:a16="http://schemas.microsoft.com/office/drawing/2014/main" id="{00000000-0008-0000-0300-00008A000000}"/>
            </a:ext>
          </a:extLst>
        </xdr:cNvPr>
        <xdr:cNvSpPr txBox="1"/>
      </xdr:nvSpPr>
      <xdr:spPr>
        <a:xfrm>
          <a:off x="5041900" y="108818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63976</xdr:rowOff>
    </xdr:from>
    <xdr:to>
      <xdr:col>23</xdr:col>
      <xdr:colOff>184150</xdr:colOff>
      <xdr:row>64</xdr:row>
      <xdr:rowOff>165576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902200" y="1103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67</xdr:row>
      <xdr:rowOff>43815</xdr:rowOff>
    </xdr:from>
    <xdr:to>
      <xdr:col>19</xdr:col>
      <xdr:colOff>133350</xdr:colOff>
      <xdr:row>67</xdr:row>
      <xdr:rowOff>104140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3225800" y="1153096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28257</xdr:rowOff>
    </xdr:from>
    <xdr:to>
      <xdr:col>19</xdr:col>
      <xdr:colOff>184150</xdr:colOff>
      <xdr:row>65</xdr:row>
      <xdr:rowOff>129857</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4064000" y="1117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140034</xdr:rowOff>
    </xdr:from>
    <xdr:ext cx="7366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733800" y="10941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145891</xdr:rowOff>
    </xdr:from>
    <xdr:to>
      <xdr:col>15</xdr:col>
      <xdr:colOff>82550</xdr:colOff>
      <xdr:row>67</xdr:row>
      <xdr:rowOff>43815</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2336800" y="11461591"/>
          <a:ext cx="889000" cy="6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67469</xdr:rowOff>
    </xdr:from>
    <xdr:to>
      <xdr:col>15</xdr:col>
      <xdr:colOff>133350</xdr:colOff>
      <xdr:row>65</xdr:row>
      <xdr:rowOff>169069</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3175000" y="11211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7796</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844800" y="109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100171</xdr:rowOff>
    </xdr:from>
    <xdr:to>
      <xdr:col>11</xdr:col>
      <xdr:colOff>31750</xdr:colOff>
      <xdr:row>66</xdr:row>
      <xdr:rowOff>145891</xdr:rowOff>
    </xdr:to>
    <xdr:cxnSp macro="">
      <xdr:nvCxnSpPr>
        <xdr:cNvPr id="146" name="直線コネクタ 145">
          <a:extLst>
            <a:ext uri="{FF2B5EF4-FFF2-40B4-BE49-F238E27FC236}">
              <a16:creationId xmlns:a16="http://schemas.microsoft.com/office/drawing/2014/main" id="{00000000-0008-0000-0300-000092000000}"/>
            </a:ext>
          </a:extLst>
        </xdr:cNvPr>
        <xdr:cNvCxnSpPr/>
      </xdr:nvCxnSpPr>
      <xdr:spPr>
        <a:xfrm>
          <a:off x="1447800" y="11244421"/>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49371</xdr:rowOff>
    </xdr:from>
    <xdr:to>
      <xdr:col>11</xdr:col>
      <xdr:colOff>82550</xdr:colOff>
      <xdr:row>65</xdr:row>
      <xdr:rowOff>150971</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2286000" y="11193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161148</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955800" y="10962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1112</xdr:rowOff>
    </xdr:from>
    <xdr:to>
      <xdr:col>7</xdr:col>
      <xdr:colOff>31750</xdr:colOff>
      <xdr:row>65</xdr:row>
      <xdr:rowOff>102712</xdr:rowOff>
    </xdr:to>
    <xdr:sp macro="" textlink="">
      <xdr:nvSpPr>
        <xdr:cNvPr id="149" name="フローチャート: 判断 148">
          <a:extLst>
            <a:ext uri="{FF2B5EF4-FFF2-40B4-BE49-F238E27FC236}">
              <a16:creationId xmlns:a16="http://schemas.microsoft.com/office/drawing/2014/main" id="{00000000-0008-0000-0300-000095000000}"/>
            </a:ext>
          </a:extLst>
        </xdr:cNvPr>
        <xdr:cNvSpPr/>
      </xdr:nvSpPr>
      <xdr:spPr>
        <a:xfrm>
          <a:off x="1397000" y="1114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112889</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066800" y="10914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160972</xdr:rowOff>
    </xdr:from>
    <xdr:to>
      <xdr:col>23</xdr:col>
      <xdr:colOff>184150</xdr:colOff>
      <xdr:row>66</xdr:row>
      <xdr:rowOff>91122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902200" y="1130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133049</xdr:rowOff>
    </xdr:from>
    <xdr:ext cx="762000" cy="259045"/>
    <xdr:sp macro="" textlink="">
      <xdr:nvSpPr>
        <xdr:cNvPr id="157" name="財政構造の弾力性該当値テキスト">
          <a:extLst>
            <a:ext uri="{FF2B5EF4-FFF2-40B4-BE49-F238E27FC236}">
              <a16:creationId xmlns:a16="http://schemas.microsoft.com/office/drawing/2014/main" id="{00000000-0008-0000-0300-00009D000000}"/>
            </a:ext>
          </a:extLst>
        </xdr:cNvPr>
        <xdr:cNvSpPr txBox="1"/>
      </xdr:nvSpPr>
      <xdr:spPr>
        <a:xfrm>
          <a:off x="5041900" y="11277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67</xdr:row>
      <xdr:rowOff>53340</xdr:rowOff>
    </xdr:from>
    <xdr:to>
      <xdr:col>19</xdr:col>
      <xdr:colOff>184150</xdr:colOff>
      <xdr:row>67</xdr:row>
      <xdr:rowOff>154940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4064000" y="1154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139717</xdr:rowOff>
    </xdr:from>
    <xdr:ext cx="7366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3733800" y="11626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164465</xdr:rowOff>
    </xdr:from>
    <xdr:to>
      <xdr:col>15</xdr:col>
      <xdr:colOff>133350</xdr:colOff>
      <xdr:row>67</xdr:row>
      <xdr:rowOff>94615</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3175000" y="1148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79392</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2844800" y="11566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95091</xdr:rowOff>
    </xdr:from>
    <xdr:to>
      <xdr:col>11</xdr:col>
      <xdr:colOff>82550</xdr:colOff>
      <xdr:row>67</xdr:row>
      <xdr:rowOff>25241</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2286000" y="1141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10018</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955800" y="1149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49371</xdr:rowOff>
    </xdr:from>
    <xdr:to>
      <xdr:col>7</xdr:col>
      <xdr:colOff>31750</xdr:colOff>
      <xdr:row>65</xdr:row>
      <xdr:rowOff>150971</xdr:rowOff>
    </xdr:to>
    <xdr:sp macro="" textlink="">
      <xdr:nvSpPr>
        <xdr:cNvPr id="164" name="楕円 163">
          <a:extLst>
            <a:ext uri="{FF2B5EF4-FFF2-40B4-BE49-F238E27FC236}">
              <a16:creationId xmlns:a16="http://schemas.microsoft.com/office/drawing/2014/main" id="{00000000-0008-0000-0300-0000A4000000}"/>
            </a:ext>
          </a:extLst>
        </xdr:cNvPr>
        <xdr:cNvSpPr/>
      </xdr:nvSpPr>
      <xdr:spPr>
        <a:xfrm>
          <a:off x="1397000" y="1119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135748</xdr:rowOff>
    </xdr:from>
    <xdr:ext cx="762000" cy="259045"/>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1066800" y="11279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[1,120,721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a:extLst>
            <a:ext uri="{FF2B5EF4-FFF2-40B4-BE49-F238E27FC236}">
              <a16:creationId xmlns:a16="http://schemas.microsoft.com/office/drawing/2014/main" id="{00000000-0008-0000-0300-0000B1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類似団体の平均を大きく上回っているのは、自治体の規模が極めて小さく、離島の僻地であり民間委託の受け皿もなく、行政コストが増大していることが主な要因と考えられる。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コスト抑制のため、村道をはじめとする公共施設の維持補修や道路除雪等も職員自ら行っている。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指定管理制度による民間委託については、前段の理由により困難な状況であるが、その可能性については様々な角度から検討し、一層のコスト削減に努める。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109953</xdr:rowOff>
    </xdr:from>
    <xdr:to>
      <xdr:col>23</xdr:col>
      <xdr:colOff>133350</xdr:colOff>
      <xdr:row>88</xdr:row>
      <xdr:rowOff>135142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97403"/>
          <a:ext cx="0" cy="1225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107219</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9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135142</xdr:rowOff>
    </xdr:from>
    <xdr:to>
      <xdr:col>24</xdr:col>
      <xdr:colOff>12700</xdr:colOff>
      <xdr:row>88</xdr:row>
      <xdr:rowOff>135142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2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24880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4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109953</xdr:rowOff>
    </xdr:from>
    <xdr:to>
      <xdr:col>24</xdr:col>
      <xdr:colOff>12700</xdr:colOff>
      <xdr:row>81</xdr:row>
      <xdr:rowOff>109953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9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20160</xdr:rowOff>
    </xdr:from>
    <xdr:to>
      <xdr:col>23</xdr:col>
      <xdr:colOff>133350</xdr:colOff>
      <xdr:row>84</xdr:row>
      <xdr:rowOff>30198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4421960"/>
          <a:ext cx="838200" cy="1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31776</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39192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15249</xdr:rowOff>
    </xdr:from>
    <xdr:to>
      <xdr:col>23</xdr:col>
      <xdr:colOff>184150</xdr:colOff>
      <xdr:row>82</xdr:row>
      <xdr:rowOff>116849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11494</xdr:rowOff>
    </xdr:from>
    <xdr:to>
      <xdr:col>19</xdr:col>
      <xdr:colOff>133350</xdr:colOff>
      <xdr:row>84</xdr:row>
      <xdr:rowOff>30198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413294"/>
          <a:ext cx="889000" cy="1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168472</xdr:rowOff>
    </xdr:from>
    <xdr:to>
      <xdr:col>19</xdr:col>
      <xdr:colOff>184150</xdr:colOff>
      <xdr:row>82</xdr:row>
      <xdr:rowOff>98622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5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108799</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824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11494</xdr:rowOff>
    </xdr:from>
    <xdr:to>
      <xdr:col>15</xdr:col>
      <xdr:colOff>82550</xdr:colOff>
      <xdr:row>84</xdr:row>
      <xdr:rowOff>36675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4413294"/>
          <a:ext cx="889000" cy="2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149589</xdr:rowOff>
    </xdr:from>
    <xdr:to>
      <xdr:col>15</xdr:col>
      <xdr:colOff>133350</xdr:colOff>
      <xdr:row>82</xdr:row>
      <xdr:rowOff>79739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3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89916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805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110336</xdr:rowOff>
    </xdr:from>
    <xdr:to>
      <xdr:col>11</xdr:col>
      <xdr:colOff>31750</xdr:colOff>
      <xdr:row>84</xdr:row>
      <xdr:rowOff>36675</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340686"/>
          <a:ext cx="889000" cy="9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145030</xdr:rowOff>
    </xdr:from>
    <xdr:to>
      <xdr:col>11</xdr:col>
      <xdr:colOff>82550</xdr:colOff>
      <xdr:row>82</xdr:row>
      <xdr:rowOff>75180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3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85357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80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142287</xdr:rowOff>
    </xdr:from>
    <xdr:to>
      <xdr:col>7</xdr:col>
      <xdr:colOff>31750</xdr:colOff>
      <xdr:row>82</xdr:row>
      <xdr:rowOff>72437</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2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82614</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7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140810</xdr:rowOff>
    </xdr:from>
    <xdr:to>
      <xdr:col>23</xdr:col>
      <xdr:colOff>184150</xdr:colOff>
      <xdr:row>84</xdr:row>
      <xdr:rowOff>70960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37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112887</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34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150848</xdr:rowOff>
    </xdr:from>
    <xdr:to>
      <xdr:col>19</xdr:col>
      <xdr:colOff>184150</xdr:colOff>
      <xdr:row>84</xdr:row>
      <xdr:rowOff>80998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38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65775</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467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132144</xdr:rowOff>
    </xdr:from>
    <xdr:to>
      <xdr:col>15</xdr:col>
      <xdr:colOff>133350</xdr:colOff>
      <xdr:row>84</xdr:row>
      <xdr:rowOff>62294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36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47071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448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157325</xdr:rowOff>
    </xdr:from>
    <xdr:to>
      <xdr:col>11</xdr:col>
      <xdr:colOff>82550</xdr:colOff>
      <xdr:row>84</xdr:row>
      <xdr:rowOff>87475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38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72252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47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59536</xdr:rowOff>
    </xdr:from>
    <xdr:to>
      <xdr:col>7</xdr:col>
      <xdr:colOff>31750</xdr:colOff>
      <xdr:row>83</xdr:row>
      <xdr:rowOff>161136</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28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145913</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37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過去、一般職員の給与カットは平成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年度まで行っていたが、現在給与カットは行っておらず、前年度から変化のない数値となっている。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引き続き、職員給与の適正化に努めたい。</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153352</xdr:rowOff>
    </xdr:from>
    <xdr:to>
      <xdr:col>81</xdr:col>
      <xdr:colOff>44450</xdr:colOff>
      <xdr:row>87</xdr:row>
      <xdr:rowOff>153352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506950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103522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76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86995</xdr:rowOff>
    </xdr:from>
    <xdr:to>
      <xdr:col>81</xdr:col>
      <xdr:colOff>95250</xdr:colOff>
      <xdr:row>87</xdr:row>
      <xdr:rowOff>17145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153352</xdr:rowOff>
    </xdr:from>
    <xdr:to>
      <xdr:col>77</xdr:col>
      <xdr:colOff>44450</xdr:colOff>
      <xdr:row>88</xdr:row>
      <xdr:rowOff>114618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5069502"/>
          <a:ext cx="889000" cy="13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111125</xdr:rowOff>
    </xdr:from>
    <xdr:to>
      <xdr:col>72</xdr:col>
      <xdr:colOff>203200</xdr:colOff>
      <xdr:row>88</xdr:row>
      <xdr:rowOff>114618</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5027275"/>
          <a:ext cx="889000" cy="17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99061</xdr:rowOff>
    </xdr:from>
    <xdr:to>
      <xdr:col>68</xdr:col>
      <xdr:colOff>152400</xdr:colOff>
      <xdr:row>87</xdr:row>
      <xdr:rowOff>111125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5015211"/>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102552</xdr:rowOff>
    </xdr:from>
    <xdr:to>
      <xdr:col>81</xdr:col>
      <xdr:colOff>95250</xdr:colOff>
      <xdr:row>88</xdr:row>
      <xdr:rowOff>32702</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501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74629</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990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102552</xdr:rowOff>
    </xdr:from>
    <xdr:to>
      <xdr:col>77</xdr:col>
      <xdr:colOff>95250</xdr:colOff>
      <xdr:row>88</xdr:row>
      <xdr:rowOff>32702</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501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17479</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105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63818</xdr:rowOff>
    </xdr:from>
    <xdr:to>
      <xdr:col>73</xdr:col>
      <xdr:colOff>44450</xdr:colOff>
      <xdr:row>88</xdr:row>
      <xdr:rowOff>165418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515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150195</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237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60325</xdr:rowOff>
    </xdr:from>
    <xdr:to>
      <xdr:col>68</xdr:col>
      <xdr:colOff>203200</xdr:colOff>
      <xdr:row>87</xdr:row>
      <xdr:rowOff>161925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146702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06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48261</xdr:rowOff>
    </xdr:from>
    <xdr:to>
      <xdr:col>64</xdr:col>
      <xdr:colOff>152400</xdr:colOff>
      <xdr:row>87</xdr:row>
      <xdr:rowOff>149861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134638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05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基準人数に満たない人口（令和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年末で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名）であり、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島</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村の自治体である本村にとって民間委託が困難な状況の中、診療所、公営保育所の運営等は、直営において行政サービスを堅持している。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なお、現状において定員管理上の職員数は保たれているものの、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名の職員が複数の業務を兼任している状況であり、引き続き適正な定員管理に努める。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83910</xdr:rowOff>
    </xdr:from>
    <xdr:to>
      <xdr:col>81</xdr:col>
      <xdr:colOff>44450</xdr:colOff>
      <xdr:row>67</xdr:row>
      <xdr:rowOff>611</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28010"/>
          <a:ext cx="0" cy="1459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144138</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611</xdr:rowOff>
    </xdr:from>
    <xdr:to>
      <xdr:col>81</xdr:col>
      <xdr:colOff>133350</xdr:colOff>
      <xdr:row>67</xdr:row>
      <xdr:rowOff>611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8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170287</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83910</xdr:rowOff>
    </xdr:from>
    <xdr:to>
      <xdr:col>81</xdr:col>
      <xdr:colOff>133350</xdr:colOff>
      <xdr:row>58</xdr:row>
      <xdr:rowOff>83910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2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26997</xdr:rowOff>
    </xdr:from>
    <xdr:to>
      <xdr:col>81</xdr:col>
      <xdr:colOff>44450</xdr:colOff>
      <xdr:row>61</xdr:row>
      <xdr:rowOff>45611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485447"/>
          <a:ext cx="838200" cy="1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59967</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004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43440</xdr:rowOff>
    </xdr:from>
    <xdr:to>
      <xdr:col>81</xdr:col>
      <xdr:colOff>95250</xdr:colOff>
      <xdr:row>59</xdr:row>
      <xdr:rowOff>145040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9991</xdr:rowOff>
    </xdr:from>
    <xdr:to>
      <xdr:col>77</xdr:col>
      <xdr:colOff>44450</xdr:colOff>
      <xdr:row>61</xdr:row>
      <xdr:rowOff>26997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468441"/>
          <a:ext cx="889000" cy="1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28273</xdr:rowOff>
    </xdr:from>
    <xdr:to>
      <xdr:col>77</xdr:col>
      <xdr:colOff>95250</xdr:colOff>
      <xdr:row>59</xdr:row>
      <xdr:rowOff>129873</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143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140050</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9912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9991</xdr:rowOff>
    </xdr:from>
    <xdr:to>
      <xdr:col>72</xdr:col>
      <xdr:colOff>203200</xdr:colOff>
      <xdr:row>61</xdr:row>
      <xdr:rowOff>15046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4401800" y="10468441"/>
          <a:ext cx="889000" cy="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23792</xdr:rowOff>
    </xdr:from>
    <xdr:to>
      <xdr:col>73</xdr:col>
      <xdr:colOff>44450</xdr:colOff>
      <xdr:row>59</xdr:row>
      <xdr:rowOff>125392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13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135569</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99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15046</xdr:rowOff>
    </xdr:from>
    <xdr:to>
      <xdr:col>68</xdr:col>
      <xdr:colOff>152400</xdr:colOff>
      <xdr:row>61</xdr:row>
      <xdr:rowOff>54918</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3512800" y="10473496"/>
          <a:ext cx="889000" cy="3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17816</xdr:rowOff>
    </xdr:from>
    <xdr:to>
      <xdr:col>68</xdr:col>
      <xdr:colOff>203200</xdr:colOff>
      <xdr:row>59</xdr:row>
      <xdr:rowOff>119416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13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129593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990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17587</xdr:rowOff>
    </xdr:from>
    <xdr:to>
      <xdr:col>64</xdr:col>
      <xdr:colOff>152400</xdr:colOff>
      <xdr:row>59</xdr:row>
      <xdr:rowOff>119187</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1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129364</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9902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166261</xdr:rowOff>
    </xdr:from>
    <xdr:to>
      <xdr:col>81</xdr:col>
      <xdr:colOff>95250</xdr:colOff>
      <xdr:row>61</xdr:row>
      <xdr:rowOff>96411</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45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138338</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42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147647</xdr:rowOff>
    </xdr:from>
    <xdr:to>
      <xdr:col>77</xdr:col>
      <xdr:colOff>95250</xdr:colOff>
      <xdr:row>61</xdr:row>
      <xdr:rowOff>77797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43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62574</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521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130641</xdr:rowOff>
    </xdr:from>
    <xdr:to>
      <xdr:col>73</xdr:col>
      <xdr:colOff>44450</xdr:colOff>
      <xdr:row>61</xdr:row>
      <xdr:rowOff>60791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41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45568</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504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135696</xdr:rowOff>
    </xdr:from>
    <xdr:to>
      <xdr:col>68</xdr:col>
      <xdr:colOff>203200</xdr:colOff>
      <xdr:row>61</xdr:row>
      <xdr:rowOff>65846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42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50623</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509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4118</xdr:rowOff>
    </xdr:from>
    <xdr:to>
      <xdr:col>64</xdr:col>
      <xdr:colOff>152400</xdr:colOff>
      <xdr:row>61</xdr:row>
      <xdr:rowOff>105718</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46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90495</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548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年度で償還が終了した平成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年度辺地対策事業債及び平成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年度過疎対策事業債と、新規に借入した令和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年度辺地対策事業債及び令和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年度過疎対策事業債との差により、前年度からほぼ変化のない数値となっている。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今後、償還額の大きい平成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光通信事業等の大型建設事業のために借入した起債の償還が続くことから、引き続き繰上償還や交付税算入に有利な地方債の活用、また公共施設の維持等について適切に管理し、適正な事務執行に努めたい。</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98213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81750"/>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38946</xdr:rowOff>
    </xdr:from>
    <xdr:to>
      <xdr:col>81</xdr:col>
      <xdr:colOff>44450</xdr:colOff>
      <xdr:row>43</xdr:row>
      <xdr:rowOff>55033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411296"/>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38946</xdr:rowOff>
    </xdr:from>
    <xdr:to>
      <xdr:col>77</xdr:col>
      <xdr:colOff>44450</xdr:colOff>
      <xdr:row>43</xdr:row>
      <xdr:rowOff>135467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411296"/>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135467</xdr:rowOff>
    </xdr:from>
    <xdr:to>
      <xdr:col>72</xdr:col>
      <xdr:colOff>203200</xdr:colOff>
      <xdr:row>44</xdr:row>
      <xdr:rowOff>4233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5078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30073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4233</xdr:rowOff>
    </xdr:from>
    <xdr:to>
      <xdr:col>68</xdr:col>
      <xdr:colOff>152400</xdr:colOff>
      <xdr:row>44</xdr:row>
      <xdr:rowOff>44450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5480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4233</xdr:rowOff>
    </xdr:from>
    <xdr:to>
      <xdr:col>81</xdr:col>
      <xdr:colOff>95250</xdr:colOff>
      <xdr:row>43</xdr:row>
      <xdr:rowOff>105833</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147760</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159596</xdr:rowOff>
    </xdr:from>
    <xdr:to>
      <xdr:col>77</xdr:col>
      <xdr:colOff>95250</xdr:colOff>
      <xdr:row>43</xdr:row>
      <xdr:rowOff>89746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74523</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446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84667</xdr:rowOff>
    </xdr:from>
    <xdr:to>
      <xdr:col>73</xdr:col>
      <xdr:colOff>44450</xdr:colOff>
      <xdr:row>44</xdr:row>
      <xdr:rowOff>14817</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171044</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124883</xdr:rowOff>
    </xdr:from>
    <xdr:to>
      <xdr:col>68</xdr:col>
      <xdr:colOff>203200</xdr:colOff>
      <xdr:row>44</xdr:row>
      <xdr:rowOff>55033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39810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165100</xdr:rowOff>
    </xdr:from>
    <xdr:to>
      <xdr:col>64</xdr:col>
      <xdr:colOff>152400</xdr:colOff>
      <xdr:row>44</xdr:row>
      <xdr:rowOff>95250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80027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ポイントの減小の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ポイントとなったものの、主に辺地債及び過疎債の借入によって地方債の現在高に増減がほぼなく、類似団体の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ポイントと比べると非常に高い数値となっている。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今後も、交付税上有利な地方債の運用に努め大規模事業について抑制する方針であることから、将来負担比率の極端な増大は見込んでいないが、引き続き比率の抑制に努めたい。</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76200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7063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48277</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9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76200</xdr:rowOff>
    </xdr:from>
    <xdr:to>
      <xdr:col>81</xdr:col>
      <xdr:colOff>133350</xdr:colOff>
      <xdr:row>23</xdr:row>
      <xdr:rowOff>76200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401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22</xdr:row>
      <xdr:rowOff>63228</xdr:rowOff>
    </xdr:from>
    <xdr:to>
      <xdr:col>81</xdr:col>
      <xdr:colOff>44450</xdr:colOff>
      <xdr:row>22</xdr:row>
      <xdr:rowOff>137342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3835128"/>
          <a:ext cx="838200" cy="7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57150</xdr:rowOff>
    </xdr:from>
    <xdr:to>
      <xdr:col>77</xdr:col>
      <xdr:colOff>44450</xdr:colOff>
      <xdr:row>22</xdr:row>
      <xdr:rowOff>137342</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5290800" y="3657600"/>
          <a:ext cx="889000" cy="25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96701</xdr:rowOff>
    </xdr:from>
    <xdr:to>
      <xdr:col>72</xdr:col>
      <xdr:colOff>203200</xdr:colOff>
      <xdr:row>21</xdr:row>
      <xdr:rowOff>57150</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4401800" y="3354251"/>
          <a:ext cx="889000" cy="30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80191</xdr:rowOff>
    </xdr:from>
    <xdr:to>
      <xdr:col>68</xdr:col>
      <xdr:colOff>152400</xdr:colOff>
      <xdr:row>19</xdr:row>
      <xdr:rowOff>96701</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3512800" y="2823391"/>
          <a:ext cx="889000" cy="53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22</xdr:row>
      <xdr:rowOff>12428</xdr:rowOff>
    </xdr:from>
    <xdr:to>
      <xdr:col>81</xdr:col>
      <xdr:colOff>95250</xdr:colOff>
      <xdr:row>22</xdr:row>
      <xdr:rowOff>114028</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378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155955</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3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22</xdr:row>
      <xdr:rowOff>86542</xdr:rowOff>
    </xdr:from>
    <xdr:to>
      <xdr:col>77</xdr:col>
      <xdr:colOff>95250</xdr:colOff>
      <xdr:row>23</xdr:row>
      <xdr:rowOff>16692</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385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23</xdr:row>
      <xdr:rowOff>1469</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3944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6350</xdr:rowOff>
    </xdr:from>
    <xdr:to>
      <xdr:col>73</xdr:col>
      <xdr:colOff>44450</xdr:colOff>
      <xdr:row>21</xdr:row>
      <xdr:rowOff>107950</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360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369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45901</xdr:rowOff>
    </xdr:from>
    <xdr:to>
      <xdr:col>68</xdr:col>
      <xdr:colOff>203200</xdr:colOff>
      <xdr:row>19</xdr:row>
      <xdr:rowOff>147501</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330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132278</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338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29391</xdr:rowOff>
    </xdr:from>
    <xdr:to>
      <xdr:col>64</xdr:col>
      <xdr:colOff>152400</xdr:colOff>
      <xdr:row>16</xdr:row>
      <xdr:rowOff>130991</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277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115768</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285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島根県知夫村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624
617
13.70
2,457,747
2,344,486
112,323
999,109
3,149,332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88.3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職員数の水準が類似団体と比較して高いため、経常収支比率の人件費分が高くなっているが、ほとんどの職員は複数の業務を兼務しているのが現状であり、これ以上の人員の削減は見込めない。</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今後は、定年退職を迎える職員が比較的多い割合にあることから、人件費は抑制される見込みである。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46990</xdr:rowOff>
    </xdr:from>
    <xdr:to>
      <xdr:col>24</xdr:col>
      <xdr:colOff>25400</xdr:colOff>
      <xdr:row>38</xdr:row>
      <xdr:rowOff>115570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56209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1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146050</xdr:rowOff>
    </xdr:from>
    <xdr:to>
      <xdr:col>19</xdr:col>
      <xdr:colOff>187325</xdr:colOff>
      <xdr:row>38</xdr:row>
      <xdr:rowOff>115570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8970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115570</xdr:rowOff>
    </xdr:from>
    <xdr:to>
      <xdr:col>15</xdr:col>
      <xdr:colOff>98425</xdr:colOff>
      <xdr:row>37</xdr:row>
      <xdr:rowOff>146050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59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20320</xdr:rowOff>
    </xdr:from>
    <xdr:to>
      <xdr:col>11</xdr:col>
      <xdr:colOff>9525</xdr:colOff>
      <xdr:row>37</xdr:row>
      <xdr:rowOff>115570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6397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140970</xdr:rowOff>
    </xdr:from>
    <xdr:to>
      <xdr:col>11</xdr:col>
      <xdr:colOff>60325</xdr:colOff>
      <xdr:row>36</xdr:row>
      <xdr:rowOff>71120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81297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118110</xdr:rowOff>
    </xdr:from>
    <xdr:to>
      <xdr:col>6</xdr:col>
      <xdr:colOff>171450</xdr:colOff>
      <xdr:row>36</xdr:row>
      <xdr:rowOff>48260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58437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167640</xdr:rowOff>
    </xdr:from>
    <xdr:to>
      <xdr:col>24</xdr:col>
      <xdr:colOff>76200</xdr:colOff>
      <xdr:row>38</xdr:row>
      <xdr:rowOff>97790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139717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8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64770</xdr:rowOff>
    </xdr:from>
    <xdr:to>
      <xdr:col>20</xdr:col>
      <xdr:colOff>38100</xdr:colOff>
      <xdr:row>38</xdr:row>
      <xdr:rowOff>166370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7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151147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66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95250</xdr:rowOff>
    </xdr:from>
    <xdr:to>
      <xdr:col>15</xdr:col>
      <xdr:colOff>149225</xdr:colOff>
      <xdr:row>38</xdr:row>
      <xdr:rowOff>25400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10177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64770</xdr:rowOff>
    </xdr:from>
    <xdr:to>
      <xdr:col>11</xdr:col>
      <xdr:colOff>60325</xdr:colOff>
      <xdr:row>37</xdr:row>
      <xdr:rowOff>166370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151147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140970</xdr:rowOff>
    </xdr:from>
    <xdr:to>
      <xdr:col>6</xdr:col>
      <xdr:colOff>171450</xdr:colOff>
      <xdr:row>37</xdr:row>
      <xdr:rowOff>71120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1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55897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9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前年度と比較してほぼ横ばいとなっているが、類似団体と同値となっている。今後も適切な維持管理を行い、繰出金の抑制に努める。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129286</xdr:rowOff>
    </xdr:from>
    <xdr:to>
      <xdr:col>82</xdr:col>
      <xdr:colOff>107950</xdr:colOff>
      <xdr:row>21</xdr:row>
      <xdr:rowOff>42418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35813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44213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0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129286</xdr:rowOff>
    </xdr:from>
    <xdr:to>
      <xdr:col>82</xdr:col>
      <xdr:colOff>196850</xdr:colOff>
      <xdr:row>13</xdr:row>
      <xdr:rowOff>129286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35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154432</xdr:rowOff>
    </xdr:from>
    <xdr:to>
      <xdr:col>82</xdr:col>
      <xdr:colOff>107950</xdr:colOff>
      <xdr:row>17</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89763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120159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691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103632</xdr:rowOff>
    </xdr:from>
    <xdr:to>
      <xdr:col>82</xdr:col>
      <xdr:colOff>158750</xdr:colOff>
      <xdr:row>17</xdr:row>
      <xdr:rowOff>33782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18</xdr:row>
      <xdr:rowOff>104140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98450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35560</xdr:rowOff>
    </xdr:from>
    <xdr:to>
      <xdr:col>73</xdr:col>
      <xdr:colOff>180975</xdr:colOff>
      <xdr:row>18</xdr:row>
      <xdr:rowOff>104140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31216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167403</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51562</xdr:rowOff>
    </xdr:from>
    <xdr:to>
      <xdr:col>69</xdr:col>
      <xdr:colOff>92075</xdr:colOff>
      <xdr:row>18</xdr:row>
      <xdr:rowOff>35560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966212"/>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46482</xdr:rowOff>
    </xdr:from>
    <xdr:to>
      <xdr:col>69</xdr:col>
      <xdr:colOff>142875</xdr:colOff>
      <xdr:row>17</xdr:row>
      <xdr:rowOff>148082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158259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103632</xdr:rowOff>
    </xdr:from>
    <xdr:to>
      <xdr:col>82</xdr:col>
      <xdr:colOff>158750</xdr:colOff>
      <xdr:row>17</xdr:row>
      <xdr:rowOff>33782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8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75709</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81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53340</xdr:rowOff>
    </xdr:from>
    <xdr:to>
      <xdr:col>74</xdr:col>
      <xdr:colOff>31750</xdr:colOff>
      <xdr:row>18</xdr:row>
      <xdr:rowOff>154940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139717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156210</xdr:rowOff>
    </xdr:from>
    <xdr:to>
      <xdr:col>69</xdr:col>
      <xdr:colOff>142875</xdr:colOff>
      <xdr:row>18</xdr:row>
      <xdr:rowOff>86360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71137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762</xdr:rowOff>
    </xdr:from>
    <xdr:to>
      <xdr:col>65</xdr:col>
      <xdr:colOff>53975</xdr:colOff>
      <xdr:row>17</xdr:row>
      <xdr:rowOff>102362</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112539</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68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類似団体をやや下回っている。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要因としては、従来より住民の特定健診等の受信についての高い受診率があることに加え、扶助費の支給に該当する人口が少ないことが考えられる。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今後も引き続き周知徹底し、医療扶助の抑制を図っていく。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60</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127000</xdr:rowOff>
    </xdr:from>
    <xdr:to>
      <xdr:col>24</xdr:col>
      <xdr:colOff>25400</xdr:colOff>
      <xdr:row>54</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2138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31750</xdr:rowOff>
    </xdr:from>
    <xdr:to>
      <xdr:col>19</xdr:col>
      <xdr:colOff>187325</xdr:colOff>
      <xdr:row>54</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290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31750</xdr:rowOff>
    </xdr:from>
    <xdr:to>
      <xdr:col>15</xdr:col>
      <xdr:colOff>98425</xdr:colOff>
      <xdr:row>54</xdr:row>
      <xdr:rowOff>107950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2900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107950</xdr:rowOff>
    </xdr:from>
    <xdr:to>
      <xdr:col>11</xdr:col>
      <xdr:colOff>9525</xdr:colOff>
      <xdr:row>54</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366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67327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76200</xdr:rowOff>
    </xdr:from>
    <xdr:to>
      <xdr:col>24</xdr:col>
      <xdr:colOff>76200</xdr:colOff>
      <xdr:row>54</xdr:row>
      <xdr:rowOff>6350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156227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19050</xdr:rowOff>
    </xdr:from>
    <xdr:to>
      <xdr:col>20</xdr:col>
      <xdr:colOff>38100</xdr:colOff>
      <xdr:row>54</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130827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4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152400</xdr:rowOff>
    </xdr:from>
    <xdr:to>
      <xdr:col>15</xdr:col>
      <xdr:colOff>149225</xdr:colOff>
      <xdr:row>54</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92727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57150</xdr:rowOff>
    </xdr:from>
    <xdr:to>
      <xdr:col>11</xdr:col>
      <xdr:colOff>60325</xdr:colOff>
      <xdr:row>54</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168927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前年度と比較してほぼ横ばいとなっているが、類似団体と比較しても下回っており、今後も適切な維持管理を行い、繰出金の抑制に努める。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18415</xdr:rowOff>
    </xdr:from>
    <xdr:to>
      <xdr:col>82</xdr:col>
      <xdr:colOff>107950</xdr:colOff>
      <xdr:row>61</xdr:row>
      <xdr:rowOff>6985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671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150512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37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xdr:rowOff>
    </xdr:from>
    <xdr:to>
      <xdr:col>82</xdr:col>
      <xdr:colOff>196850</xdr:colOff>
      <xdr:row>61</xdr:row>
      <xdr:rowOff>6985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6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104792</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2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18415</xdr:rowOff>
    </xdr:from>
    <xdr:to>
      <xdr:col>82</xdr:col>
      <xdr:colOff>196850</xdr:colOff>
      <xdr:row>54</xdr:row>
      <xdr:rowOff>18415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35560</xdr:rowOff>
    </xdr:from>
    <xdr:to>
      <xdr:col>82</xdr:col>
      <xdr:colOff>107950</xdr:colOff>
      <xdr:row>54</xdr:row>
      <xdr:rowOff>41275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929386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8272</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780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36195</xdr:rowOff>
    </xdr:from>
    <xdr:to>
      <xdr:col>82</xdr:col>
      <xdr:colOff>158750</xdr:colOff>
      <xdr:row>57</xdr:row>
      <xdr:rowOff>137795</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41275</xdr:rowOff>
    </xdr:from>
    <xdr:to>
      <xdr:col>78</xdr:col>
      <xdr:colOff>69850</xdr:colOff>
      <xdr:row>54</xdr:row>
      <xdr:rowOff>75565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92995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93345</xdr:rowOff>
    </xdr:from>
    <xdr:to>
      <xdr:col>78</xdr:col>
      <xdr:colOff>120650</xdr:colOff>
      <xdr:row>58</xdr:row>
      <xdr:rowOff>23495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8272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952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6985</xdr:rowOff>
    </xdr:from>
    <xdr:to>
      <xdr:col>73</xdr:col>
      <xdr:colOff>180975</xdr:colOff>
      <xdr:row>54</xdr:row>
      <xdr:rowOff>75565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926528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87630</xdr:rowOff>
    </xdr:from>
    <xdr:to>
      <xdr:col>74</xdr:col>
      <xdr:colOff>31750</xdr:colOff>
      <xdr:row>58</xdr:row>
      <xdr:rowOff>17780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2557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6985</xdr:rowOff>
    </xdr:from>
    <xdr:to>
      <xdr:col>69</xdr:col>
      <xdr:colOff>92075</xdr:colOff>
      <xdr:row>54</xdr:row>
      <xdr:rowOff>115570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926528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110490</xdr:rowOff>
    </xdr:from>
    <xdr:to>
      <xdr:col>69</xdr:col>
      <xdr:colOff>142875</xdr:colOff>
      <xdr:row>58</xdr:row>
      <xdr:rowOff>40640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25417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99060</xdr:rowOff>
    </xdr:from>
    <xdr:to>
      <xdr:col>65</xdr:col>
      <xdr:colOff>53975</xdr:colOff>
      <xdr:row>58</xdr:row>
      <xdr:rowOff>29210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7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13987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156210</xdr:rowOff>
    </xdr:from>
    <xdr:to>
      <xdr:col>82</xdr:col>
      <xdr:colOff>158750</xdr:colOff>
      <xdr:row>54</xdr:row>
      <xdr:rowOff>86360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64787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15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161925</xdr:rowOff>
    </xdr:from>
    <xdr:to>
      <xdr:col>78</xdr:col>
      <xdr:colOff>120650</xdr:colOff>
      <xdr:row>54</xdr:row>
      <xdr:rowOff>92075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24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102252</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017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24765</xdr:rowOff>
    </xdr:from>
    <xdr:to>
      <xdr:col>74</xdr:col>
      <xdr:colOff>31750</xdr:colOff>
      <xdr:row>54</xdr:row>
      <xdr:rowOff>126365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28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136542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05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127635</xdr:rowOff>
    </xdr:from>
    <xdr:to>
      <xdr:col>69</xdr:col>
      <xdr:colOff>142875</xdr:colOff>
      <xdr:row>54</xdr:row>
      <xdr:rowOff>57785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21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67962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898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64770</xdr:rowOff>
    </xdr:from>
    <xdr:to>
      <xdr:col>65</xdr:col>
      <xdr:colOff>53975</xdr:colOff>
      <xdr:row>54</xdr:row>
      <xdr:rowOff>166370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32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5097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09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類似団体平均とほぼ同じ数値となっている。離島であり、単独での事業が困難な離島航路、病院、消防等、一部事務組合に負担金として支出する割合が約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％と極めて多く、削減することが難しい。</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その他の補助費については、補助団体等への交付についての明確な基準や見直しを行い、歳出の抑制を図る。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51562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4200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53848</xdr:rowOff>
    </xdr:from>
    <xdr:to>
      <xdr:col>82</xdr:col>
      <xdr:colOff>107950</xdr:colOff>
      <xdr:row>37</xdr:row>
      <xdr:rowOff>65278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5671800" y="6226048"/>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29989</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1270</xdr:rowOff>
    </xdr:from>
    <xdr:to>
      <xdr:col>78</xdr:col>
      <xdr:colOff>69850</xdr:colOff>
      <xdr:row>37</xdr:row>
      <xdr:rowOff>65278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82800" y="634492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1270</xdr:rowOff>
    </xdr:from>
    <xdr:to>
      <xdr:col>73</xdr:col>
      <xdr:colOff>180975</xdr:colOff>
      <xdr:row>37</xdr:row>
      <xdr:rowOff>5842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63449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30988</xdr:rowOff>
    </xdr:from>
    <xdr:to>
      <xdr:col>69</xdr:col>
      <xdr:colOff>92075</xdr:colOff>
      <xdr:row>37</xdr:row>
      <xdr:rowOff>5842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203188"/>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19575</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02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14478</xdr:rowOff>
    </xdr:from>
    <xdr:to>
      <xdr:col>78</xdr:col>
      <xdr:colOff>120650</xdr:colOff>
      <xdr:row>37</xdr:row>
      <xdr:rowOff>116078</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121920</xdr:rowOff>
    </xdr:from>
    <xdr:to>
      <xdr:col>74</xdr:col>
      <xdr:colOff>31750</xdr:colOff>
      <xdr:row>37</xdr:row>
      <xdr:rowOff>52070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36847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126492</xdr:rowOff>
    </xdr:from>
    <xdr:to>
      <xdr:col>69</xdr:col>
      <xdr:colOff>142875</xdr:colOff>
      <xdr:row>37</xdr:row>
      <xdr:rowOff>56642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91965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公債費に係る経常収支比率は、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年度辺地対策事業債の情報通信整備事業等の大型建設事業の償還が続いていることから、類似団体を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ポイント上回っている。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今後も大型建設事業の償還が続くことから、公債費の増加が見込まれるため、引き続き計画的な事業実施、繰上償還や交付税算入に有利な地方債の活用を図り、比率の抑制に努める。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62230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095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34307</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62230</xdr:rowOff>
    </xdr:from>
    <xdr:to>
      <xdr:col>24</xdr:col>
      <xdr:colOff>114300</xdr:colOff>
      <xdr:row>81</xdr:row>
      <xdr:rowOff>62230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69850</xdr:rowOff>
    </xdr:from>
    <xdr:to>
      <xdr:col>24</xdr:col>
      <xdr:colOff>25400</xdr:colOff>
      <xdr:row>79</xdr:row>
      <xdr:rowOff>92711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6144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77487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293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1270</xdr:rowOff>
    </xdr:from>
    <xdr:to>
      <xdr:col>19</xdr:col>
      <xdr:colOff>187325</xdr:colOff>
      <xdr:row>79</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35458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50817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1270</xdr:rowOff>
    </xdr:from>
    <xdr:to>
      <xdr:col>15</xdr:col>
      <xdr:colOff>98425</xdr:colOff>
      <xdr:row>79</xdr:row>
      <xdr:rowOff>27939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5458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58437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24130</xdr:rowOff>
    </xdr:from>
    <xdr:to>
      <xdr:col>11</xdr:col>
      <xdr:colOff>9525</xdr:colOff>
      <xdr:row>79</xdr:row>
      <xdr:rowOff>27939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35686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50817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54627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41911</xdr:rowOff>
    </xdr:from>
    <xdr:to>
      <xdr:col>24</xdr:col>
      <xdr:colOff>76200</xdr:colOff>
      <xdr:row>79</xdr:row>
      <xdr:rowOff>143511</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13988</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19050</xdr:rowOff>
    </xdr:from>
    <xdr:to>
      <xdr:col>20</xdr:col>
      <xdr:colOff>38100</xdr:colOff>
      <xdr:row>79</xdr:row>
      <xdr:rowOff>120650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105427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64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121920</xdr:rowOff>
    </xdr:from>
    <xdr:to>
      <xdr:col>15</xdr:col>
      <xdr:colOff>149225</xdr:colOff>
      <xdr:row>79</xdr:row>
      <xdr:rowOff>52070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36847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148589</xdr:rowOff>
    </xdr:from>
    <xdr:to>
      <xdr:col>11</xdr:col>
      <xdr:colOff>60325</xdr:colOff>
      <xdr:row>79</xdr:row>
      <xdr:rowOff>78739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5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63516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60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144780</xdr:rowOff>
    </xdr:from>
    <xdr:to>
      <xdr:col>6</xdr:col>
      <xdr:colOff>171450</xdr:colOff>
      <xdr:row>79</xdr:row>
      <xdr:rowOff>74930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59707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公債費以外については、ごく小規模な自治体にあるが故に、職員数割合の関係による人件費、物件費への影響が多くなる傾向である。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今後も引き続き人件費、物件費等の抑制を図っていく必要がある。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82</xdr:row>
      <xdr:rowOff>15966</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51015"/>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159493</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4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15966</xdr:rowOff>
    </xdr:from>
    <xdr:to>
      <xdr:col>82</xdr:col>
      <xdr:colOff>196850</xdr:colOff>
      <xdr:row>82</xdr:row>
      <xdr:rowOff>15966</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74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45357</xdr:rowOff>
    </xdr:from>
    <xdr:to>
      <xdr:col>82</xdr:col>
      <xdr:colOff>107950</xdr:colOff>
      <xdr:row>77</xdr:row>
      <xdr:rowOff>148227</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075557"/>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100528</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130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128451</xdr:rowOff>
    </xdr:from>
    <xdr:to>
      <xdr:col>82</xdr:col>
      <xdr:colOff>158750</xdr:colOff>
      <xdr:row>77</xdr:row>
      <xdr:rowOff>58601</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141695</xdr:rowOff>
    </xdr:from>
    <xdr:to>
      <xdr:col>78</xdr:col>
      <xdr:colOff>69850</xdr:colOff>
      <xdr:row>77</xdr:row>
      <xdr:rowOff>148227</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4782800" y="13343345"/>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61505</xdr:rowOff>
    </xdr:from>
    <xdr:to>
      <xdr:col>78</xdr:col>
      <xdr:colOff>120650</xdr:colOff>
      <xdr:row>77</xdr:row>
      <xdr:rowOff>163105</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1832</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032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43724</xdr:rowOff>
    </xdr:from>
    <xdr:to>
      <xdr:col>73</xdr:col>
      <xdr:colOff>180975</xdr:colOff>
      <xdr:row>77</xdr:row>
      <xdr:rowOff>141695</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893800" y="13245374"/>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97427</xdr:rowOff>
    </xdr:from>
    <xdr:to>
      <xdr:col>74</xdr:col>
      <xdr:colOff>31750</xdr:colOff>
      <xdr:row>78</xdr:row>
      <xdr:rowOff>27577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29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12354</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385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154758</xdr:rowOff>
    </xdr:from>
    <xdr:to>
      <xdr:col>69</xdr:col>
      <xdr:colOff>92075</xdr:colOff>
      <xdr:row>77</xdr:row>
      <xdr:rowOff>43724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013508"/>
          <a:ext cx="889000" cy="23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84364</xdr:rowOff>
    </xdr:from>
    <xdr:to>
      <xdr:col>69</xdr:col>
      <xdr:colOff>142875</xdr:colOff>
      <xdr:row>78</xdr:row>
      <xdr:rowOff>14514</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170741</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28848</xdr:rowOff>
    </xdr:from>
    <xdr:to>
      <xdr:col>65</xdr:col>
      <xdr:colOff>53975</xdr:colOff>
      <xdr:row>77</xdr:row>
      <xdr:rowOff>130448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115225</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316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166007</xdr:rowOff>
    </xdr:from>
    <xdr:to>
      <xdr:col>82</xdr:col>
      <xdr:colOff>158750</xdr:colOff>
      <xdr:row>76</xdr:row>
      <xdr:rowOff>96157</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11084</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286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97427</xdr:rowOff>
    </xdr:from>
    <xdr:to>
      <xdr:col>78</xdr:col>
      <xdr:colOff>120650</xdr:colOff>
      <xdr:row>78</xdr:row>
      <xdr:rowOff>27577</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29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12354</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385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90895</xdr:rowOff>
    </xdr:from>
    <xdr:to>
      <xdr:col>74</xdr:col>
      <xdr:colOff>31750</xdr:colOff>
      <xdr:row>78</xdr:row>
      <xdr:rowOff>21045</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29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31222</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06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164374</xdr:rowOff>
    </xdr:from>
    <xdr:to>
      <xdr:col>69</xdr:col>
      <xdr:colOff>142875</xdr:colOff>
      <xdr:row>77</xdr:row>
      <xdr:rowOff>94524</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19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104701</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2963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103959</xdr:rowOff>
    </xdr:from>
    <xdr:to>
      <xdr:col>65</xdr:col>
      <xdr:colOff>53975</xdr:colOff>
      <xdr:row>76</xdr:row>
      <xdr:rowOff>34110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29627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44286</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273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島根県知夫村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70800</xdr:rowOff>
    </xdr:from>
    <xdr:to>
      <xdr:col>29</xdr:col>
      <xdr:colOff>127000</xdr:colOff>
      <xdr:row>19</xdr:row>
      <xdr:rowOff>140056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2004375"/>
          <a:ext cx="0" cy="1440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112133</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140056</xdr:rowOff>
    </xdr:from>
    <xdr:to>
      <xdr:col>30</xdr:col>
      <xdr:colOff>25400</xdr:colOff>
      <xdr:row>19</xdr:row>
      <xdr:rowOff>140056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45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157177</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74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70800</xdr:rowOff>
    </xdr:from>
    <xdr:to>
      <xdr:col>30</xdr:col>
      <xdr:colOff>25400</xdr:colOff>
      <xdr:row>11</xdr:row>
      <xdr:rowOff>70800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2004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146915</xdr:rowOff>
    </xdr:from>
    <xdr:to>
      <xdr:col>29</xdr:col>
      <xdr:colOff>127000</xdr:colOff>
      <xdr:row>15</xdr:row>
      <xdr:rowOff>27351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2594840"/>
          <a:ext cx="647700" cy="518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129989</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0922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157912</xdr:rowOff>
    </xdr:from>
    <xdr:to>
      <xdr:col>29</xdr:col>
      <xdr:colOff>177800</xdr:colOff>
      <xdr:row>18</xdr:row>
      <xdr:rowOff>88062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27351</xdr:rowOff>
    </xdr:from>
    <xdr:to>
      <xdr:col>26</xdr:col>
      <xdr:colOff>50800</xdr:colOff>
      <xdr:row>15</xdr:row>
      <xdr:rowOff>37841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2646726"/>
          <a:ext cx="698500" cy="10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4210</xdr:rowOff>
    </xdr:from>
    <xdr:to>
      <xdr:col>26</xdr:col>
      <xdr:colOff>101600</xdr:colOff>
      <xdr:row>18</xdr:row>
      <xdr:rowOff>105810</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379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90587</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24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37841</xdr:rowOff>
    </xdr:from>
    <xdr:to>
      <xdr:col>22</xdr:col>
      <xdr:colOff>114300</xdr:colOff>
      <xdr:row>15</xdr:row>
      <xdr:rowOff>70163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2657216"/>
          <a:ext cx="698500" cy="32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13445</xdr:rowOff>
    </xdr:from>
    <xdr:to>
      <xdr:col>22</xdr:col>
      <xdr:colOff>165100</xdr:colOff>
      <xdr:row>18</xdr:row>
      <xdr:rowOff>115045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47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99822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33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70163</xdr:rowOff>
    </xdr:from>
    <xdr:to>
      <xdr:col>18</xdr:col>
      <xdr:colOff>177800</xdr:colOff>
      <xdr:row>15</xdr:row>
      <xdr:rowOff>98918</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2689538"/>
          <a:ext cx="698500" cy="28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29198</xdr:rowOff>
    </xdr:from>
    <xdr:to>
      <xdr:col>19</xdr:col>
      <xdr:colOff>38100</xdr:colOff>
      <xdr:row>18</xdr:row>
      <xdr:rowOff>130797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62923"/>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115575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4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33103</xdr:rowOff>
    </xdr:from>
    <xdr:to>
      <xdr:col>15</xdr:col>
      <xdr:colOff>101600</xdr:colOff>
      <xdr:row>18</xdr:row>
      <xdr:rowOff>134703</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66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119480</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96115</xdr:rowOff>
    </xdr:from>
    <xdr:to>
      <xdr:col>29</xdr:col>
      <xdr:colOff>177800</xdr:colOff>
      <xdr:row>15</xdr:row>
      <xdr:rowOff>26265</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2544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112642</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38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148001</xdr:rowOff>
    </xdr:from>
    <xdr:to>
      <xdr:col>26</xdr:col>
      <xdr:colOff>101600</xdr:colOff>
      <xdr:row>15</xdr:row>
      <xdr:rowOff>78151</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2595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88328</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364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158491</xdr:rowOff>
    </xdr:from>
    <xdr:to>
      <xdr:col>22</xdr:col>
      <xdr:colOff>165100</xdr:colOff>
      <xdr:row>15</xdr:row>
      <xdr:rowOff>88641</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2606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98818</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37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19363</xdr:rowOff>
    </xdr:from>
    <xdr:to>
      <xdr:col>19</xdr:col>
      <xdr:colOff>38100</xdr:colOff>
      <xdr:row>15</xdr:row>
      <xdr:rowOff>120963</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2638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131140</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40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48118</xdr:rowOff>
    </xdr:from>
    <xdr:to>
      <xdr:col>15</xdr:col>
      <xdr:colOff>101600</xdr:colOff>
      <xdr:row>15</xdr:row>
      <xdr:rowOff>149718</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2667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159895</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436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153249</xdr:rowOff>
    </xdr:from>
    <xdr:to>
      <xdr:col>29</xdr:col>
      <xdr:colOff>127000</xdr:colOff>
      <xdr:row>37</xdr:row>
      <xdr:rowOff>311394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77799"/>
          <a:ext cx="0" cy="13582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283471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0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311394</xdr:rowOff>
    </xdr:from>
    <xdr:to>
      <xdr:col>30</xdr:col>
      <xdr:colOff>25400</xdr:colOff>
      <xdr:row>37</xdr:row>
      <xdr:rowOff>311394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360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68176</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153249</xdr:rowOff>
    </xdr:from>
    <xdr:to>
      <xdr:col>30</xdr:col>
      <xdr:colOff>25400</xdr:colOff>
      <xdr:row>33</xdr:row>
      <xdr:rowOff>153249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77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12088</xdr:rowOff>
    </xdr:from>
    <xdr:to>
      <xdr:col>29</xdr:col>
      <xdr:colOff>127000</xdr:colOff>
      <xdr:row>35</xdr:row>
      <xdr:rowOff>127623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622438"/>
          <a:ext cx="647700" cy="115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81681</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703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109604</xdr:rowOff>
    </xdr:from>
    <xdr:to>
      <xdr:col>29</xdr:col>
      <xdr:colOff>177800</xdr:colOff>
      <xdr:row>37</xdr:row>
      <xdr:rowOff>39754</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62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127623</xdr:rowOff>
    </xdr:from>
    <xdr:to>
      <xdr:col>26</xdr:col>
      <xdr:colOff>50800</xdr:colOff>
      <xdr:row>35</xdr:row>
      <xdr:rowOff>237723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737973"/>
          <a:ext cx="698500" cy="110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91791</xdr:rowOff>
    </xdr:from>
    <xdr:to>
      <xdr:col>26</xdr:col>
      <xdr:colOff>101600</xdr:colOff>
      <xdr:row>37</xdr:row>
      <xdr:rowOff>21941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450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6718</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7131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213896</xdr:rowOff>
    </xdr:from>
    <xdr:to>
      <xdr:col>22</xdr:col>
      <xdr:colOff>114300</xdr:colOff>
      <xdr:row>35</xdr:row>
      <xdr:rowOff>237723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824246"/>
          <a:ext cx="698500" cy="238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105895</xdr:rowOff>
    </xdr:from>
    <xdr:to>
      <xdr:col>22</xdr:col>
      <xdr:colOff>165100</xdr:colOff>
      <xdr:row>37</xdr:row>
      <xdr:rowOff>36045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91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20822</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7145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278344</xdr:rowOff>
    </xdr:from>
    <xdr:to>
      <xdr:col>18</xdr:col>
      <xdr:colOff>177800</xdr:colOff>
      <xdr:row>35</xdr:row>
      <xdr:rowOff>213896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545794"/>
          <a:ext cx="698500" cy="278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116714</xdr:rowOff>
    </xdr:from>
    <xdr:to>
      <xdr:col>19</xdr:col>
      <xdr:colOff>38100</xdr:colOff>
      <xdr:row>37</xdr:row>
      <xdr:rowOff>46864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699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31641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715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113502</xdr:rowOff>
    </xdr:from>
    <xdr:to>
      <xdr:col>15</xdr:col>
      <xdr:colOff>101600</xdr:colOff>
      <xdr:row>37</xdr:row>
      <xdr:rowOff>43652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667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28429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715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304188</xdr:rowOff>
    </xdr:from>
    <xdr:to>
      <xdr:col>29</xdr:col>
      <xdr:colOff>177800</xdr:colOff>
      <xdr:row>35</xdr:row>
      <xdr:rowOff>62888</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571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149265</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416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76823</xdr:rowOff>
    </xdr:from>
    <xdr:to>
      <xdr:col>26</xdr:col>
      <xdr:colOff>101600</xdr:colOff>
      <xdr:row>35</xdr:row>
      <xdr:rowOff>178423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687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188600</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456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186923</xdr:rowOff>
    </xdr:from>
    <xdr:to>
      <xdr:col>22</xdr:col>
      <xdr:colOff>165100</xdr:colOff>
      <xdr:row>35</xdr:row>
      <xdr:rowOff>288523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797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298700</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566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163096</xdr:rowOff>
    </xdr:from>
    <xdr:to>
      <xdr:col>19</xdr:col>
      <xdr:colOff>38100</xdr:colOff>
      <xdr:row>35</xdr:row>
      <xdr:rowOff>264696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773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274873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54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227545</xdr:rowOff>
    </xdr:from>
    <xdr:to>
      <xdr:col>15</xdr:col>
      <xdr:colOff>101600</xdr:colOff>
      <xdr:row>34</xdr:row>
      <xdr:rowOff>329144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494995"/>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339322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26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島根県知夫村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624
617
13.70
2,457,747
2,344,486
112,323
999,109
3,149,332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88.3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105497</xdr:rowOff>
    </xdr:from>
    <xdr:to>
      <xdr:col>24</xdr:col>
      <xdr:colOff>62865</xdr:colOff>
      <xdr:row>38</xdr:row>
      <xdr:rowOff>123667</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077547"/>
          <a:ext cx="1270" cy="156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127494</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4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123667</xdr:rowOff>
    </xdr:from>
    <xdr:to>
      <xdr:col>24</xdr:col>
      <xdr:colOff>152400</xdr:colOff>
      <xdr:row>38</xdr:row>
      <xdr:rowOff>123667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52174</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852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105497</xdr:rowOff>
    </xdr:from>
    <xdr:to>
      <xdr:col>24</xdr:col>
      <xdr:colOff>152400</xdr:colOff>
      <xdr:row>29</xdr:row>
      <xdr:rowOff>105497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077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153276</xdr:rowOff>
    </xdr:from>
    <xdr:to>
      <xdr:col>24</xdr:col>
      <xdr:colOff>63500</xdr:colOff>
      <xdr:row>34</xdr:row>
      <xdr:rowOff>42065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5811126"/>
          <a:ext cx="838200" cy="6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144574</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316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166147</xdr:rowOff>
    </xdr:from>
    <xdr:to>
      <xdr:col>24</xdr:col>
      <xdr:colOff>114300</xdr:colOff>
      <xdr:row>37</xdr:row>
      <xdr:rowOff>96297</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42065</xdr:rowOff>
    </xdr:from>
    <xdr:to>
      <xdr:col>19</xdr:col>
      <xdr:colOff>177800</xdr:colOff>
      <xdr:row>35</xdr:row>
      <xdr:rowOff>65176</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5871365"/>
          <a:ext cx="889000" cy="19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25059</xdr:rowOff>
    </xdr:from>
    <xdr:to>
      <xdr:col>20</xdr:col>
      <xdr:colOff>38100</xdr:colOff>
      <xdr:row>37</xdr:row>
      <xdr:rowOff>126659</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68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117786</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6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65176</xdr:rowOff>
    </xdr:from>
    <xdr:to>
      <xdr:col>15</xdr:col>
      <xdr:colOff>50800</xdr:colOff>
      <xdr:row>35</xdr:row>
      <xdr:rowOff>94653</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065926"/>
          <a:ext cx="889000" cy="2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67598</xdr:rowOff>
    </xdr:from>
    <xdr:to>
      <xdr:col>15</xdr:col>
      <xdr:colOff>101600</xdr:colOff>
      <xdr:row>37</xdr:row>
      <xdr:rowOff>169197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4112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160324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503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87406</xdr:rowOff>
    </xdr:from>
    <xdr:to>
      <xdr:col>10</xdr:col>
      <xdr:colOff>114300</xdr:colOff>
      <xdr:row>35</xdr:row>
      <xdr:rowOff>94653</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a:off x="1130300" y="6088156"/>
          <a:ext cx="889000" cy="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79591</xdr:rowOff>
    </xdr:from>
    <xdr:to>
      <xdr:col>10</xdr:col>
      <xdr:colOff>165100</xdr:colOff>
      <xdr:row>38</xdr:row>
      <xdr:rowOff>9741</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42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868</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51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81170</xdr:rowOff>
    </xdr:from>
    <xdr:to>
      <xdr:col>6</xdr:col>
      <xdr:colOff>38100</xdr:colOff>
      <xdr:row>38</xdr:row>
      <xdr:rowOff>11320</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4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2447</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517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102476</xdr:rowOff>
    </xdr:from>
    <xdr:to>
      <xdr:col>24</xdr:col>
      <xdr:colOff>114300</xdr:colOff>
      <xdr:row>34</xdr:row>
      <xdr:rowOff>32626</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576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125353</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5611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162715</xdr:rowOff>
    </xdr:from>
    <xdr:to>
      <xdr:col>20</xdr:col>
      <xdr:colOff>38100</xdr:colOff>
      <xdr:row>34</xdr:row>
      <xdr:rowOff>92865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582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109392</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5595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14376</xdr:rowOff>
    </xdr:from>
    <xdr:to>
      <xdr:col>15</xdr:col>
      <xdr:colOff>101600</xdr:colOff>
      <xdr:row>35</xdr:row>
      <xdr:rowOff>115976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01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132503</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579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43853</xdr:rowOff>
    </xdr:from>
    <xdr:to>
      <xdr:col>10</xdr:col>
      <xdr:colOff>165100</xdr:colOff>
      <xdr:row>35</xdr:row>
      <xdr:rowOff>145453</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04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161980</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5819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36606</xdr:rowOff>
    </xdr:from>
    <xdr:to>
      <xdr:col>6</xdr:col>
      <xdr:colOff>38100</xdr:colOff>
      <xdr:row>35</xdr:row>
      <xdr:rowOff>138206</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03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154733</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581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26584</xdr:rowOff>
    </xdr:from>
    <xdr:to>
      <xdr:col>24</xdr:col>
      <xdr:colOff>62865</xdr:colOff>
      <xdr:row>58</xdr:row>
      <xdr:rowOff>51922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99084"/>
          <a:ext cx="1270" cy="13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55749</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51922</xdr:rowOff>
    </xdr:from>
    <xdr:to>
      <xdr:col>24</xdr:col>
      <xdr:colOff>152400</xdr:colOff>
      <xdr:row>58</xdr:row>
      <xdr:rowOff>51922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9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144711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743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26584</xdr:rowOff>
    </xdr:from>
    <xdr:to>
      <xdr:col>24</xdr:col>
      <xdr:colOff>152400</xdr:colOff>
      <xdr:row>50</xdr:row>
      <xdr:rowOff>26584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9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97396</xdr:rowOff>
    </xdr:from>
    <xdr:to>
      <xdr:col>24</xdr:col>
      <xdr:colOff>63500</xdr:colOff>
      <xdr:row>55</xdr:row>
      <xdr:rowOff>145960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527146"/>
          <a:ext cx="838200" cy="48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10748</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833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32321</xdr:rowOff>
    </xdr:from>
    <xdr:to>
      <xdr:col>24</xdr:col>
      <xdr:colOff>114300</xdr:colOff>
      <xdr:row>57</xdr:row>
      <xdr:rowOff>133921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0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20433</xdr:rowOff>
    </xdr:from>
    <xdr:to>
      <xdr:col>19</xdr:col>
      <xdr:colOff>177800</xdr:colOff>
      <xdr:row>55</xdr:row>
      <xdr:rowOff>97396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450183"/>
          <a:ext cx="889000" cy="7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55701</xdr:rowOff>
    </xdr:from>
    <xdr:to>
      <xdr:col>20</xdr:col>
      <xdr:colOff>38100</xdr:colOff>
      <xdr:row>57</xdr:row>
      <xdr:rowOff>157301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2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148428</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921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128914</xdr:rowOff>
    </xdr:from>
    <xdr:to>
      <xdr:col>15</xdr:col>
      <xdr:colOff>50800</xdr:colOff>
      <xdr:row>55</xdr:row>
      <xdr:rowOff>20433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387214"/>
          <a:ext cx="889000" cy="6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59655</xdr:rowOff>
    </xdr:from>
    <xdr:to>
      <xdr:col>15</xdr:col>
      <xdr:colOff>101600</xdr:colOff>
      <xdr:row>57</xdr:row>
      <xdr:rowOff>161255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3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152382</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925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128914</xdr:rowOff>
    </xdr:from>
    <xdr:to>
      <xdr:col>10</xdr:col>
      <xdr:colOff>114300</xdr:colOff>
      <xdr:row>55</xdr:row>
      <xdr:rowOff>148638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387214"/>
          <a:ext cx="889000" cy="19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63782</xdr:rowOff>
    </xdr:from>
    <xdr:to>
      <xdr:col>10</xdr:col>
      <xdr:colOff>165100</xdr:colOff>
      <xdr:row>57</xdr:row>
      <xdr:rowOff>165382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3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156509</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929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69982</xdr:rowOff>
    </xdr:from>
    <xdr:to>
      <xdr:col>6</xdr:col>
      <xdr:colOff>38100</xdr:colOff>
      <xdr:row>58</xdr:row>
      <xdr:rowOff>132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42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162709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935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95160</xdr:rowOff>
    </xdr:from>
    <xdr:to>
      <xdr:col>24</xdr:col>
      <xdr:colOff>114300</xdr:colOff>
      <xdr:row>56</xdr:row>
      <xdr:rowOff>25310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52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118037</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376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46596</xdr:rowOff>
    </xdr:from>
    <xdr:to>
      <xdr:col>20</xdr:col>
      <xdr:colOff>38100</xdr:colOff>
      <xdr:row>55</xdr:row>
      <xdr:rowOff>148196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47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164723</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251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141083</xdr:rowOff>
    </xdr:from>
    <xdr:to>
      <xdr:col>15</xdr:col>
      <xdr:colOff>101600</xdr:colOff>
      <xdr:row>55</xdr:row>
      <xdr:rowOff>71233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39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87760</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174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78114</xdr:rowOff>
    </xdr:from>
    <xdr:to>
      <xdr:col>10</xdr:col>
      <xdr:colOff>165100</xdr:colOff>
      <xdr:row>55</xdr:row>
      <xdr:rowOff>8264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33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24791</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111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97838</xdr:rowOff>
    </xdr:from>
    <xdr:to>
      <xdr:col>6</xdr:col>
      <xdr:colOff>38100</xdr:colOff>
      <xdr:row>56</xdr:row>
      <xdr:rowOff>27988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5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44515</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30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158578</xdr:rowOff>
    </xdr:from>
    <xdr:to>
      <xdr:col>24</xdr:col>
      <xdr:colOff>62865</xdr:colOff>
      <xdr:row>78</xdr:row>
      <xdr:rowOff>135438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60078"/>
          <a:ext cx="1270" cy="1348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139265</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135438</xdr:rowOff>
    </xdr:from>
    <xdr:to>
      <xdr:col>24</xdr:col>
      <xdr:colOff>152400</xdr:colOff>
      <xdr:row>78</xdr:row>
      <xdr:rowOff>135438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0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105255</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158578</xdr:rowOff>
    </xdr:from>
    <xdr:to>
      <xdr:col>24</xdr:col>
      <xdr:colOff>152400</xdr:colOff>
      <xdr:row>70</xdr:row>
      <xdr:rowOff>158578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131713</xdr:rowOff>
    </xdr:from>
    <xdr:to>
      <xdr:col>24</xdr:col>
      <xdr:colOff>63500</xdr:colOff>
      <xdr:row>78</xdr:row>
      <xdr:rowOff>137730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504813"/>
          <a:ext cx="838200" cy="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160159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90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137282</xdr:rowOff>
    </xdr:from>
    <xdr:to>
      <xdr:col>24</xdr:col>
      <xdr:colOff>114300</xdr:colOff>
      <xdr:row>78</xdr:row>
      <xdr:rowOff>67432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105863</xdr:rowOff>
    </xdr:from>
    <xdr:to>
      <xdr:col>19</xdr:col>
      <xdr:colOff>177800</xdr:colOff>
      <xdr:row>78</xdr:row>
      <xdr:rowOff>137730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478963"/>
          <a:ext cx="889000" cy="3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57509</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105863</xdr:rowOff>
    </xdr:from>
    <xdr:to>
      <xdr:col>15</xdr:col>
      <xdr:colOff>50800</xdr:colOff>
      <xdr:row>78</xdr:row>
      <xdr:rowOff>135764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478963"/>
          <a:ext cx="889000" cy="2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146535</xdr:rowOff>
    </xdr:from>
    <xdr:to>
      <xdr:col>15</xdr:col>
      <xdr:colOff>101600</xdr:colOff>
      <xdr:row>78</xdr:row>
      <xdr:rowOff>76685</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93212</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134204</xdr:rowOff>
    </xdr:from>
    <xdr:to>
      <xdr:col>10</xdr:col>
      <xdr:colOff>114300</xdr:colOff>
      <xdr:row>78</xdr:row>
      <xdr:rowOff>135764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507304"/>
          <a:ext cx="889000" cy="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136796</xdr:rowOff>
    </xdr:from>
    <xdr:to>
      <xdr:col>10</xdr:col>
      <xdr:colOff>165100</xdr:colOff>
      <xdr:row>78</xdr:row>
      <xdr:rowOff>66946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83473</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127022</xdr:rowOff>
    </xdr:from>
    <xdr:to>
      <xdr:col>6</xdr:col>
      <xdr:colOff>38100</xdr:colOff>
      <xdr:row>78</xdr:row>
      <xdr:rowOff>57172</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73699</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80913</xdr:rowOff>
    </xdr:from>
    <xdr:to>
      <xdr:col>24</xdr:col>
      <xdr:colOff>114300</xdr:colOff>
      <xdr:row>79</xdr:row>
      <xdr:rowOff>11063</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45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167290</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68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86930</xdr:rowOff>
    </xdr:from>
    <xdr:to>
      <xdr:col>20</xdr:col>
      <xdr:colOff>38100</xdr:colOff>
      <xdr:row>79</xdr:row>
      <xdr:rowOff>17080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46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8207</xdr:rowOff>
    </xdr:from>
    <xdr:ext cx="378565"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8017" y="13552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55063</xdr:rowOff>
    </xdr:from>
    <xdr:to>
      <xdr:col>15</xdr:col>
      <xdr:colOff>101600</xdr:colOff>
      <xdr:row>78</xdr:row>
      <xdr:rowOff>156663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42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147790</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520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84964</xdr:rowOff>
    </xdr:from>
    <xdr:to>
      <xdr:col>10</xdr:col>
      <xdr:colOff>165100</xdr:colOff>
      <xdr:row>79</xdr:row>
      <xdr:rowOff>15114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5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6241</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830017" y="13550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83404</xdr:rowOff>
    </xdr:from>
    <xdr:to>
      <xdr:col>6</xdr:col>
      <xdr:colOff>38100</xdr:colOff>
      <xdr:row>79</xdr:row>
      <xdr:rowOff>13554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5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4681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54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124506</xdr:rowOff>
    </xdr:from>
    <xdr:to>
      <xdr:col>24</xdr:col>
      <xdr:colOff>62865</xdr:colOff>
      <xdr:row>98</xdr:row>
      <xdr:rowOff>13878</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55006"/>
          <a:ext cx="1270" cy="126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17705</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81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13878</xdr:rowOff>
    </xdr:from>
    <xdr:to>
      <xdr:col>24</xdr:col>
      <xdr:colOff>152400</xdr:colOff>
      <xdr:row>98</xdr:row>
      <xdr:rowOff>13878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81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71183</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3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124506</xdr:rowOff>
    </xdr:from>
    <xdr:to>
      <xdr:col>24</xdr:col>
      <xdr:colOff>152400</xdr:colOff>
      <xdr:row>90</xdr:row>
      <xdr:rowOff>124506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5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11981</xdr:rowOff>
    </xdr:from>
    <xdr:to>
      <xdr:col>24</xdr:col>
      <xdr:colOff>63500</xdr:colOff>
      <xdr:row>96</xdr:row>
      <xdr:rowOff>135387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471181"/>
          <a:ext cx="838200" cy="12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166305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1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143428</xdr:rowOff>
    </xdr:from>
    <xdr:to>
      <xdr:col>24</xdr:col>
      <xdr:colOff>114300</xdr:colOff>
      <xdr:row>95</xdr:row>
      <xdr:rowOff>73578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135387</xdr:rowOff>
    </xdr:from>
    <xdr:to>
      <xdr:col>19</xdr:col>
      <xdr:colOff>177800</xdr:colOff>
      <xdr:row>97</xdr:row>
      <xdr:rowOff>59347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594587"/>
          <a:ext cx="889000" cy="9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80382</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136072</xdr:rowOff>
    </xdr:from>
    <xdr:to>
      <xdr:col>15</xdr:col>
      <xdr:colOff>50800</xdr:colOff>
      <xdr:row>97</xdr:row>
      <xdr:rowOff>59347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019300" y="16595272"/>
          <a:ext cx="889000" cy="9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160643</xdr:rowOff>
    </xdr:from>
    <xdr:to>
      <xdr:col>15</xdr:col>
      <xdr:colOff>101600</xdr:colOff>
      <xdr:row>96</xdr:row>
      <xdr:rowOff>90793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107320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61846</xdr:rowOff>
    </xdr:from>
    <xdr:to>
      <xdr:col>10</xdr:col>
      <xdr:colOff>114300</xdr:colOff>
      <xdr:row>96</xdr:row>
      <xdr:rowOff>136072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521046"/>
          <a:ext cx="889000" cy="74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7603</xdr:rowOff>
    </xdr:from>
    <xdr:to>
      <xdr:col>10</xdr:col>
      <xdr:colOff>165100</xdr:colOff>
      <xdr:row>96</xdr:row>
      <xdr:rowOff>109203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125730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2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167218</xdr:rowOff>
    </xdr:from>
    <xdr:to>
      <xdr:col>6</xdr:col>
      <xdr:colOff>38100</xdr:colOff>
      <xdr:row>96</xdr:row>
      <xdr:rowOff>97368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5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113895</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3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132631</xdr:rowOff>
    </xdr:from>
    <xdr:to>
      <xdr:col>24</xdr:col>
      <xdr:colOff>114300</xdr:colOff>
      <xdr:row>96</xdr:row>
      <xdr:rowOff>62781</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42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111058</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39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84587</xdr:rowOff>
    </xdr:from>
    <xdr:to>
      <xdr:col>20</xdr:col>
      <xdr:colOff>38100</xdr:colOff>
      <xdr:row>97</xdr:row>
      <xdr:rowOff>14737</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54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5864</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63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8547</xdr:rowOff>
    </xdr:from>
    <xdr:to>
      <xdr:col>15</xdr:col>
      <xdr:colOff>101600</xdr:colOff>
      <xdr:row>97</xdr:row>
      <xdr:rowOff>110147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63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101274</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73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85272</xdr:rowOff>
    </xdr:from>
    <xdr:to>
      <xdr:col>10</xdr:col>
      <xdr:colOff>165100</xdr:colOff>
      <xdr:row>97</xdr:row>
      <xdr:rowOff>15422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54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6549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63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11046</xdr:rowOff>
    </xdr:from>
    <xdr:to>
      <xdr:col>6</xdr:col>
      <xdr:colOff>38100</xdr:colOff>
      <xdr:row>96</xdr:row>
      <xdr:rowOff>112646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47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103773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56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99404</xdr:rowOff>
    </xdr:from>
    <xdr:to>
      <xdr:col>54</xdr:col>
      <xdr:colOff>189865</xdr:colOff>
      <xdr:row>38</xdr:row>
      <xdr:rowOff>96948</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14354"/>
          <a:ext cx="1270" cy="11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100775</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6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96948</xdr:rowOff>
    </xdr:from>
    <xdr:to>
      <xdr:col>55</xdr:col>
      <xdr:colOff>88900</xdr:colOff>
      <xdr:row>38</xdr:row>
      <xdr:rowOff>96948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61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46081</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18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99404</xdr:rowOff>
    </xdr:from>
    <xdr:to>
      <xdr:col>55</xdr:col>
      <xdr:colOff>88900</xdr:colOff>
      <xdr:row>31</xdr:row>
      <xdr:rowOff>99404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1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33142</xdr:rowOff>
    </xdr:from>
    <xdr:to>
      <xdr:col>55</xdr:col>
      <xdr:colOff>0</xdr:colOff>
      <xdr:row>33</xdr:row>
      <xdr:rowOff>76343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5690992"/>
          <a:ext cx="838200" cy="4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75418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247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96991</xdr:rowOff>
    </xdr:from>
    <xdr:to>
      <xdr:col>55</xdr:col>
      <xdr:colOff>50800</xdr:colOff>
      <xdr:row>37</xdr:row>
      <xdr:rowOff>27141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33142</xdr:rowOff>
    </xdr:from>
    <xdr:to>
      <xdr:col>50</xdr:col>
      <xdr:colOff>114300</xdr:colOff>
      <xdr:row>34</xdr:row>
      <xdr:rowOff>131807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5690992"/>
          <a:ext cx="889000" cy="27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129931</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131807</xdr:rowOff>
    </xdr:from>
    <xdr:to>
      <xdr:col>45</xdr:col>
      <xdr:colOff>177800</xdr:colOff>
      <xdr:row>35</xdr:row>
      <xdr:rowOff>106627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5961107"/>
          <a:ext cx="889000" cy="14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129282</xdr:rowOff>
    </xdr:from>
    <xdr:to>
      <xdr:col>46</xdr:col>
      <xdr:colOff>38100</xdr:colOff>
      <xdr:row>37</xdr:row>
      <xdr:rowOff>59432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50559</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170852</xdr:rowOff>
    </xdr:from>
    <xdr:to>
      <xdr:col>41</xdr:col>
      <xdr:colOff>50800</xdr:colOff>
      <xdr:row>35</xdr:row>
      <xdr:rowOff>106627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6972300" y="6000152"/>
          <a:ext cx="889000" cy="107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148155</xdr:rowOff>
    </xdr:from>
    <xdr:to>
      <xdr:col>41</xdr:col>
      <xdr:colOff>101600</xdr:colOff>
      <xdr:row>37</xdr:row>
      <xdr:rowOff>78305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69432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4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134586</xdr:rowOff>
    </xdr:from>
    <xdr:to>
      <xdr:col>36</xdr:col>
      <xdr:colOff>165100</xdr:colOff>
      <xdr:row>37</xdr:row>
      <xdr:rowOff>64736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55863</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39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25543</xdr:rowOff>
    </xdr:from>
    <xdr:to>
      <xdr:col>55</xdr:col>
      <xdr:colOff>50800</xdr:colOff>
      <xdr:row>33</xdr:row>
      <xdr:rowOff>127143</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68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48420</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53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153792</xdr:rowOff>
    </xdr:from>
    <xdr:to>
      <xdr:col>50</xdr:col>
      <xdr:colOff>165100</xdr:colOff>
      <xdr:row>33</xdr:row>
      <xdr:rowOff>83942</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64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100469</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415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81007</xdr:rowOff>
    </xdr:from>
    <xdr:to>
      <xdr:col>46</xdr:col>
      <xdr:colOff>38100</xdr:colOff>
      <xdr:row>35</xdr:row>
      <xdr:rowOff>11157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91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27684</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68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55827</xdr:rowOff>
    </xdr:from>
    <xdr:to>
      <xdr:col>41</xdr:col>
      <xdr:colOff>101600</xdr:colOff>
      <xdr:row>35</xdr:row>
      <xdr:rowOff>157427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05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2504</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831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120052</xdr:rowOff>
    </xdr:from>
    <xdr:to>
      <xdr:col>36</xdr:col>
      <xdr:colOff>165100</xdr:colOff>
      <xdr:row>35</xdr:row>
      <xdr:rowOff>50202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594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66729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724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144434</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160762</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5642</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168156</xdr:rowOff>
    </xdr:from>
    <xdr:to>
      <xdr:col>54</xdr:col>
      <xdr:colOff>189865</xdr:colOff>
      <xdr:row>59</xdr:row>
      <xdr:rowOff>85833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40656"/>
          <a:ext cx="1270" cy="1460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89660</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2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85833</xdr:rowOff>
    </xdr:from>
    <xdr:to>
      <xdr:col>55</xdr:col>
      <xdr:colOff>88900</xdr:colOff>
      <xdr:row>59</xdr:row>
      <xdr:rowOff>85833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20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114833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158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4,512,865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168156</xdr:rowOff>
    </xdr:from>
    <xdr:to>
      <xdr:col>55</xdr:col>
      <xdr:colOff>88900</xdr:colOff>
      <xdr:row>50</xdr:row>
      <xdr:rowOff>168156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4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119188</xdr:rowOff>
    </xdr:from>
    <xdr:to>
      <xdr:col>55</xdr:col>
      <xdr:colOff>0</xdr:colOff>
      <xdr:row>57</xdr:row>
      <xdr:rowOff>169167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891838"/>
          <a:ext cx="838200" cy="4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79512</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10023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101085</xdr:rowOff>
    </xdr:from>
    <xdr:to>
      <xdr:col>55</xdr:col>
      <xdr:colOff>50800</xdr:colOff>
      <xdr:row>59</xdr:row>
      <xdr:rowOff>31235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100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169167</xdr:rowOff>
    </xdr:from>
    <xdr:to>
      <xdr:col>50</xdr:col>
      <xdr:colOff>114300</xdr:colOff>
      <xdr:row>58</xdr:row>
      <xdr:rowOff>19648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941817"/>
          <a:ext cx="889000" cy="2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121219</xdr:rowOff>
    </xdr:from>
    <xdr:to>
      <xdr:col>50</xdr:col>
      <xdr:colOff>165100</xdr:colOff>
      <xdr:row>59</xdr:row>
      <xdr:rowOff>51369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1006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42496</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10158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19648</xdr:rowOff>
    </xdr:from>
    <xdr:to>
      <xdr:col>45</xdr:col>
      <xdr:colOff>177800</xdr:colOff>
      <xdr:row>58</xdr:row>
      <xdr:rowOff>90908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963748"/>
          <a:ext cx="889000" cy="7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131885</xdr:rowOff>
    </xdr:from>
    <xdr:to>
      <xdr:col>46</xdr:col>
      <xdr:colOff>38100</xdr:colOff>
      <xdr:row>59</xdr:row>
      <xdr:rowOff>62035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1007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53162</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10168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31246</xdr:rowOff>
    </xdr:from>
    <xdr:to>
      <xdr:col>41</xdr:col>
      <xdr:colOff>50800</xdr:colOff>
      <xdr:row>58</xdr:row>
      <xdr:rowOff>90908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975346"/>
          <a:ext cx="889000" cy="5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130838</xdr:rowOff>
    </xdr:from>
    <xdr:to>
      <xdr:col>41</xdr:col>
      <xdr:colOff>101600</xdr:colOff>
      <xdr:row>59</xdr:row>
      <xdr:rowOff>60988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1007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52115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10167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124440</xdr:rowOff>
    </xdr:from>
    <xdr:to>
      <xdr:col>36</xdr:col>
      <xdr:colOff>165100</xdr:colOff>
      <xdr:row>59</xdr:row>
      <xdr:rowOff>54590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10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45717</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10161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68388</xdr:rowOff>
    </xdr:from>
    <xdr:to>
      <xdr:col>55</xdr:col>
      <xdr:colOff>50800</xdr:colOff>
      <xdr:row>57</xdr:row>
      <xdr:rowOff>169988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84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91265</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692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118367</xdr:rowOff>
    </xdr:from>
    <xdr:to>
      <xdr:col>50</xdr:col>
      <xdr:colOff>165100</xdr:colOff>
      <xdr:row>58</xdr:row>
      <xdr:rowOff>48517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89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65044</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666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140298</xdr:rowOff>
    </xdr:from>
    <xdr:to>
      <xdr:col>46</xdr:col>
      <xdr:colOff>38100</xdr:colOff>
      <xdr:row>58</xdr:row>
      <xdr:rowOff>70448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1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86975</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688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40108</xdr:rowOff>
    </xdr:from>
    <xdr:to>
      <xdr:col>41</xdr:col>
      <xdr:colOff>101600</xdr:colOff>
      <xdr:row>58</xdr:row>
      <xdr:rowOff>141708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8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158235</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759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151896</xdr:rowOff>
    </xdr:from>
    <xdr:to>
      <xdr:col>36</xdr:col>
      <xdr:colOff>165100</xdr:colOff>
      <xdr:row>58</xdr:row>
      <xdr:rowOff>82046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2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98573</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69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144443</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17393"/>
          <a:ext cx="1270" cy="1195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91120</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926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144443</xdr:rowOff>
    </xdr:from>
    <xdr:to>
      <xdr:col>55</xdr:col>
      <xdr:colOff>88900</xdr:colOff>
      <xdr:row>71</xdr:row>
      <xdr:rowOff>144443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117063</xdr:rowOff>
    </xdr:from>
    <xdr:to>
      <xdr:col>55</xdr:col>
      <xdr:colOff>0</xdr:colOff>
      <xdr:row>78</xdr:row>
      <xdr:rowOff>50927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147263"/>
          <a:ext cx="838200" cy="27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3895</xdr:rowOff>
    </xdr:from>
    <xdr:ext cx="599010"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376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25468</xdr:rowOff>
    </xdr:from>
    <xdr:to>
      <xdr:col>55</xdr:col>
      <xdr:colOff>50800</xdr:colOff>
      <xdr:row>78</xdr:row>
      <xdr:rowOff>127068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9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50927</xdr:rowOff>
    </xdr:from>
    <xdr:to>
      <xdr:col>50</xdr:col>
      <xdr:colOff>114300</xdr:colOff>
      <xdr:row>78</xdr:row>
      <xdr:rowOff>117825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424027"/>
          <a:ext cx="889000" cy="6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52512</xdr:rowOff>
    </xdr:from>
    <xdr:to>
      <xdr:col>50</xdr:col>
      <xdr:colOff>165100</xdr:colOff>
      <xdr:row>78</xdr:row>
      <xdr:rowOff>154112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145239</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51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113646</xdr:rowOff>
    </xdr:from>
    <xdr:to>
      <xdr:col>45</xdr:col>
      <xdr:colOff>177800</xdr:colOff>
      <xdr:row>78</xdr:row>
      <xdr:rowOff>117825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486746"/>
          <a:ext cx="889000" cy="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53527</xdr:rowOff>
    </xdr:from>
    <xdr:to>
      <xdr:col>46</xdr:col>
      <xdr:colOff>38100</xdr:colOff>
      <xdr:row>78</xdr:row>
      <xdr:rowOff>155127</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204</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20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25267</xdr:rowOff>
    </xdr:from>
    <xdr:to>
      <xdr:col>41</xdr:col>
      <xdr:colOff>50800</xdr:colOff>
      <xdr:row>78</xdr:row>
      <xdr:rowOff>113646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398367"/>
          <a:ext cx="889000" cy="8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57054</xdr:rowOff>
    </xdr:from>
    <xdr:to>
      <xdr:col>41</xdr:col>
      <xdr:colOff>101600</xdr:colOff>
      <xdr:row>78</xdr:row>
      <xdr:rowOff>158654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3731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20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53000</xdr:rowOff>
    </xdr:from>
    <xdr:to>
      <xdr:col>36</xdr:col>
      <xdr:colOff>165100</xdr:colOff>
      <xdr:row>78</xdr:row>
      <xdr:rowOff>154600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145727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51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66263</xdr:rowOff>
    </xdr:from>
    <xdr:to>
      <xdr:col>55</xdr:col>
      <xdr:colOff>50800</xdr:colOff>
      <xdr:row>76</xdr:row>
      <xdr:rowOff>167863</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09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89139</xdr:rowOff>
    </xdr:from>
    <xdr:ext cx="599010"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2947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127</xdr:rowOff>
    </xdr:from>
    <xdr:to>
      <xdr:col>50</xdr:col>
      <xdr:colOff>165100</xdr:colOff>
      <xdr:row>78</xdr:row>
      <xdr:rowOff>101727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37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118254</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39795" y="1314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67025</xdr:rowOff>
    </xdr:from>
    <xdr:to>
      <xdr:col>46</xdr:col>
      <xdr:colOff>38100</xdr:colOff>
      <xdr:row>78</xdr:row>
      <xdr:rowOff>168625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4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159752</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53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62846</xdr:rowOff>
    </xdr:from>
    <xdr:to>
      <xdr:col>41</xdr:col>
      <xdr:colOff>101600</xdr:colOff>
      <xdr:row>78</xdr:row>
      <xdr:rowOff>164446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3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155573</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52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145917</xdr:rowOff>
    </xdr:from>
    <xdr:to>
      <xdr:col>36</xdr:col>
      <xdr:colOff>165100</xdr:colOff>
      <xdr:row>78</xdr:row>
      <xdr:rowOff>76067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34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92594</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672795" y="13122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86506</xdr:rowOff>
    </xdr:from>
    <xdr:to>
      <xdr:col>54</xdr:col>
      <xdr:colOff>189865</xdr:colOff>
      <xdr:row>98</xdr:row>
      <xdr:rowOff>132533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688456"/>
          <a:ext cx="1270" cy="1246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136360</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132533</xdr:rowOff>
    </xdr:from>
    <xdr:to>
      <xdr:col>55</xdr:col>
      <xdr:colOff>88900</xdr:colOff>
      <xdr:row>98</xdr:row>
      <xdr:rowOff>132533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33183</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46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86506</xdr:rowOff>
    </xdr:from>
    <xdr:to>
      <xdr:col>55</xdr:col>
      <xdr:colOff>88900</xdr:colOff>
      <xdr:row>91</xdr:row>
      <xdr:rowOff>86506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68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18266</xdr:rowOff>
    </xdr:from>
    <xdr:to>
      <xdr:col>55</xdr:col>
      <xdr:colOff>0</xdr:colOff>
      <xdr:row>98</xdr:row>
      <xdr:rowOff>53612</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648916"/>
          <a:ext cx="838200" cy="206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152990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7836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3113</xdr:rowOff>
    </xdr:from>
    <xdr:to>
      <xdr:col>55</xdr:col>
      <xdr:colOff>50800</xdr:colOff>
      <xdr:row>98</xdr:row>
      <xdr:rowOff>104713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153560</xdr:rowOff>
    </xdr:from>
    <xdr:to>
      <xdr:col>50</xdr:col>
      <xdr:colOff>114300</xdr:colOff>
      <xdr:row>97</xdr:row>
      <xdr:rowOff>18266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8750300" y="16612760"/>
          <a:ext cx="889000" cy="3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6646</xdr:rowOff>
    </xdr:from>
    <xdr:to>
      <xdr:col>50</xdr:col>
      <xdr:colOff>165100</xdr:colOff>
      <xdr:row>98</xdr:row>
      <xdr:rowOff>108246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99373</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901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153560</xdr:rowOff>
    </xdr:from>
    <xdr:to>
      <xdr:col>45</xdr:col>
      <xdr:colOff>177800</xdr:colOff>
      <xdr:row>97</xdr:row>
      <xdr:rowOff>90039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612760"/>
          <a:ext cx="889000" cy="10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23805</xdr:rowOff>
    </xdr:from>
    <xdr:to>
      <xdr:col>46</xdr:col>
      <xdr:colOff>38100</xdr:colOff>
      <xdr:row>98</xdr:row>
      <xdr:rowOff>125405</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116532</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91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90039</xdr:rowOff>
    </xdr:from>
    <xdr:to>
      <xdr:col>41</xdr:col>
      <xdr:colOff>50800</xdr:colOff>
      <xdr:row>97</xdr:row>
      <xdr:rowOff>91035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720689"/>
          <a:ext cx="889000" cy="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25253</xdr:rowOff>
    </xdr:from>
    <xdr:to>
      <xdr:col>41</xdr:col>
      <xdr:colOff>101600</xdr:colOff>
      <xdr:row>98</xdr:row>
      <xdr:rowOff>126853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117980</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92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17259</xdr:rowOff>
    </xdr:from>
    <xdr:to>
      <xdr:col>36</xdr:col>
      <xdr:colOff>165100</xdr:colOff>
      <xdr:row>98</xdr:row>
      <xdr:rowOff>118859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109986</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912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2812</xdr:rowOff>
    </xdr:from>
    <xdr:to>
      <xdr:col>55</xdr:col>
      <xdr:colOff>50800</xdr:colOff>
      <xdr:row>98</xdr:row>
      <xdr:rowOff>104412</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80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133639</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592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138916</xdr:rowOff>
    </xdr:from>
    <xdr:to>
      <xdr:col>50</xdr:col>
      <xdr:colOff>165100</xdr:colOff>
      <xdr:row>97</xdr:row>
      <xdr:rowOff>69066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59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85593</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373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102760</xdr:rowOff>
    </xdr:from>
    <xdr:to>
      <xdr:col>46</xdr:col>
      <xdr:colOff>38100</xdr:colOff>
      <xdr:row>97</xdr:row>
      <xdr:rowOff>32910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56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49437</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633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39239</xdr:rowOff>
    </xdr:from>
    <xdr:to>
      <xdr:col>41</xdr:col>
      <xdr:colOff>101600</xdr:colOff>
      <xdr:row>97</xdr:row>
      <xdr:rowOff>140839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66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157366</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445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40235</xdr:rowOff>
    </xdr:from>
    <xdr:to>
      <xdr:col>36</xdr:col>
      <xdr:colOff>165100</xdr:colOff>
      <xdr:row>97</xdr:row>
      <xdr:rowOff>141835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6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158362</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44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9288</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324238"/>
          <a:ext cx="1269" cy="133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145772</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60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127415</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9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9288</xdr:rowOff>
    </xdr:from>
    <xdr:to>
      <xdr:col>86</xdr:col>
      <xdr:colOff>25400</xdr:colOff>
      <xdr:row>31</xdr:row>
      <xdr:rowOff>9288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32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66811</xdr:rowOff>
    </xdr:from>
    <xdr:to>
      <xdr:col>85</xdr:col>
      <xdr:colOff>127000</xdr:colOff>
      <xdr:row>38</xdr:row>
      <xdr:rowOff>122500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5481300" y="6581911"/>
          <a:ext cx="838200" cy="5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18773</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533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40346</xdr:rowOff>
    </xdr:from>
    <xdr:to>
      <xdr:col>85</xdr:col>
      <xdr:colOff>177800</xdr:colOff>
      <xdr:row>38</xdr:row>
      <xdr:rowOff>141946</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5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122500</xdr:rowOff>
    </xdr:from>
    <xdr:to>
      <xdr:col>81</xdr:col>
      <xdr:colOff>50800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4592300" y="6637600"/>
          <a:ext cx="889000" cy="1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153112</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2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36213</xdr:rowOff>
    </xdr:from>
    <xdr:to>
      <xdr:col>76</xdr:col>
      <xdr:colOff>165100</xdr:colOff>
      <xdr:row>38</xdr:row>
      <xdr:rowOff>137813</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5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154339</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32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45043</xdr:rowOff>
    </xdr:from>
    <xdr:to>
      <xdr:col>72</xdr:col>
      <xdr:colOff>38100</xdr:colOff>
      <xdr:row>38</xdr:row>
      <xdr:rowOff>146643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163170</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3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50159</xdr:rowOff>
    </xdr:from>
    <xdr:to>
      <xdr:col>67</xdr:col>
      <xdr:colOff>101600</xdr:colOff>
      <xdr:row>38</xdr:row>
      <xdr:rowOff>151759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168286</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4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16011</xdr:rowOff>
    </xdr:from>
    <xdr:to>
      <xdr:col>85</xdr:col>
      <xdr:colOff>177800</xdr:colOff>
      <xdr:row>38</xdr:row>
      <xdr:rowOff>117611</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53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146838</xdr:rowOff>
    </xdr:from>
    <xdr:ext cx="534377"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31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71700</xdr:rowOff>
    </xdr:from>
    <xdr:to>
      <xdr:col>81</xdr:col>
      <xdr:colOff>101600</xdr:colOff>
      <xdr:row>39</xdr:row>
      <xdr:rowOff>1850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58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164427</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428" y="667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50</xdr:row>
      <xdr:rowOff>111777</xdr:rowOff>
    </xdr:from>
    <xdr:ext cx="31290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33094" y="8684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25400</xdr:rowOff>
    </xdr:from>
    <xdr:to>
      <xdr:col>85</xdr:col>
      <xdr:colOff>126364</xdr:colOff>
      <xdr:row>58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67327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124477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146050</xdr:rowOff>
    </xdr:from>
    <xdr:to>
      <xdr:col>72</xdr:col>
      <xdr:colOff>38100</xdr:colOff>
      <xdr:row>58</xdr:row>
      <xdr:rowOff>76200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146050</xdr:rowOff>
    </xdr:from>
    <xdr:to>
      <xdr:col>67</xdr:col>
      <xdr:colOff>101600</xdr:colOff>
      <xdr:row>51</xdr:row>
      <xdr:rowOff>76200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871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49</xdr:row>
      <xdr:rowOff>92727</xdr:rowOff>
    </xdr:from>
    <xdr:ext cx="313932"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57333" y="84937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10177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56</xdr:row>
      <xdr:rowOff>92727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107408</xdr:rowOff>
    </xdr:from>
    <xdr:to>
      <xdr:col>85</xdr:col>
      <xdr:colOff>126364</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108908"/>
          <a:ext cx="1269" cy="14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54085</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88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107408</xdr:rowOff>
    </xdr:from>
    <xdr:to>
      <xdr:col>86</xdr:col>
      <xdr:colOff>25400</xdr:colOff>
      <xdr:row>70</xdr:row>
      <xdr:rowOff>107408</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108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42027</xdr:rowOff>
    </xdr:from>
    <xdr:to>
      <xdr:col>85</xdr:col>
      <xdr:colOff>127000</xdr:colOff>
      <xdr:row>74</xdr:row>
      <xdr:rowOff>103177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2386427"/>
          <a:ext cx="838200" cy="40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29633</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231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51206</xdr:rowOff>
    </xdr:from>
    <xdr:to>
      <xdr:col>85</xdr:col>
      <xdr:colOff>177800</xdr:colOff>
      <xdr:row>77</xdr:row>
      <xdr:rowOff>152806</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103177</xdr:rowOff>
    </xdr:from>
    <xdr:to>
      <xdr:col>81</xdr:col>
      <xdr:colOff>50800</xdr:colOff>
      <xdr:row>75</xdr:row>
      <xdr:rowOff>29071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2790477"/>
          <a:ext cx="889000" cy="97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143234</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12522</xdr:rowOff>
    </xdr:from>
    <xdr:to>
      <xdr:col>76</xdr:col>
      <xdr:colOff>114300</xdr:colOff>
      <xdr:row>75</xdr:row>
      <xdr:rowOff>29071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2871272"/>
          <a:ext cx="889000" cy="16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58962</xdr:rowOff>
    </xdr:from>
    <xdr:to>
      <xdr:col>76</xdr:col>
      <xdr:colOff>165100</xdr:colOff>
      <xdr:row>77</xdr:row>
      <xdr:rowOff>160562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151689</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27611</xdr:rowOff>
    </xdr:from>
    <xdr:to>
      <xdr:col>71</xdr:col>
      <xdr:colOff>177800</xdr:colOff>
      <xdr:row>75</xdr:row>
      <xdr:rowOff>12522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2543461"/>
          <a:ext cx="889000" cy="32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62850</xdr:rowOff>
    </xdr:from>
    <xdr:to>
      <xdr:col>72</xdr:col>
      <xdr:colOff>38100</xdr:colOff>
      <xdr:row>77</xdr:row>
      <xdr:rowOff>164450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155577</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53739</xdr:rowOff>
    </xdr:from>
    <xdr:to>
      <xdr:col>67</xdr:col>
      <xdr:colOff>101600</xdr:colOff>
      <xdr:row>77</xdr:row>
      <xdr:rowOff>155339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146466</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162677</xdr:rowOff>
    </xdr:from>
    <xdr:to>
      <xdr:col>85</xdr:col>
      <xdr:colOff>177800</xdr:colOff>
      <xdr:row>72</xdr:row>
      <xdr:rowOff>92827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233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14104</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2187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52377</xdr:rowOff>
    </xdr:from>
    <xdr:to>
      <xdr:col>81</xdr:col>
      <xdr:colOff>101600</xdr:colOff>
      <xdr:row>74</xdr:row>
      <xdr:rowOff>153977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273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170504</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251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149721</xdr:rowOff>
    </xdr:from>
    <xdr:to>
      <xdr:col>76</xdr:col>
      <xdr:colOff>165100</xdr:colOff>
      <xdr:row>75</xdr:row>
      <xdr:rowOff>79871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283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96398</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2612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133172</xdr:rowOff>
    </xdr:from>
    <xdr:to>
      <xdr:col>72</xdr:col>
      <xdr:colOff>38100</xdr:colOff>
      <xdr:row>75</xdr:row>
      <xdr:rowOff>63322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282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79849</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259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148261</xdr:rowOff>
    </xdr:from>
    <xdr:to>
      <xdr:col>67</xdr:col>
      <xdr:colOff>101600</xdr:colOff>
      <xdr:row>73</xdr:row>
      <xdr:rowOff>78411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249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71</xdr:row>
      <xdr:rowOff>94938</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2267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158096</xdr:rowOff>
    </xdr:from>
    <xdr:to>
      <xdr:col>85</xdr:col>
      <xdr:colOff>126364</xdr:colOff>
      <xdr:row>99</xdr:row>
      <xdr:rowOff>40966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588596"/>
          <a:ext cx="1269" cy="1425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44793</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1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40966</xdr:rowOff>
    </xdr:from>
    <xdr:to>
      <xdr:col>86</xdr:col>
      <xdr:colOff>25400</xdr:colOff>
      <xdr:row>99</xdr:row>
      <xdr:rowOff>40966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1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104773</xdr:rowOff>
    </xdr:from>
    <xdr:ext cx="690189"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363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158096</xdr:rowOff>
    </xdr:from>
    <xdr:to>
      <xdr:col>86</xdr:col>
      <xdr:colOff>25400</xdr:colOff>
      <xdr:row>90</xdr:row>
      <xdr:rowOff>158096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58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102512</xdr:rowOff>
    </xdr:from>
    <xdr:to>
      <xdr:col>85</xdr:col>
      <xdr:colOff>127000</xdr:colOff>
      <xdr:row>98</xdr:row>
      <xdr:rowOff>160720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904612"/>
          <a:ext cx="838200" cy="58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16296</xdr:rowOff>
    </xdr:from>
    <xdr:ext cx="599010"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646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164869</xdr:rowOff>
    </xdr:from>
    <xdr:to>
      <xdr:col>85</xdr:col>
      <xdr:colOff>177800</xdr:colOff>
      <xdr:row>98</xdr:row>
      <xdr:rowOff>95019</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79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158187</xdr:rowOff>
    </xdr:from>
    <xdr:to>
      <xdr:col>81</xdr:col>
      <xdr:colOff>50800</xdr:colOff>
      <xdr:row>98</xdr:row>
      <xdr:rowOff>160720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960287"/>
          <a:ext cx="889000" cy="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103787</xdr:rowOff>
    </xdr:from>
    <xdr:to>
      <xdr:col>81</xdr:col>
      <xdr:colOff>101600</xdr:colOff>
      <xdr:row>99</xdr:row>
      <xdr:rowOff>33937</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50464</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8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158187</xdr:rowOff>
    </xdr:from>
    <xdr:to>
      <xdr:col>76</xdr:col>
      <xdr:colOff>114300</xdr:colOff>
      <xdr:row>99</xdr:row>
      <xdr:rowOff>3725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960287"/>
          <a:ext cx="889000" cy="1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113674</xdr:rowOff>
    </xdr:from>
    <xdr:to>
      <xdr:col>76</xdr:col>
      <xdr:colOff>165100</xdr:colOff>
      <xdr:row>99</xdr:row>
      <xdr:rowOff>43824</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34951</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700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3725</xdr:rowOff>
    </xdr:from>
    <xdr:to>
      <xdr:col>71</xdr:col>
      <xdr:colOff>177800</xdr:colOff>
      <xdr:row>99</xdr:row>
      <xdr:rowOff>3888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977275"/>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110649</xdr:rowOff>
    </xdr:from>
    <xdr:to>
      <xdr:col>72</xdr:col>
      <xdr:colOff>38100</xdr:colOff>
      <xdr:row>99</xdr:row>
      <xdr:rowOff>40799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57326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6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103166</xdr:rowOff>
    </xdr:from>
    <xdr:to>
      <xdr:col>67</xdr:col>
      <xdr:colOff>101600</xdr:colOff>
      <xdr:row>99</xdr:row>
      <xdr:rowOff>33316</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0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49843</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68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51712</xdr:rowOff>
    </xdr:from>
    <xdr:to>
      <xdr:col>85</xdr:col>
      <xdr:colOff>177800</xdr:colOff>
      <xdr:row>98</xdr:row>
      <xdr:rowOff>153312</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85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143296</xdr:rowOff>
    </xdr:from>
    <xdr:ext cx="599010"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773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109920</xdr:rowOff>
    </xdr:from>
    <xdr:to>
      <xdr:col>81</xdr:col>
      <xdr:colOff>101600</xdr:colOff>
      <xdr:row>99</xdr:row>
      <xdr:rowOff>40070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1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31197</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700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107387</xdr:rowOff>
    </xdr:from>
    <xdr:to>
      <xdr:col>76</xdr:col>
      <xdr:colOff>165100</xdr:colOff>
      <xdr:row>99</xdr:row>
      <xdr:rowOff>37537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90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54064</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68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124375</xdr:rowOff>
    </xdr:from>
    <xdr:to>
      <xdr:col>72</xdr:col>
      <xdr:colOff>38100</xdr:colOff>
      <xdr:row>99</xdr:row>
      <xdr:rowOff>54525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2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45652</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701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124538</xdr:rowOff>
    </xdr:from>
    <xdr:to>
      <xdr:col>67</xdr:col>
      <xdr:colOff>101600</xdr:colOff>
      <xdr:row>99</xdr:row>
      <xdr:rowOff>54688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92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45815</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701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58585</xdr:rowOff>
    </xdr:from>
    <xdr:to>
      <xdr:col>116</xdr:col>
      <xdr:colOff>62864</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373535"/>
          <a:ext cx="1269" cy="1357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5262</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514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58585</xdr:rowOff>
    </xdr:from>
    <xdr:to>
      <xdr:col>116</xdr:col>
      <xdr:colOff>152400</xdr:colOff>
      <xdr:row>31</xdr:row>
      <xdr:rowOff>58585</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373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32715</xdr:rowOff>
    </xdr:from>
    <xdr:to>
      <xdr:col>116</xdr:col>
      <xdr:colOff>63500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1323300" y="6547815"/>
          <a:ext cx="838200" cy="18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90797</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605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112370</xdr:rowOff>
    </xdr:from>
    <xdr:to>
      <xdr:col>116</xdr:col>
      <xdr:colOff>114300</xdr:colOff>
      <xdr:row>39</xdr:row>
      <xdr:rowOff>42520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6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70269</xdr:rowOff>
    </xdr:from>
    <xdr:to>
      <xdr:col>112</xdr:col>
      <xdr:colOff>38100</xdr:colOff>
      <xdr:row>39</xdr:row>
      <xdr:rowOff>419</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58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16946</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36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88760</xdr:rowOff>
    </xdr:from>
    <xdr:to>
      <xdr:col>107</xdr:col>
      <xdr:colOff>50800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9545300" y="6432410"/>
          <a:ext cx="889000" cy="29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124143</xdr:rowOff>
    </xdr:from>
    <xdr:to>
      <xdr:col>107</xdr:col>
      <xdr:colOff>101600</xdr:colOff>
      <xdr:row>39</xdr:row>
      <xdr:rowOff>54293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6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70819</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41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88760</xdr:rowOff>
    </xdr:from>
    <xdr:to>
      <xdr:col>102</xdr:col>
      <xdr:colOff>114300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18656300" y="6432410"/>
          <a:ext cx="889000" cy="29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115532</xdr:rowOff>
    </xdr:from>
    <xdr:to>
      <xdr:col>102</xdr:col>
      <xdr:colOff>165100</xdr:colOff>
      <xdr:row>39</xdr:row>
      <xdr:rowOff>45682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63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36809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72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129248</xdr:rowOff>
    </xdr:from>
    <xdr:to>
      <xdr:col>98</xdr:col>
      <xdr:colOff>38100</xdr:colOff>
      <xdr:row>39</xdr:row>
      <xdr:rowOff>59398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64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75925</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67017" y="6419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153365</xdr:rowOff>
    </xdr:from>
    <xdr:to>
      <xdr:col>116</xdr:col>
      <xdr:colOff>114300</xdr:colOff>
      <xdr:row>38</xdr:row>
      <xdr:rowOff>83515</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49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4792</xdr:rowOff>
    </xdr:from>
    <xdr:ext cx="469744"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34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37960</xdr:rowOff>
    </xdr:from>
    <xdr:to>
      <xdr:col>102</xdr:col>
      <xdr:colOff>165100</xdr:colOff>
      <xdr:row>37</xdr:row>
      <xdr:rowOff>139560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3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156087</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10428" y="6156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57665</xdr:rowOff>
    </xdr:from>
    <xdr:to>
      <xdr:col>116</xdr:col>
      <xdr:colOff>62864</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801615"/>
          <a:ext cx="1269" cy="1412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112977</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22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4342</xdr:rowOff>
    </xdr:from>
    <xdr:ext cx="599010"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57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57665</xdr:rowOff>
    </xdr:from>
    <xdr:to>
      <xdr:col>116</xdr:col>
      <xdr:colOff>152400</xdr:colOff>
      <xdr:row>51</xdr:row>
      <xdr:rowOff>57665</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80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105051</xdr:rowOff>
    </xdr:from>
    <xdr:to>
      <xdr:col>116</xdr:col>
      <xdr:colOff>63500</xdr:colOff>
      <xdr:row>58</xdr:row>
      <xdr:rowOff>128498</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323300" y="10049151"/>
          <a:ext cx="838200" cy="2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157428</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10101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7551</xdr:rowOff>
    </xdr:from>
    <xdr:to>
      <xdr:col>116</xdr:col>
      <xdr:colOff>114300</xdr:colOff>
      <xdr:row>59</xdr:row>
      <xdr:rowOff>109151</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94971</xdr:rowOff>
    </xdr:from>
    <xdr:to>
      <xdr:col>111</xdr:col>
      <xdr:colOff>177800</xdr:colOff>
      <xdr:row>58</xdr:row>
      <xdr:rowOff>105051</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434300" y="10039071"/>
          <a:ext cx="889000" cy="1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130908</xdr:rowOff>
    </xdr:from>
    <xdr:to>
      <xdr:col>112</xdr:col>
      <xdr:colOff>38100</xdr:colOff>
      <xdr:row>59</xdr:row>
      <xdr:rowOff>61058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07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52185</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1016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94971</xdr:rowOff>
    </xdr:from>
    <xdr:to>
      <xdr:col>107</xdr:col>
      <xdr:colOff>50800</xdr:colOff>
      <xdr:row>58</xdr:row>
      <xdr:rowOff>166936</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9545300" y="10039071"/>
          <a:ext cx="889000" cy="7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132552</xdr:rowOff>
    </xdr:from>
    <xdr:to>
      <xdr:col>107</xdr:col>
      <xdr:colOff>101600</xdr:colOff>
      <xdr:row>59</xdr:row>
      <xdr:rowOff>62702</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1007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53829</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1016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166936</xdr:rowOff>
    </xdr:from>
    <xdr:to>
      <xdr:col>102</xdr:col>
      <xdr:colOff>114300</xdr:colOff>
      <xdr:row>59</xdr:row>
      <xdr:rowOff>37004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8656300" y="10111036"/>
          <a:ext cx="889000" cy="4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135415</xdr:rowOff>
    </xdr:from>
    <xdr:to>
      <xdr:col>102</xdr:col>
      <xdr:colOff>165100</xdr:colOff>
      <xdr:row>59</xdr:row>
      <xdr:rowOff>65565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07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56692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1017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127261</xdr:rowOff>
    </xdr:from>
    <xdr:to>
      <xdr:col>98</xdr:col>
      <xdr:colOff>38100</xdr:colOff>
      <xdr:row>59</xdr:row>
      <xdr:rowOff>57411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100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73938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84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77698</xdr:rowOff>
    </xdr:from>
    <xdr:to>
      <xdr:col>116</xdr:col>
      <xdr:colOff>114300</xdr:colOff>
      <xdr:row>59</xdr:row>
      <xdr:rowOff>7848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02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100575</xdr:rowOff>
    </xdr:from>
    <xdr:ext cx="534377"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987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54251</xdr:rowOff>
    </xdr:from>
    <xdr:to>
      <xdr:col>112</xdr:col>
      <xdr:colOff>38100</xdr:colOff>
      <xdr:row>58</xdr:row>
      <xdr:rowOff>155851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999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57</xdr:row>
      <xdr:rowOff>928</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56111" y="977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44171</xdr:rowOff>
    </xdr:from>
    <xdr:to>
      <xdr:col>107</xdr:col>
      <xdr:colOff>101600</xdr:colOff>
      <xdr:row>58</xdr:row>
      <xdr:rowOff>145771</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998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162298</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67111" y="976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116136</xdr:rowOff>
    </xdr:from>
    <xdr:to>
      <xdr:col>102</xdr:col>
      <xdr:colOff>165100</xdr:colOff>
      <xdr:row>59</xdr:row>
      <xdr:rowOff>46286</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06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62813</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83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157654</xdr:rowOff>
    </xdr:from>
    <xdr:to>
      <xdr:col>98</xdr:col>
      <xdr:colOff>38100</xdr:colOff>
      <xdr:row>59</xdr:row>
      <xdr:rowOff>87804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10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78931</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1019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67</xdr:row>
      <xdr:rowOff>54627</xdr:rowOff>
    </xdr:from>
    <xdr:ext cx="685572"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02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134638</xdr:rowOff>
    </xdr:from>
    <xdr:to>
      <xdr:col>116</xdr:col>
      <xdr:colOff>62864</xdr:colOff>
      <xdr:row>78</xdr:row>
      <xdr:rowOff>152515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136138"/>
          <a:ext cx="1269" cy="1389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156342</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52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152515</xdr:rowOff>
    </xdr:from>
    <xdr:to>
      <xdr:col>116</xdr:col>
      <xdr:colOff>152400</xdr:colOff>
      <xdr:row>78</xdr:row>
      <xdr:rowOff>152515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52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81315</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91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134638</xdr:rowOff>
    </xdr:from>
    <xdr:to>
      <xdr:col>116</xdr:col>
      <xdr:colOff>152400</xdr:colOff>
      <xdr:row>70</xdr:row>
      <xdr:rowOff>134638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13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23763</xdr:rowOff>
    </xdr:from>
    <xdr:to>
      <xdr:col>116</xdr:col>
      <xdr:colOff>63500</xdr:colOff>
      <xdr:row>77</xdr:row>
      <xdr:rowOff>24493</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1323300" y="13225413"/>
          <a:ext cx="838200" cy="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64169</xdr:rowOff>
    </xdr:from>
    <xdr:ext cx="599010"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32658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85742</xdr:rowOff>
    </xdr:from>
    <xdr:to>
      <xdr:col>116</xdr:col>
      <xdr:colOff>114300</xdr:colOff>
      <xdr:row>78</xdr:row>
      <xdr:rowOff>15892</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328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125456</xdr:rowOff>
    </xdr:from>
    <xdr:to>
      <xdr:col>111</xdr:col>
      <xdr:colOff>177800</xdr:colOff>
      <xdr:row>77</xdr:row>
      <xdr:rowOff>23763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0434300" y="13155656"/>
          <a:ext cx="889000" cy="6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122422</xdr:rowOff>
    </xdr:from>
    <xdr:to>
      <xdr:col>112</xdr:col>
      <xdr:colOff>38100</xdr:colOff>
      <xdr:row>78</xdr:row>
      <xdr:rowOff>52572</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332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78</xdr:row>
      <xdr:rowOff>43699</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23795" y="13416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107646</xdr:rowOff>
    </xdr:from>
    <xdr:to>
      <xdr:col>107</xdr:col>
      <xdr:colOff>50800</xdr:colOff>
      <xdr:row>76</xdr:row>
      <xdr:rowOff>125456</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9545300" y="13137846"/>
          <a:ext cx="889000" cy="1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126309</xdr:rowOff>
    </xdr:from>
    <xdr:to>
      <xdr:col>107</xdr:col>
      <xdr:colOff>101600</xdr:colOff>
      <xdr:row>78</xdr:row>
      <xdr:rowOff>56459</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332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78</xdr:row>
      <xdr:rowOff>47586</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34795" y="13420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100360</xdr:rowOff>
    </xdr:from>
    <xdr:to>
      <xdr:col>102</xdr:col>
      <xdr:colOff>114300</xdr:colOff>
      <xdr:row>76</xdr:row>
      <xdr:rowOff>107646</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656300" y="13130560"/>
          <a:ext cx="889000" cy="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131414</xdr:rowOff>
    </xdr:from>
    <xdr:to>
      <xdr:col>102</xdr:col>
      <xdr:colOff>165100</xdr:colOff>
      <xdr:row>78</xdr:row>
      <xdr:rowOff>61564</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333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78</xdr:row>
      <xdr:rowOff>52691</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45795" y="13425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126974</xdr:rowOff>
    </xdr:from>
    <xdr:to>
      <xdr:col>98</xdr:col>
      <xdr:colOff>38100</xdr:colOff>
      <xdr:row>78</xdr:row>
      <xdr:rowOff>57124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332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78</xdr:row>
      <xdr:rowOff>48251</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56795" y="13421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145143</xdr:rowOff>
    </xdr:from>
    <xdr:to>
      <xdr:col>116</xdr:col>
      <xdr:colOff>114300</xdr:colOff>
      <xdr:row>77</xdr:row>
      <xdr:rowOff>75293</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317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168020</xdr:rowOff>
    </xdr:from>
    <xdr:ext cx="599010"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3026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144413</xdr:rowOff>
    </xdr:from>
    <xdr:to>
      <xdr:col>112</xdr:col>
      <xdr:colOff>38100</xdr:colOff>
      <xdr:row>77</xdr:row>
      <xdr:rowOff>74563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317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91091</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23795" y="12949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74656</xdr:rowOff>
    </xdr:from>
    <xdr:to>
      <xdr:col>107</xdr:col>
      <xdr:colOff>101600</xdr:colOff>
      <xdr:row>77</xdr:row>
      <xdr:rowOff>4806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310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21334</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34795" y="12880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56846</xdr:rowOff>
    </xdr:from>
    <xdr:to>
      <xdr:col>102</xdr:col>
      <xdr:colOff>165100</xdr:colOff>
      <xdr:row>76</xdr:row>
      <xdr:rowOff>158446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308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3523</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45795" y="12862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49560</xdr:rowOff>
    </xdr:from>
    <xdr:to>
      <xdr:col>98</xdr:col>
      <xdr:colOff>38100</xdr:colOff>
      <xdr:row>76</xdr:row>
      <xdr:rowOff>151160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307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167687</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56795" y="12854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歳出決算総額のうち、人件費、補助費等、物件費、普通建設費、公債費においていずれも類似団体と比較し一人当たりのコストが高い状態となっている。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主な要因としては、自治体の規模が極めて小さく、離島の僻地であり民間委託の受け皿もなく、行政コストが増大しているためと考えられる。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一方、維持補修費の額が低い理由としては、施設数が少ないことに加え、近年大規模改修を行っているためである。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今後においては、引き続き計画的な事業実施を図り、新規整備事業の抑制、村債の借入額抑制や公債費の繰上償還等を実施し、事業費の減少を目指すものとする。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島根県知夫村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624
617
13.70
2,457,747
2,344,486
112,323
999,109
3,149,332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88.3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xdr:rowOff>
    </xdr:from>
    <xdr:to>
      <xdr:col>24</xdr:col>
      <xdr:colOff>62865</xdr:colOff>
      <xdr:row>38</xdr:row>
      <xdr:rowOff>132450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144979"/>
          <a:ext cx="1270" cy="1502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136277</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5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132450</xdr:rowOff>
    </xdr:from>
    <xdr:to>
      <xdr:col>24</xdr:col>
      <xdr:colOff>152400</xdr:colOff>
      <xdr:row>38</xdr:row>
      <xdr:rowOff>132450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4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119606</xdr:rowOff>
    </xdr:from>
    <xdr:ext cx="599010"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92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xdr:rowOff>
    </xdr:from>
    <xdr:to>
      <xdr:col>24</xdr:col>
      <xdr:colOff>152400</xdr:colOff>
      <xdr:row>30</xdr:row>
      <xdr:rowOff>1479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144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170006</xdr:rowOff>
    </xdr:from>
    <xdr:to>
      <xdr:col>24</xdr:col>
      <xdr:colOff>63500</xdr:colOff>
      <xdr:row>34</xdr:row>
      <xdr:rowOff>11504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5827856"/>
          <a:ext cx="838200" cy="1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55783</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99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77356</xdr:rowOff>
    </xdr:from>
    <xdr:to>
      <xdr:col>24</xdr:col>
      <xdr:colOff>114300</xdr:colOff>
      <xdr:row>38</xdr:row>
      <xdr:rowOff>7506</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2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6688</xdr:rowOff>
    </xdr:from>
    <xdr:to>
      <xdr:col>19</xdr:col>
      <xdr:colOff>177800</xdr:colOff>
      <xdr:row>34</xdr:row>
      <xdr:rowOff>11504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5835988"/>
          <a:ext cx="889000" cy="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110617</xdr:rowOff>
    </xdr:from>
    <xdr:to>
      <xdr:col>20</xdr:col>
      <xdr:colOff>38100</xdr:colOff>
      <xdr:row>38</xdr:row>
      <xdr:rowOff>40767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5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31894</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4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149856</xdr:rowOff>
    </xdr:from>
    <xdr:to>
      <xdr:col>15</xdr:col>
      <xdr:colOff>50800</xdr:colOff>
      <xdr:row>34</xdr:row>
      <xdr:rowOff>6688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5807706"/>
          <a:ext cx="889000" cy="28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101375</xdr:rowOff>
    </xdr:from>
    <xdr:to>
      <xdr:col>15</xdr:col>
      <xdr:colOff>101600</xdr:colOff>
      <xdr:row>38</xdr:row>
      <xdr:rowOff>31525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4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22652</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3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149856</xdr:rowOff>
    </xdr:from>
    <xdr:to>
      <xdr:col>10</xdr:col>
      <xdr:colOff>114300</xdr:colOff>
      <xdr:row>33</xdr:row>
      <xdr:rowOff>151342</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5807706"/>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107008</xdr:rowOff>
    </xdr:from>
    <xdr:to>
      <xdr:col>10</xdr:col>
      <xdr:colOff>165100</xdr:colOff>
      <xdr:row>38</xdr:row>
      <xdr:rowOff>37158</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5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28285</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54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105065</xdr:rowOff>
    </xdr:from>
    <xdr:to>
      <xdr:col>6</xdr:col>
      <xdr:colOff>38100</xdr:colOff>
      <xdr:row>38</xdr:row>
      <xdr:rowOff>35215</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26342</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54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119206</xdr:rowOff>
    </xdr:from>
    <xdr:to>
      <xdr:col>24</xdr:col>
      <xdr:colOff>114300</xdr:colOff>
      <xdr:row>34</xdr:row>
      <xdr:rowOff>49356</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577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142083</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562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132154</xdr:rowOff>
    </xdr:from>
    <xdr:to>
      <xdr:col>20</xdr:col>
      <xdr:colOff>38100</xdr:colOff>
      <xdr:row>34</xdr:row>
      <xdr:rowOff>62304</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579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78831</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556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127338</xdr:rowOff>
    </xdr:from>
    <xdr:to>
      <xdr:col>15</xdr:col>
      <xdr:colOff>101600</xdr:colOff>
      <xdr:row>34</xdr:row>
      <xdr:rowOff>57488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578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74015</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556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99056</xdr:rowOff>
    </xdr:from>
    <xdr:to>
      <xdr:col>10</xdr:col>
      <xdr:colOff>165100</xdr:colOff>
      <xdr:row>34</xdr:row>
      <xdr:rowOff>29206</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575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45733</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553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100542</xdr:rowOff>
    </xdr:from>
    <xdr:to>
      <xdr:col>6</xdr:col>
      <xdr:colOff>38100</xdr:colOff>
      <xdr:row>34</xdr:row>
      <xdr:rowOff>30692</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575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47219</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553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9816</xdr:rowOff>
    </xdr:from>
    <xdr:to>
      <xdr:col>24</xdr:col>
      <xdr:colOff>62865</xdr:colOff>
      <xdr:row>58</xdr:row>
      <xdr:rowOff>72954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582316"/>
          <a:ext cx="1270" cy="143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76781</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2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72954</xdr:rowOff>
    </xdr:from>
    <xdr:to>
      <xdr:col>24</xdr:col>
      <xdr:colOff>152400</xdr:colOff>
      <xdr:row>58</xdr:row>
      <xdr:rowOff>72954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1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127943</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57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9816</xdr:rowOff>
    </xdr:from>
    <xdr:to>
      <xdr:col>24</xdr:col>
      <xdr:colOff>152400</xdr:colOff>
      <xdr:row>50</xdr:row>
      <xdr:rowOff>9816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582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93879</xdr:rowOff>
    </xdr:from>
    <xdr:to>
      <xdr:col>24</xdr:col>
      <xdr:colOff>63500</xdr:colOff>
      <xdr:row>56</xdr:row>
      <xdr:rowOff>136909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695079"/>
          <a:ext cx="838200" cy="4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167384</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68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17507</xdr:rowOff>
    </xdr:from>
    <xdr:to>
      <xdr:col>24</xdr:col>
      <xdr:colOff>114300</xdr:colOff>
      <xdr:row>57</xdr:row>
      <xdr:rowOff>119107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7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136909</xdr:rowOff>
    </xdr:from>
    <xdr:to>
      <xdr:col>19</xdr:col>
      <xdr:colOff>177800</xdr:colOff>
      <xdr:row>56</xdr:row>
      <xdr:rowOff>171234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738109"/>
          <a:ext cx="889000" cy="3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67918</xdr:rowOff>
    </xdr:from>
    <xdr:to>
      <xdr:col>20</xdr:col>
      <xdr:colOff>38100</xdr:colOff>
      <xdr:row>57</xdr:row>
      <xdr:rowOff>169518</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160645</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93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136509</xdr:rowOff>
    </xdr:from>
    <xdr:to>
      <xdr:col>15</xdr:col>
      <xdr:colOff>50800</xdr:colOff>
      <xdr:row>56</xdr:row>
      <xdr:rowOff>171234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9737709"/>
          <a:ext cx="889000" cy="3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130863</xdr:rowOff>
    </xdr:from>
    <xdr:to>
      <xdr:col>15</xdr:col>
      <xdr:colOff>101600</xdr:colOff>
      <xdr:row>58</xdr:row>
      <xdr:rowOff>61013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52140</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996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101812</xdr:rowOff>
    </xdr:from>
    <xdr:to>
      <xdr:col>10</xdr:col>
      <xdr:colOff>114300</xdr:colOff>
      <xdr:row>56</xdr:row>
      <xdr:rowOff>136509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703012"/>
          <a:ext cx="889000" cy="3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131283</xdr:rowOff>
    </xdr:from>
    <xdr:to>
      <xdr:col>10</xdr:col>
      <xdr:colOff>165100</xdr:colOff>
      <xdr:row>58</xdr:row>
      <xdr:rowOff>61433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52560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996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130604</xdr:rowOff>
    </xdr:from>
    <xdr:to>
      <xdr:col>6</xdr:col>
      <xdr:colOff>38100</xdr:colOff>
      <xdr:row>58</xdr:row>
      <xdr:rowOff>60754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51881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99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43079</xdr:rowOff>
    </xdr:from>
    <xdr:to>
      <xdr:col>24</xdr:col>
      <xdr:colOff>114300</xdr:colOff>
      <xdr:row>56</xdr:row>
      <xdr:rowOff>144679</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64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65956</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495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86109</xdr:rowOff>
    </xdr:from>
    <xdr:to>
      <xdr:col>20</xdr:col>
      <xdr:colOff>38100</xdr:colOff>
      <xdr:row>57</xdr:row>
      <xdr:rowOff>16259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68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32786</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462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120434</xdr:rowOff>
    </xdr:from>
    <xdr:to>
      <xdr:col>15</xdr:col>
      <xdr:colOff>101600</xdr:colOff>
      <xdr:row>57</xdr:row>
      <xdr:rowOff>50584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72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67111</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496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85709</xdr:rowOff>
    </xdr:from>
    <xdr:to>
      <xdr:col>10</xdr:col>
      <xdr:colOff>165100</xdr:colOff>
      <xdr:row>57</xdr:row>
      <xdr:rowOff>15859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68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32386</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462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51012</xdr:rowOff>
    </xdr:from>
    <xdr:to>
      <xdr:col>6</xdr:col>
      <xdr:colOff>38100</xdr:colOff>
      <xdr:row>56</xdr:row>
      <xdr:rowOff>152612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65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169139</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42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74</xdr:row>
      <xdr:rowOff>15088</xdr:rowOff>
    </xdr:from>
    <xdr:to>
      <xdr:col>24</xdr:col>
      <xdr:colOff>62865</xdr:colOff>
      <xdr:row>79</xdr:row>
      <xdr:rowOff>56997</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702388"/>
          <a:ext cx="1270" cy="899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60824</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60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56997</xdr:rowOff>
    </xdr:from>
    <xdr:to>
      <xdr:col>24</xdr:col>
      <xdr:colOff>152400</xdr:colOff>
      <xdr:row>79</xdr:row>
      <xdr:rowOff>56997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601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133215</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2477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554,511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74</xdr:row>
      <xdr:rowOff>15088</xdr:rowOff>
    </xdr:from>
    <xdr:to>
      <xdr:col>24</xdr:col>
      <xdr:colOff>152400</xdr:colOff>
      <xdr:row>74</xdr:row>
      <xdr:rowOff>15088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702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20648</xdr:rowOff>
    </xdr:from>
    <xdr:to>
      <xdr:col>24</xdr:col>
      <xdr:colOff>63500</xdr:colOff>
      <xdr:row>76</xdr:row>
      <xdr:rowOff>113821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3797300" y="12365048"/>
          <a:ext cx="838200" cy="77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107709</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33093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129282</xdr:rowOff>
    </xdr:from>
    <xdr:to>
      <xdr:col>24</xdr:col>
      <xdr:colOff>114300</xdr:colOff>
      <xdr:row>78</xdr:row>
      <xdr:rowOff>59432</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333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20648</xdr:rowOff>
    </xdr:from>
    <xdr:to>
      <xdr:col>19</xdr:col>
      <xdr:colOff>177800</xdr:colOff>
      <xdr:row>74</xdr:row>
      <xdr:rowOff>44298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2365048"/>
          <a:ext cx="889000" cy="36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7813</xdr:rowOff>
    </xdr:from>
    <xdr:to>
      <xdr:col>20</xdr:col>
      <xdr:colOff>38100</xdr:colOff>
      <xdr:row>78</xdr:row>
      <xdr:rowOff>109413</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33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100540</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3473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44298</xdr:rowOff>
    </xdr:from>
    <xdr:to>
      <xdr:col>15</xdr:col>
      <xdr:colOff>50800</xdr:colOff>
      <xdr:row>77</xdr:row>
      <xdr:rowOff>16410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2731598"/>
          <a:ext cx="889000" cy="48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48036</xdr:rowOff>
    </xdr:from>
    <xdr:to>
      <xdr:col>15</xdr:col>
      <xdr:colOff>101600</xdr:colOff>
      <xdr:row>78</xdr:row>
      <xdr:rowOff>149636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42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140763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3513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16410</xdr:rowOff>
    </xdr:from>
    <xdr:to>
      <xdr:col>10</xdr:col>
      <xdr:colOff>114300</xdr:colOff>
      <xdr:row>77</xdr:row>
      <xdr:rowOff>57598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130300" y="13218060"/>
          <a:ext cx="889000" cy="4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69264</xdr:rowOff>
    </xdr:from>
    <xdr:to>
      <xdr:col>10</xdr:col>
      <xdr:colOff>165100</xdr:colOff>
      <xdr:row>78</xdr:row>
      <xdr:rowOff>170864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44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161991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3535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44664</xdr:rowOff>
    </xdr:from>
    <xdr:to>
      <xdr:col>6</xdr:col>
      <xdr:colOff>38100</xdr:colOff>
      <xdr:row>78</xdr:row>
      <xdr:rowOff>146264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41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137391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3510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63021</xdr:rowOff>
    </xdr:from>
    <xdr:to>
      <xdr:col>24</xdr:col>
      <xdr:colOff>114300</xdr:colOff>
      <xdr:row>76</xdr:row>
      <xdr:rowOff>164621</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309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85897</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294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141298</xdr:rowOff>
    </xdr:from>
    <xdr:to>
      <xdr:col>20</xdr:col>
      <xdr:colOff>38100</xdr:colOff>
      <xdr:row>72</xdr:row>
      <xdr:rowOff>71448</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231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87975</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208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164948</xdr:rowOff>
    </xdr:from>
    <xdr:to>
      <xdr:col>15</xdr:col>
      <xdr:colOff>101600</xdr:colOff>
      <xdr:row>74</xdr:row>
      <xdr:rowOff>95098</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268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111625</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2456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137060</xdr:rowOff>
    </xdr:from>
    <xdr:to>
      <xdr:col>10</xdr:col>
      <xdr:colOff>165100</xdr:colOff>
      <xdr:row>77</xdr:row>
      <xdr:rowOff>67210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16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83736</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2942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6798</xdr:rowOff>
    </xdr:from>
    <xdr:to>
      <xdr:col>6</xdr:col>
      <xdr:colOff>38100</xdr:colOff>
      <xdr:row>77</xdr:row>
      <xdr:rowOff>108398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20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124925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298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38590</xdr:rowOff>
    </xdr:from>
    <xdr:to>
      <xdr:col>24</xdr:col>
      <xdr:colOff>62865</xdr:colOff>
      <xdr:row>99</xdr:row>
      <xdr:rowOff>36046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69090"/>
          <a:ext cx="1270" cy="154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39873</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70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36046</xdr:rowOff>
    </xdr:from>
    <xdr:to>
      <xdr:col>24</xdr:col>
      <xdr:colOff>152400</xdr:colOff>
      <xdr:row>99</xdr:row>
      <xdr:rowOff>36046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70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156717</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4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981,922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38590</xdr:rowOff>
    </xdr:from>
    <xdr:to>
      <xdr:col>24</xdr:col>
      <xdr:colOff>152400</xdr:colOff>
      <xdr:row>90</xdr:row>
      <xdr:rowOff>38590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6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8243</xdr:rowOff>
    </xdr:from>
    <xdr:to>
      <xdr:col>24</xdr:col>
      <xdr:colOff>63500</xdr:colOff>
      <xdr:row>96</xdr:row>
      <xdr:rowOff>136550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467443"/>
          <a:ext cx="838200" cy="12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132216</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762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153789</xdr:rowOff>
    </xdr:from>
    <xdr:to>
      <xdr:col>24</xdr:col>
      <xdr:colOff>114300</xdr:colOff>
      <xdr:row>98</xdr:row>
      <xdr:rowOff>83939</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78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8243</xdr:rowOff>
    </xdr:from>
    <xdr:to>
      <xdr:col>19</xdr:col>
      <xdr:colOff>177800</xdr:colOff>
      <xdr:row>97</xdr:row>
      <xdr:rowOff>77327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467443"/>
          <a:ext cx="889000" cy="24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12387</xdr:rowOff>
    </xdr:from>
    <xdr:to>
      <xdr:col>20</xdr:col>
      <xdr:colOff>38100</xdr:colOff>
      <xdr:row>98</xdr:row>
      <xdr:rowOff>113987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81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105114</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497795" y="16907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77327</xdr:rowOff>
    </xdr:from>
    <xdr:to>
      <xdr:col>15</xdr:col>
      <xdr:colOff>50800</xdr:colOff>
      <xdr:row>97</xdr:row>
      <xdr:rowOff>88553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707977"/>
          <a:ext cx="889000" cy="1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35261</xdr:rowOff>
    </xdr:from>
    <xdr:to>
      <xdr:col>15</xdr:col>
      <xdr:colOff>101600</xdr:colOff>
      <xdr:row>98</xdr:row>
      <xdr:rowOff>136861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83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127988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08795" y="16930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79180</xdr:rowOff>
    </xdr:from>
    <xdr:to>
      <xdr:col>10</xdr:col>
      <xdr:colOff>114300</xdr:colOff>
      <xdr:row>97</xdr:row>
      <xdr:rowOff>88553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709830"/>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49385</xdr:rowOff>
    </xdr:from>
    <xdr:to>
      <xdr:col>10</xdr:col>
      <xdr:colOff>165100</xdr:colOff>
      <xdr:row>98</xdr:row>
      <xdr:rowOff>150985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85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142112</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19795" y="16944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37669</xdr:rowOff>
    </xdr:from>
    <xdr:to>
      <xdr:col>6</xdr:col>
      <xdr:colOff>38100</xdr:colOff>
      <xdr:row>98</xdr:row>
      <xdr:rowOff>139269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83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130396</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30795" y="16932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85750</xdr:rowOff>
    </xdr:from>
    <xdr:to>
      <xdr:col>24</xdr:col>
      <xdr:colOff>114300</xdr:colOff>
      <xdr:row>97</xdr:row>
      <xdr:rowOff>15900</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54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108627</xdr:rowOff>
    </xdr:from>
    <xdr:ext cx="599010"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396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128893</xdr:rowOff>
    </xdr:from>
    <xdr:to>
      <xdr:col>20</xdr:col>
      <xdr:colOff>38100</xdr:colOff>
      <xdr:row>96</xdr:row>
      <xdr:rowOff>59043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75570</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497795" y="1619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26527</xdr:rowOff>
    </xdr:from>
    <xdr:to>
      <xdr:col>15</xdr:col>
      <xdr:colOff>101600</xdr:colOff>
      <xdr:row>97</xdr:row>
      <xdr:rowOff>128127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65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144654</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08795" y="1643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37753</xdr:rowOff>
    </xdr:from>
    <xdr:to>
      <xdr:col>10</xdr:col>
      <xdr:colOff>165100</xdr:colOff>
      <xdr:row>97</xdr:row>
      <xdr:rowOff>139353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66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155880</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19795" y="1644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28380</xdr:rowOff>
    </xdr:from>
    <xdr:to>
      <xdr:col>6</xdr:col>
      <xdr:colOff>38100</xdr:colOff>
      <xdr:row>97</xdr:row>
      <xdr:rowOff>129980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65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146507</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30795" y="16434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43802</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87302"/>
          <a:ext cx="1270" cy="146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161929</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6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43802</xdr:rowOff>
    </xdr:from>
    <xdr:to>
      <xdr:col>55</xdr:col>
      <xdr:colOff>88900</xdr:colOff>
      <xdr:row>30</xdr:row>
      <xdr:rowOff>43802</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139563</xdr:rowOff>
    </xdr:from>
    <xdr:to>
      <xdr:col>55</xdr:col>
      <xdr:colOff>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654663"/>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54330</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397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31453</xdr:rowOff>
    </xdr:from>
    <xdr:to>
      <xdr:col>55</xdr:col>
      <xdr:colOff>50800</xdr:colOff>
      <xdr:row>38</xdr:row>
      <xdr:rowOff>133053</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54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139563</xdr:rowOff>
    </xdr:from>
    <xdr:to>
      <xdr:col>50</xdr:col>
      <xdr:colOff>114300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654663"/>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72189</xdr:rowOff>
    </xdr:from>
    <xdr:to>
      <xdr:col>50</xdr:col>
      <xdr:colOff>165100</xdr:colOff>
      <xdr:row>39</xdr:row>
      <xdr:rowOff>2339</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587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18866</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362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139563</xdr:rowOff>
    </xdr:from>
    <xdr:to>
      <xdr:col>45</xdr:col>
      <xdr:colOff>177800</xdr:colOff>
      <xdr:row>38</xdr:row>
      <xdr:rowOff>139563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6546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76007</xdr:rowOff>
    </xdr:from>
    <xdr:to>
      <xdr:col>46</xdr:col>
      <xdr:colOff>38100</xdr:colOff>
      <xdr:row>39</xdr:row>
      <xdr:rowOff>6157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59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22684</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366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139540</xdr:rowOff>
    </xdr:from>
    <xdr:to>
      <xdr:col>41</xdr:col>
      <xdr:colOff>50800</xdr:colOff>
      <xdr:row>38</xdr:row>
      <xdr:rowOff>139563</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654640"/>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76853</xdr:rowOff>
    </xdr:from>
    <xdr:to>
      <xdr:col>41</xdr:col>
      <xdr:colOff>101600</xdr:colOff>
      <xdr:row>39</xdr:row>
      <xdr:rowOff>7003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59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23530</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367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76761</xdr:rowOff>
    </xdr:from>
    <xdr:to>
      <xdr:col>36</xdr:col>
      <xdr:colOff>165100</xdr:colOff>
      <xdr:row>39</xdr:row>
      <xdr:rowOff>6911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59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23438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367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88763</xdr:rowOff>
    </xdr:from>
    <xdr:to>
      <xdr:col>55</xdr:col>
      <xdr:colOff>50800</xdr:colOff>
      <xdr:row>39</xdr:row>
      <xdr:rowOff>18913</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60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9880</xdr:rowOff>
    </xdr:from>
    <xdr:ext cx="249299"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5249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88763</xdr:rowOff>
    </xdr:from>
    <xdr:to>
      <xdr:col>46</xdr:col>
      <xdr:colOff>38100</xdr:colOff>
      <xdr:row>39</xdr:row>
      <xdr:rowOff>18913</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60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10040</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625650" y="66965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88763</xdr:rowOff>
    </xdr:from>
    <xdr:to>
      <xdr:col>41</xdr:col>
      <xdr:colOff>101600</xdr:colOff>
      <xdr:row>39</xdr:row>
      <xdr:rowOff>18913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60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10040</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736650" y="66965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88740</xdr:rowOff>
    </xdr:from>
    <xdr:to>
      <xdr:col>36</xdr:col>
      <xdr:colOff>165100</xdr:colOff>
      <xdr:row>39</xdr:row>
      <xdr:rowOff>18890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6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10017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847650" y="6696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72564</xdr:rowOff>
    </xdr:from>
    <xdr:to>
      <xdr:col>54</xdr:col>
      <xdr:colOff>189865</xdr:colOff>
      <xdr:row>59</xdr:row>
      <xdr:rowOff>41198</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816514"/>
          <a:ext cx="1270" cy="1340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45025</xdr:rowOff>
    </xdr:from>
    <xdr:ext cx="469744"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16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41198</xdr:rowOff>
    </xdr:from>
    <xdr:to>
      <xdr:col>55</xdr:col>
      <xdr:colOff>88900</xdr:colOff>
      <xdr:row>59</xdr:row>
      <xdr:rowOff>41198</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1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19241</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59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705,242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72564</xdr:rowOff>
    </xdr:from>
    <xdr:to>
      <xdr:col>55</xdr:col>
      <xdr:colOff>88900</xdr:colOff>
      <xdr:row>51</xdr:row>
      <xdr:rowOff>72564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81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89853</xdr:rowOff>
    </xdr:from>
    <xdr:to>
      <xdr:col>55</xdr:col>
      <xdr:colOff>0</xdr:colOff>
      <xdr:row>56</xdr:row>
      <xdr:rowOff>108524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9639300" y="9691053"/>
          <a:ext cx="838200" cy="1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105324</xdr:rowOff>
    </xdr:from>
    <xdr:ext cx="599010"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877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126897</xdr:rowOff>
    </xdr:from>
    <xdr:to>
      <xdr:col>55</xdr:col>
      <xdr:colOff>50800</xdr:colOff>
      <xdr:row>58</xdr:row>
      <xdr:rowOff>57047</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89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42568</xdr:rowOff>
    </xdr:from>
    <xdr:to>
      <xdr:col>50</xdr:col>
      <xdr:colOff>114300</xdr:colOff>
      <xdr:row>56</xdr:row>
      <xdr:rowOff>89853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8750300" y="9643768"/>
          <a:ext cx="889000" cy="4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31769</xdr:rowOff>
    </xdr:from>
    <xdr:to>
      <xdr:col>50</xdr:col>
      <xdr:colOff>165100</xdr:colOff>
      <xdr:row>57</xdr:row>
      <xdr:rowOff>133369</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804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124496</xdr:rowOff>
    </xdr:from>
    <xdr:ext cx="599010"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39795" y="9897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14119</xdr:rowOff>
    </xdr:from>
    <xdr:to>
      <xdr:col>45</xdr:col>
      <xdr:colOff>177800</xdr:colOff>
      <xdr:row>56</xdr:row>
      <xdr:rowOff>42568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7861300" y="9615319"/>
          <a:ext cx="889000" cy="28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36745</xdr:rowOff>
    </xdr:from>
    <xdr:to>
      <xdr:col>46</xdr:col>
      <xdr:colOff>38100</xdr:colOff>
      <xdr:row>57</xdr:row>
      <xdr:rowOff>138345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80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129472</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50795" y="9902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171107</xdr:rowOff>
    </xdr:from>
    <xdr:to>
      <xdr:col>41</xdr:col>
      <xdr:colOff>50800</xdr:colOff>
      <xdr:row>56</xdr:row>
      <xdr:rowOff>14119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6972300" y="9600857"/>
          <a:ext cx="889000" cy="1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27071</xdr:rowOff>
    </xdr:from>
    <xdr:to>
      <xdr:col>41</xdr:col>
      <xdr:colOff>101600</xdr:colOff>
      <xdr:row>57</xdr:row>
      <xdr:rowOff>128671</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79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119798</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61795" y="9892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9903</xdr:rowOff>
    </xdr:from>
    <xdr:to>
      <xdr:col>36</xdr:col>
      <xdr:colOff>165100</xdr:colOff>
      <xdr:row>57</xdr:row>
      <xdr:rowOff>111503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78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102630</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672795" y="987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57724</xdr:rowOff>
    </xdr:from>
    <xdr:to>
      <xdr:col>55</xdr:col>
      <xdr:colOff>50800</xdr:colOff>
      <xdr:row>56</xdr:row>
      <xdr:rowOff>159324</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65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80601</xdr:rowOff>
    </xdr:from>
    <xdr:ext cx="599010"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51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39053</xdr:rowOff>
    </xdr:from>
    <xdr:to>
      <xdr:col>50</xdr:col>
      <xdr:colOff>165100</xdr:colOff>
      <xdr:row>56</xdr:row>
      <xdr:rowOff>140653</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64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157180</xdr:rowOff>
    </xdr:from>
    <xdr:ext cx="59901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339795" y="941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163218</xdr:rowOff>
    </xdr:from>
    <xdr:to>
      <xdr:col>46</xdr:col>
      <xdr:colOff>38100</xdr:colOff>
      <xdr:row>56</xdr:row>
      <xdr:rowOff>93368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59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109895</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450795" y="9368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134769</xdr:rowOff>
    </xdr:from>
    <xdr:to>
      <xdr:col>41</xdr:col>
      <xdr:colOff>101600</xdr:colOff>
      <xdr:row>56</xdr:row>
      <xdr:rowOff>64919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56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81446</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61795" y="933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120307</xdr:rowOff>
    </xdr:from>
    <xdr:to>
      <xdr:col>36</xdr:col>
      <xdr:colOff>165100</xdr:colOff>
      <xdr:row>56</xdr:row>
      <xdr:rowOff>50457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55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66984</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672795" y="932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122414</xdr:rowOff>
    </xdr:from>
    <xdr:to>
      <xdr:col>54</xdr:col>
      <xdr:colOff>189865</xdr:colOff>
      <xdr:row>79</xdr:row>
      <xdr:rowOff>43216</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295364"/>
          <a:ext cx="1270" cy="129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47043</xdr:rowOff>
    </xdr:from>
    <xdr:ext cx="378565"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91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43216</xdr:rowOff>
    </xdr:from>
    <xdr:to>
      <xdr:col>55</xdr:col>
      <xdr:colOff>88900</xdr:colOff>
      <xdr:row>79</xdr:row>
      <xdr:rowOff>43216</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8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69091</xdr:rowOff>
    </xdr:from>
    <xdr:ext cx="690189"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0705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122414</xdr:rowOff>
    </xdr:from>
    <xdr:to>
      <xdr:col>55</xdr:col>
      <xdr:colOff>88900</xdr:colOff>
      <xdr:row>71</xdr:row>
      <xdr:rowOff>122414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29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95719</xdr:rowOff>
    </xdr:from>
    <xdr:to>
      <xdr:col>55</xdr:col>
      <xdr:colOff>0</xdr:colOff>
      <xdr:row>78</xdr:row>
      <xdr:rowOff>54511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2611569"/>
          <a:ext cx="838200" cy="81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29298</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402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50871</xdr:rowOff>
    </xdr:from>
    <xdr:to>
      <xdr:col>55</xdr:col>
      <xdr:colOff>50800</xdr:colOff>
      <xdr:row>78</xdr:row>
      <xdr:rowOff>152471</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42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54511</xdr:rowOff>
    </xdr:from>
    <xdr:to>
      <xdr:col>50</xdr:col>
      <xdr:colOff>114300</xdr:colOff>
      <xdr:row>78</xdr:row>
      <xdr:rowOff>70104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427611"/>
          <a:ext cx="889000" cy="1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79589</xdr:rowOff>
    </xdr:from>
    <xdr:to>
      <xdr:col>50</xdr:col>
      <xdr:colOff>165100</xdr:colOff>
      <xdr:row>79</xdr:row>
      <xdr:rowOff>9739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45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866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54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151622</xdr:rowOff>
    </xdr:from>
    <xdr:to>
      <xdr:col>45</xdr:col>
      <xdr:colOff>177800</xdr:colOff>
      <xdr:row>78</xdr:row>
      <xdr:rowOff>70104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353272"/>
          <a:ext cx="889000" cy="89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98535</xdr:rowOff>
    </xdr:from>
    <xdr:to>
      <xdr:col>46</xdr:col>
      <xdr:colOff>38100</xdr:colOff>
      <xdr:row>79</xdr:row>
      <xdr:rowOff>28685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47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19812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56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151622</xdr:rowOff>
    </xdr:from>
    <xdr:to>
      <xdr:col>41</xdr:col>
      <xdr:colOff>50800</xdr:colOff>
      <xdr:row>78</xdr:row>
      <xdr:rowOff>105947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353272"/>
          <a:ext cx="889000" cy="12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101622</xdr:rowOff>
    </xdr:from>
    <xdr:to>
      <xdr:col>41</xdr:col>
      <xdr:colOff>101600</xdr:colOff>
      <xdr:row>79</xdr:row>
      <xdr:rowOff>31772</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474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22899</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56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105592</xdr:rowOff>
    </xdr:from>
    <xdr:to>
      <xdr:col>36</xdr:col>
      <xdr:colOff>165100</xdr:colOff>
      <xdr:row>79</xdr:row>
      <xdr:rowOff>35742</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47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26869</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57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44919</xdr:rowOff>
    </xdr:from>
    <xdr:to>
      <xdr:col>55</xdr:col>
      <xdr:colOff>50800</xdr:colOff>
      <xdr:row>73</xdr:row>
      <xdr:rowOff>146519</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256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67796</xdr:rowOff>
    </xdr:from>
    <xdr:ext cx="599010"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2412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3711</xdr:rowOff>
    </xdr:from>
    <xdr:to>
      <xdr:col>50</xdr:col>
      <xdr:colOff>165100</xdr:colOff>
      <xdr:row>78</xdr:row>
      <xdr:rowOff>105311</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7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121838</xdr:rowOff>
    </xdr:from>
    <xdr:ext cx="59901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39795" y="13152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19304</xdr:rowOff>
    </xdr:from>
    <xdr:to>
      <xdr:col>46</xdr:col>
      <xdr:colOff>38100</xdr:colOff>
      <xdr:row>78</xdr:row>
      <xdr:rowOff>120904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9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137431</xdr:rowOff>
    </xdr:from>
    <xdr:ext cx="59901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50795" y="13167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100822</xdr:rowOff>
    </xdr:from>
    <xdr:to>
      <xdr:col>41</xdr:col>
      <xdr:colOff>101600</xdr:colOff>
      <xdr:row>78</xdr:row>
      <xdr:rowOff>30972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0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47499</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61795" y="13077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55147</xdr:rowOff>
    </xdr:from>
    <xdr:to>
      <xdr:col>36</xdr:col>
      <xdr:colOff>165100</xdr:colOff>
      <xdr:row>78</xdr:row>
      <xdr:rowOff>156747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2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1824</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20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165334</xdr:rowOff>
    </xdr:from>
    <xdr:to>
      <xdr:col>54</xdr:col>
      <xdr:colOff>189865</xdr:colOff>
      <xdr:row>98</xdr:row>
      <xdr:rowOff>17749</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10475595" y="15595834"/>
          <a:ext cx="1270" cy="1224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21576</xdr:rowOff>
    </xdr:from>
    <xdr:ext cx="534377" cy="259045"/>
    <xdr:sp macro="" textlink="">
      <xdr:nvSpPr>
        <xdr:cNvPr id="450" name="土木費最小値テキスト">
          <a:extLst>
            <a:ext uri="{FF2B5EF4-FFF2-40B4-BE49-F238E27FC236}">
              <a16:creationId xmlns:a16="http://schemas.microsoft.com/office/drawing/2014/main" id="{00000000-0008-0000-0700-0000C2010000}"/>
            </a:ext>
          </a:extLst>
        </xdr:cNvPr>
        <xdr:cNvSpPr txBox="1"/>
      </xdr:nvSpPr>
      <xdr:spPr>
        <a:xfrm>
          <a:off x="10528300" y="1682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17749</xdr:rowOff>
    </xdr:from>
    <xdr:to>
      <xdr:col>55</xdr:col>
      <xdr:colOff>88900</xdr:colOff>
      <xdr:row>98</xdr:row>
      <xdr:rowOff>17749</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68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112011</xdr:rowOff>
    </xdr:from>
    <xdr:ext cx="690189" cy="259045"/>
    <xdr:sp macro="" textlink="">
      <xdr:nvSpPr>
        <xdr:cNvPr id="452" name="土木費最大値テキスト">
          <a:extLst>
            <a:ext uri="{FF2B5EF4-FFF2-40B4-BE49-F238E27FC236}">
              <a16:creationId xmlns:a16="http://schemas.microsoft.com/office/drawing/2014/main" id="{00000000-0008-0000-0700-0000C4010000}"/>
            </a:ext>
          </a:extLst>
        </xdr:cNvPr>
        <xdr:cNvSpPr txBox="1"/>
      </xdr:nvSpPr>
      <xdr:spPr>
        <a:xfrm>
          <a:off x="10528300" y="15371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165334</xdr:rowOff>
    </xdr:from>
    <xdr:to>
      <xdr:col>55</xdr:col>
      <xdr:colOff>88900</xdr:colOff>
      <xdr:row>90</xdr:row>
      <xdr:rowOff>165334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55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120819</xdr:rowOff>
    </xdr:from>
    <xdr:to>
      <xdr:col>55</xdr:col>
      <xdr:colOff>0</xdr:colOff>
      <xdr:row>96</xdr:row>
      <xdr:rowOff>170853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9639300" y="16580019"/>
          <a:ext cx="838200" cy="5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16251</xdr:rowOff>
    </xdr:from>
    <xdr:ext cx="599010" cy="259045"/>
    <xdr:sp macro="" textlink="">
      <xdr:nvSpPr>
        <xdr:cNvPr id="455" name="土木費平均値テキスト">
          <a:extLst>
            <a:ext uri="{FF2B5EF4-FFF2-40B4-BE49-F238E27FC236}">
              <a16:creationId xmlns:a16="http://schemas.microsoft.com/office/drawing/2014/main" id="{00000000-0008-0000-0700-0000C7010000}"/>
            </a:ext>
          </a:extLst>
        </xdr:cNvPr>
        <xdr:cNvSpPr txBox="1"/>
      </xdr:nvSpPr>
      <xdr:spPr>
        <a:xfrm>
          <a:off x="10528300" y="166469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37824</xdr:rowOff>
    </xdr:from>
    <xdr:to>
      <xdr:col>55</xdr:col>
      <xdr:colOff>50800</xdr:colOff>
      <xdr:row>97</xdr:row>
      <xdr:rowOff>139424</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104267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120819</xdr:rowOff>
    </xdr:from>
    <xdr:to>
      <xdr:col>50</xdr:col>
      <xdr:colOff>114300</xdr:colOff>
      <xdr:row>96</xdr:row>
      <xdr:rowOff>171408</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8750300" y="16580019"/>
          <a:ext cx="889000" cy="5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57539</xdr:rowOff>
    </xdr:from>
    <xdr:to>
      <xdr:col>50</xdr:col>
      <xdr:colOff>165100</xdr:colOff>
      <xdr:row>97</xdr:row>
      <xdr:rowOff>159139</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9588500" y="1668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150266</xdr:rowOff>
    </xdr:from>
    <xdr:ext cx="599010"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9339795" y="1678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131511</xdr:rowOff>
    </xdr:from>
    <xdr:to>
      <xdr:col>45</xdr:col>
      <xdr:colOff>177800</xdr:colOff>
      <xdr:row>96</xdr:row>
      <xdr:rowOff>171408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7861300" y="16590711"/>
          <a:ext cx="889000" cy="39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62091</xdr:rowOff>
    </xdr:from>
    <xdr:to>
      <xdr:col>46</xdr:col>
      <xdr:colOff>38100</xdr:colOff>
      <xdr:row>97</xdr:row>
      <xdr:rowOff>163691</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8699500" y="1669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154818</xdr:rowOff>
    </xdr:from>
    <xdr:ext cx="59901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8450795" y="16785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131511</xdr:rowOff>
    </xdr:from>
    <xdr:to>
      <xdr:col>41</xdr:col>
      <xdr:colOff>50800</xdr:colOff>
      <xdr:row>97</xdr:row>
      <xdr:rowOff>43486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6972300" y="16590711"/>
          <a:ext cx="889000" cy="83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63533</xdr:rowOff>
    </xdr:from>
    <xdr:to>
      <xdr:col>41</xdr:col>
      <xdr:colOff>101600</xdr:colOff>
      <xdr:row>97</xdr:row>
      <xdr:rowOff>165133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78105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156260</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7561795" y="16786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59466</xdr:rowOff>
    </xdr:from>
    <xdr:to>
      <xdr:col>36</xdr:col>
      <xdr:colOff>165100</xdr:colOff>
      <xdr:row>97</xdr:row>
      <xdr:rowOff>161066</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6921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152193</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672795" y="1678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120053</xdr:rowOff>
    </xdr:from>
    <xdr:to>
      <xdr:col>55</xdr:col>
      <xdr:colOff>50800</xdr:colOff>
      <xdr:row>97</xdr:row>
      <xdr:rowOff>50203</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10426700" y="1657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142930</xdr:rowOff>
    </xdr:from>
    <xdr:ext cx="599010" cy="259045"/>
    <xdr:sp macro="" textlink="">
      <xdr:nvSpPr>
        <xdr:cNvPr id="474" name="土木費該当値テキスト">
          <a:extLst>
            <a:ext uri="{FF2B5EF4-FFF2-40B4-BE49-F238E27FC236}">
              <a16:creationId xmlns:a16="http://schemas.microsoft.com/office/drawing/2014/main" id="{00000000-0008-0000-0700-0000DA010000}"/>
            </a:ext>
          </a:extLst>
        </xdr:cNvPr>
        <xdr:cNvSpPr txBox="1"/>
      </xdr:nvSpPr>
      <xdr:spPr>
        <a:xfrm>
          <a:off x="10528300" y="16430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70019</xdr:rowOff>
    </xdr:from>
    <xdr:to>
      <xdr:col>50</xdr:col>
      <xdr:colOff>165100</xdr:colOff>
      <xdr:row>97</xdr:row>
      <xdr:rowOff>169</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9588500" y="1652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16696</xdr:rowOff>
    </xdr:from>
    <xdr:ext cx="59901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339795" y="16304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120608</xdr:rowOff>
    </xdr:from>
    <xdr:to>
      <xdr:col>46</xdr:col>
      <xdr:colOff>38100</xdr:colOff>
      <xdr:row>97</xdr:row>
      <xdr:rowOff>50758</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8699500" y="1657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67285</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50795" y="1635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80711</xdr:rowOff>
    </xdr:from>
    <xdr:to>
      <xdr:col>41</xdr:col>
      <xdr:colOff>101600</xdr:colOff>
      <xdr:row>97</xdr:row>
      <xdr:rowOff>10861</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7810500" y="1653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27388</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61795" y="16315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164136</xdr:rowOff>
    </xdr:from>
    <xdr:to>
      <xdr:col>36</xdr:col>
      <xdr:colOff>165100</xdr:colOff>
      <xdr:row>97</xdr:row>
      <xdr:rowOff>94286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6921500" y="1662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110813</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672795" y="16398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94209</xdr:rowOff>
    </xdr:from>
    <xdr:to>
      <xdr:col>85</xdr:col>
      <xdr:colOff>126364</xdr:colOff>
      <xdr:row>39</xdr:row>
      <xdr:rowOff>8972</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409159"/>
          <a:ext cx="1269" cy="1286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12799</xdr:rowOff>
    </xdr:from>
    <xdr:ext cx="469744" cy="259045"/>
    <xdr:sp macro=""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69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8972</xdr:rowOff>
    </xdr:from>
    <xdr:to>
      <xdr:col>86</xdr:col>
      <xdr:colOff>25400</xdr:colOff>
      <xdr:row>39</xdr:row>
      <xdr:rowOff>8972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69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40886</xdr:rowOff>
    </xdr:from>
    <xdr:ext cx="599010" cy="259045"/>
    <xdr:sp macro=""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518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94209</xdr:rowOff>
    </xdr:from>
    <xdr:to>
      <xdr:col>86</xdr:col>
      <xdr:colOff>25400</xdr:colOff>
      <xdr:row>31</xdr:row>
      <xdr:rowOff>94209</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409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28692</xdr:rowOff>
    </xdr:from>
    <xdr:to>
      <xdr:col>85</xdr:col>
      <xdr:colOff>127000</xdr:colOff>
      <xdr:row>38</xdr:row>
      <xdr:rowOff>32056</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5481300" y="6543792"/>
          <a:ext cx="838200" cy="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110813</xdr:rowOff>
    </xdr:from>
    <xdr:ext cx="534377" cy="259045"/>
    <xdr:sp macro=""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6283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87936</xdr:rowOff>
    </xdr:from>
    <xdr:to>
      <xdr:col>85</xdr:col>
      <xdr:colOff>177800</xdr:colOff>
      <xdr:row>38</xdr:row>
      <xdr:rowOff>18086</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4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43981</xdr:rowOff>
    </xdr:from>
    <xdr:to>
      <xdr:col>81</xdr:col>
      <xdr:colOff>50800</xdr:colOff>
      <xdr:row>38</xdr:row>
      <xdr:rowOff>28692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4592300" y="5530381"/>
          <a:ext cx="889000" cy="10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69991</xdr:rowOff>
    </xdr:from>
    <xdr:to>
      <xdr:col>81</xdr:col>
      <xdr:colOff>101600</xdr:colOff>
      <xdr:row>38</xdr:row>
      <xdr:rowOff>141</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16668</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4111" y="618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43981</xdr:rowOff>
    </xdr:from>
    <xdr:to>
      <xdr:col>76</xdr:col>
      <xdr:colOff>114300</xdr:colOff>
      <xdr:row>38</xdr:row>
      <xdr:rowOff>11962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3703300" y="5530381"/>
          <a:ext cx="889000" cy="99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134529</xdr:rowOff>
    </xdr:from>
    <xdr:to>
      <xdr:col>76</xdr:col>
      <xdr:colOff>165100</xdr:colOff>
      <xdr:row>38</xdr:row>
      <xdr:rowOff>64678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55805</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657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170050</xdr:rowOff>
    </xdr:from>
    <xdr:to>
      <xdr:col>71</xdr:col>
      <xdr:colOff>177800</xdr:colOff>
      <xdr:row>38</xdr:row>
      <xdr:rowOff>11962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814300" y="6513700"/>
          <a:ext cx="889000" cy="1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129046</xdr:rowOff>
    </xdr:from>
    <xdr:to>
      <xdr:col>72</xdr:col>
      <xdr:colOff>38100</xdr:colOff>
      <xdr:row>38</xdr:row>
      <xdr:rowOff>59196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75723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624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148233</xdr:rowOff>
    </xdr:from>
    <xdr:to>
      <xdr:col>67</xdr:col>
      <xdr:colOff>101600</xdr:colOff>
      <xdr:row>38</xdr:row>
      <xdr:rowOff>78383</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4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69510</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58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152706</xdr:rowOff>
    </xdr:from>
    <xdr:to>
      <xdr:col>85</xdr:col>
      <xdr:colOff>177800</xdr:colOff>
      <xdr:row>38</xdr:row>
      <xdr:rowOff>82856</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64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131133</xdr:rowOff>
    </xdr:from>
    <xdr:ext cx="534377" cy="259045"/>
    <xdr:sp macro=""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647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149342</xdr:rowOff>
    </xdr:from>
    <xdr:to>
      <xdr:col>81</xdr:col>
      <xdr:colOff>101600</xdr:colOff>
      <xdr:row>38</xdr:row>
      <xdr:rowOff>79491</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64929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70619</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58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164631</xdr:rowOff>
    </xdr:from>
    <xdr:to>
      <xdr:col>76</xdr:col>
      <xdr:colOff>165100</xdr:colOff>
      <xdr:row>32</xdr:row>
      <xdr:rowOff>94781</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547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30</xdr:row>
      <xdr:rowOff>111308</xdr:rowOff>
    </xdr:from>
    <xdr:ext cx="59901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292795" y="525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132612</xdr:rowOff>
    </xdr:from>
    <xdr:to>
      <xdr:col>72</xdr:col>
      <xdr:colOff>38100</xdr:colOff>
      <xdr:row>38</xdr:row>
      <xdr:rowOff>62762</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647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53889</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56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119250</xdr:rowOff>
    </xdr:from>
    <xdr:to>
      <xdr:col>67</xdr:col>
      <xdr:colOff>101600</xdr:colOff>
      <xdr:row>38</xdr:row>
      <xdr:rowOff>49400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646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65927</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23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55783</xdr:rowOff>
    </xdr:from>
    <xdr:to>
      <xdr:col>85</xdr:col>
      <xdr:colOff>126364</xdr:colOff>
      <xdr:row>58</xdr:row>
      <xdr:rowOff>29480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flipV="1">
          <a:off x="16317595" y="8628283"/>
          <a:ext cx="1269" cy="1345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33307</xdr:rowOff>
    </xdr:from>
    <xdr:ext cx="534377" cy="259045"/>
    <xdr:sp macro="" textlink="">
      <xdr:nvSpPr>
        <xdr:cNvPr id="562" name="教育費最小値テキスト">
          <a:extLst>
            <a:ext uri="{FF2B5EF4-FFF2-40B4-BE49-F238E27FC236}">
              <a16:creationId xmlns:a16="http://schemas.microsoft.com/office/drawing/2014/main" id="{00000000-0008-0000-0700-000032020000}"/>
            </a:ext>
          </a:extLst>
        </xdr:cNvPr>
        <xdr:cNvSpPr txBox="1"/>
      </xdr:nvSpPr>
      <xdr:spPr>
        <a:xfrm>
          <a:off x="16370300" y="997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29480</xdr:rowOff>
    </xdr:from>
    <xdr:to>
      <xdr:col>86</xdr:col>
      <xdr:colOff>25400</xdr:colOff>
      <xdr:row>58</xdr:row>
      <xdr:rowOff>29480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997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2460</xdr:rowOff>
    </xdr:from>
    <xdr:ext cx="599010" cy="259045"/>
    <xdr:sp macro="" textlink="">
      <xdr:nvSpPr>
        <xdr:cNvPr id="564" name="教育費最大値テキスト">
          <a:extLst>
            <a:ext uri="{FF2B5EF4-FFF2-40B4-BE49-F238E27FC236}">
              <a16:creationId xmlns:a16="http://schemas.microsoft.com/office/drawing/2014/main" id="{00000000-0008-0000-0700-000034020000}"/>
            </a:ext>
          </a:extLst>
        </xdr:cNvPr>
        <xdr:cNvSpPr txBox="1"/>
      </xdr:nvSpPr>
      <xdr:spPr>
        <a:xfrm>
          <a:off x="16370300" y="840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55783</xdr:rowOff>
    </xdr:from>
    <xdr:to>
      <xdr:col>86</xdr:col>
      <xdr:colOff>25400</xdr:colOff>
      <xdr:row>50</xdr:row>
      <xdr:rowOff>55783</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862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158541</xdr:rowOff>
    </xdr:from>
    <xdr:to>
      <xdr:col>85</xdr:col>
      <xdr:colOff>127000</xdr:colOff>
      <xdr:row>57</xdr:row>
      <xdr:rowOff>9010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5481300" y="9759741"/>
          <a:ext cx="838200" cy="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133254</xdr:rowOff>
    </xdr:from>
    <xdr:ext cx="599010" cy="259045"/>
    <xdr:sp macro="" textlink="">
      <xdr:nvSpPr>
        <xdr:cNvPr id="567" name="教育費平均値テキスト">
          <a:extLst>
            <a:ext uri="{FF2B5EF4-FFF2-40B4-BE49-F238E27FC236}">
              <a16:creationId xmlns:a16="http://schemas.microsoft.com/office/drawing/2014/main" id="{00000000-0008-0000-0700-000037020000}"/>
            </a:ext>
          </a:extLst>
        </xdr:cNvPr>
        <xdr:cNvSpPr txBox="1"/>
      </xdr:nvSpPr>
      <xdr:spPr>
        <a:xfrm>
          <a:off x="16370300" y="95630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110377</xdr:rowOff>
    </xdr:from>
    <xdr:to>
      <xdr:col>85</xdr:col>
      <xdr:colOff>177800</xdr:colOff>
      <xdr:row>57</xdr:row>
      <xdr:rowOff>40527</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6268700" y="9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158541</xdr:rowOff>
    </xdr:from>
    <xdr:to>
      <xdr:col>81</xdr:col>
      <xdr:colOff>50800</xdr:colOff>
      <xdr:row>57</xdr:row>
      <xdr:rowOff>24122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4592300" y="9759741"/>
          <a:ext cx="889000" cy="3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111529</xdr:rowOff>
    </xdr:from>
    <xdr:to>
      <xdr:col>81</xdr:col>
      <xdr:colOff>101600</xdr:colOff>
      <xdr:row>57</xdr:row>
      <xdr:rowOff>41679</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5430500" y="971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32806</xdr:rowOff>
    </xdr:from>
    <xdr:ext cx="599010"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5181795" y="980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24122</xdr:rowOff>
    </xdr:from>
    <xdr:to>
      <xdr:col>76</xdr:col>
      <xdr:colOff>114300</xdr:colOff>
      <xdr:row>57</xdr:row>
      <xdr:rowOff>28632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3703300" y="9796772"/>
          <a:ext cx="889000" cy="4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152435</xdr:rowOff>
    </xdr:from>
    <xdr:to>
      <xdr:col>76</xdr:col>
      <xdr:colOff>165100</xdr:colOff>
      <xdr:row>57</xdr:row>
      <xdr:rowOff>82585</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4541500" y="975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73712</xdr:rowOff>
    </xdr:from>
    <xdr:ext cx="59901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4292795" y="9846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89508</xdr:rowOff>
    </xdr:from>
    <xdr:to>
      <xdr:col>71</xdr:col>
      <xdr:colOff>177800</xdr:colOff>
      <xdr:row>57</xdr:row>
      <xdr:rowOff>28632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814300" y="9347808"/>
          <a:ext cx="889000" cy="45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151913</xdr:rowOff>
    </xdr:from>
    <xdr:to>
      <xdr:col>72</xdr:col>
      <xdr:colOff>38100</xdr:colOff>
      <xdr:row>57</xdr:row>
      <xdr:rowOff>82063</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36525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73190</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3403795" y="9845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134670</xdr:rowOff>
    </xdr:from>
    <xdr:to>
      <xdr:col>67</xdr:col>
      <xdr:colOff>101600</xdr:colOff>
      <xdr:row>57</xdr:row>
      <xdr:rowOff>64820</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2763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55947</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2514795" y="982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129660</xdr:rowOff>
    </xdr:from>
    <xdr:to>
      <xdr:col>85</xdr:col>
      <xdr:colOff>177800</xdr:colOff>
      <xdr:row>57</xdr:row>
      <xdr:rowOff>59810</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6268700" y="973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108087</xdr:rowOff>
    </xdr:from>
    <xdr:ext cx="599010" cy="259045"/>
    <xdr:sp macro="" textlink="">
      <xdr:nvSpPr>
        <xdr:cNvPr id="586" name="教育費該当値テキスト">
          <a:extLst>
            <a:ext uri="{FF2B5EF4-FFF2-40B4-BE49-F238E27FC236}">
              <a16:creationId xmlns:a16="http://schemas.microsoft.com/office/drawing/2014/main" id="{00000000-0008-0000-0700-00004A020000}"/>
            </a:ext>
          </a:extLst>
        </xdr:cNvPr>
        <xdr:cNvSpPr txBox="1"/>
      </xdr:nvSpPr>
      <xdr:spPr>
        <a:xfrm>
          <a:off x="16370300" y="9709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107741</xdr:rowOff>
    </xdr:from>
    <xdr:to>
      <xdr:col>81</xdr:col>
      <xdr:colOff>101600</xdr:colOff>
      <xdr:row>57</xdr:row>
      <xdr:rowOff>37891</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5430500" y="970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54418</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181795" y="9484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144772</xdr:rowOff>
    </xdr:from>
    <xdr:to>
      <xdr:col>76</xdr:col>
      <xdr:colOff>165100</xdr:colOff>
      <xdr:row>57</xdr:row>
      <xdr:rowOff>74922</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4541500" y="974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91449</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292795" y="9521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149282</xdr:rowOff>
    </xdr:from>
    <xdr:to>
      <xdr:col>72</xdr:col>
      <xdr:colOff>38100</xdr:colOff>
      <xdr:row>57</xdr:row>
      <xdr:rowOff>79432</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3652500" y="975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95959</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03795" y="9525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38708</xdr:rowOff>
    </xdr:from>
    <xdr:to>
      <xdr:col>67</xdr:col>
      <xdr:colOff>101600</xdr:colOff>
      <xdr:row>54</xdr:row>
      <xdr:rowOff>140308</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2763500" y="929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156835</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14795" y="9072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9289</xdr:rowOff>
    </xdr:from>
    <xdr:to>
      <xdr:col>85</xdr:col>
      <xdr:colOff>126364</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flipV="1">
          <a:off x="16317595" y="12182239"/>
          <a:ext cx="1269" cy="133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145722</xdr:rowOff>
    </xdr:from>
    <xdr:ext cx="249299" cy="259045"/>
    <xdr:sp macro="" textlink="">
      <xdr:nvSpPr>
        <xdr:cNvPr id="617" name="災害復旧費最小値テキスト">
          <a:extLst>
            <a:ext uri="{FF2B5EF4-FFF2-40B4-BE49-F238E27FC236}">
              <a16:creationId xmlns:a16="http://schemas.microsoft.com/office/drawing/2014/main" id="{00000000-0008-0000-0700-000069020000}"/>
            </a:ext>
          </a:extLst>
        </xdr:cNvPr>
        <xdr:cNvSpPr txBox="1"/>
      </xdr:nvSpPr>
      <xdr:spPr>
        <a:xfrm>
          <a:off x="16370300" y="13518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127416</xdr:rowOff>
    </xdr:from>
    <xdr:ext cx="599010" cy="259045"/>
    <xdr:sp macro="" textlink="">
      <xdr:nvSpPr>
        <xdr:cNvPr id="619" name="災害復旧費最大値テキスト">
          <a:extLst>
            <a:ext uri="{FF2B5EF4-FFF2-40B4-BE49-F238E27FC236}">
              <a16:creationId xmlns:a16="http://schemas.microsoft.com/office/drawing/2014/main" id="{00000000-0008-0000-0700-00006B020000}"/>
            </a:ext>
          </a:extLst>
        </xdr:cNvPr>
        <xdr:cNvSpPr txBox="1"/>
      </xdr:nvSpPr>
      <xdr:spPr>
        <a:xfrm>
          <a:off x="16370300" y="11957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9289</xdr:rowOff>
    </xdr:from>
    <xdr:to>
      <xdr:col>86</xdr:col>
      <xdr:colOff>25400</xdr:colOff>
      <xdr:row>71</xdr:row>
      <xdr:rowOff>9289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2182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66811</xdr:rowOff>
    </xdr:from>
    <xdr:to>
      <xdr:col>85</xdr:col>
      <xdr:colOff>127000</xdr:colOff>
      <xdr:row>78</xdr:row>
      <xdr:rowOff>122499</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5481300" y="13439911"/>
          <a:ext cx="838200" cy="55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18722</xdr:rowOff>
    </xdr:from>
    <xdr:ext cx="534377" cy="259045"/>
    <xdr:sp macro="" textlink="">
      <xdr:nvSpPr>
        <xdr:cNvPr id="622" name="災害復旧費平均値テキスト">
          <a:extLst>
            <a:ext uri="{FF2B5EF4-FFF2-40B4-BE49-F238E27FC236}">
              <a16:creationId xmlns:a16="http://schemas.microsoft.com/office/drawing/2014/main" id="{00000000-0008-0000-0700-00006E020000}"/>
            </a:ext>
          </a:extLst>
        </xdr:cNvPr>
        <xdr:cNvSpPr txBox="1"/>
      </xdr:nvSpPr>
      <xdr:spPr>
        <a:xfrm>
          <a:off x="16370300" y="13391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40295</xdr:rowOff>
    </xdr:from>
    <xdr:to>
      <xdr:col>85</xdr:col>
      <xdr:colOff>177800</xdr:colOff>
      <xdr:row>78</xdr:row>
      <xdr:rowOff>141895</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6268700" y="1341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122499</xdr:rowOff>
    </xdr:from>
    <xdr:to>
      <xdr:col>81</xdr:col>
      <xdr:colOff>50800</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4592300" y="13495599"/>
          <a:ext cx="889000" cy="1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153109</xdr:rowOff>
    </xdr:from>
    <xdr:ext cx="534377"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5214111" y="1318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36207</xdr:rowOff>
    </xdr:from>
    <xdr:to>
      <xdr:col>76</xdr:col>
      <xdr:colOff>165100</xdr:colOff>
      <xdr:row>78</xdr:row>
      <xdr:rowOff>137807</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4541500" y="134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154334</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4325111" y="1318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45044</xdr:rowOff>
    </xdr:from>
    <xdr:to>
      <xdr:col>72</xdr:col>
      <xdr:colOff>38100</xdr:colOff>
      <xdr:row>78</xdr:row>
      <xdr:rowOff>146644</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3652500" y="1341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163171</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3436111" y="1319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50160</xdr:rowOff>
    </xdr:from>
    <xdr:to>
      <xdr:col>67</xdr:col>
      <xdr:colOff>101600</xdr:colOff>
      <xdr:row>78</xdr:row>
      <xdr:rowOff>151760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2763500" y="134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168287</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2547111" y="1319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16011</xdr:rowOff>
    </xdr:from>
    <xdr:to>
      <xdr:col>85</xdr:col>
      <xdr:colOff>177800</xdr:colOff>
      <xdr:row>78</xdr:row>
      <xdr:rowOff>117611</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6268700" y="1338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146838</xdr:rowOff>
    </xdr:from>
    <xdr:ext cx="534377" cy="259045"/>
    <xdr:sp macro="" textlink="">
      <xdr:nvSpPr>
        <xdr:cNvPr id="641" name="災害復旧費該当値テキスト">
          <a:extLst>
            <a:ext uri="{FF2B5EF4-FFF2-40B4-BE49-F238E27FC236}">
              <a16:creationId xmlns:a16="http://schemas.microsoft.com/office/drawing/2014/main" id="{00000000-0008-0000-0700-000081020000}"/>
            </a:ext>
          </a:extLst>
        </xdr:cNvPr>
        <xdr:cNvSpPr txBox="1"/>
      </xdr:nvSpPr>
      <xdr:spPr>
        <a:xfrm>
          <a:off x="16370300" y="1317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71699</xdr:rowOff>
    </xdr:from>
    <xdr:to>
      <xdr:col>81</xdr:col>
      <xdr:colOff>101600</xdr:colOff>
      <xdr:row>79</xdr:row>
      <xdr:rowOff>1849</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5430500" y="1344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164426</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537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公債費グラフ枠">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107409</xdr:rowOff>
    </xdr:from>
    <xdr:to>
      <xdr:col>85</xdr:col>
      <xdr:colOff>126364</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flipV="1">
          <a:off x="16317595" y="15537909"/>
          <a:ext cx="1269" cy="1480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74" name="公債費最小値テキスト">
          <a:extLst>
            <a:ext uri="{FF2B5EF4-FFF2-40B4-BE49-F238E27FC236}">
              <a16:creationId xmlns:a16="http://schemas.microsoft.com/office/drawing/2014/main" id="{00000000-0008-0000-0700-0000A2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54086</xdr:rowOff>
    </xdr:from>
    <xdr:ext cx="599010" cy="259045"/>
    <xdr:sp macro="" textlink="">
      <xdr:nvSpPr>
        <xdr:cNvPr id="676" name="公債費最大値テキスト">
          <a:extLst>
            <a:ext uri="{FF2B5EF4-FFF2-40B4-BE49-F238E27FC236}">
              <a16:creationId xmlns:a16="http://schemas.microsoft.com/office/drawing/2014/main" id="{00000000-0008-0000-0700-0000A4020000}"/>
            </a:ext>
          </a:extLst>
        </xdr:cNvPr>
        <xdr:cNvSpPr txBox="1"/>
      </xdr:nvSpPr>
      <xdr:spPr>
        <a:xfrm>
          <a:off x="16370300" y="1531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107409</xdr:rowOff>
    </xdr:from>
    <xdr:to>
      <xdr:col>86</xdr:col>
      <xdr:colOff>25400</xdr:colOff>
      <xdr:row>90</xdr:row>
      <xdr:rowOff>107409</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553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42027</xdr:rowOff>
    </xdr:from>
    <xdr:to>
      <xdr:col>85</xdr:col>
      <xdr:colOff>127000</xdr:colOff>
      <xdr:row>94</xdr:row>
      <xdr:rowOff>103177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5481300" y="15815427"/>
          <a:ext cx="838200" cy="40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29632</xdr:rowOff>
    </xdr:from>
    <xdr:ext cx="599010" cy="259045"/>
    <xdr:sp macro="" textlink="">
      <xdr:nvSpPr>
        <xdr:cNvPr id="679" name="公債費平均値テキスト">
          <a:extLst>
            <a:ext uri="{FF2B5EF4-FFF2-40B4-BE49-F238E27FC236}">
              <a16:creationId xmlns:a16="http://schemas.microsoft.com/office/drawing/2014/main" id="{00000000-0008-0000-0700-0000A7020000}"/>
            </a:ext>
          </a:extLst>
        </xdr:cNvPr>
        <xdr:cNvSpPr txBox="1"/>
      </xdr:nvSpPr>
      <xdr:spPr>
        <a:xfrm>
          <a:off x="16370300" y="166602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51205</xdr:rowOff>
    </xdr:from>
    <xdr:to>
      <xdr:col>85</xdr:col>
      <xdr:colOff>177800</xdr:colOff>
      <xdr:row>97</xdr:row>
      <xdr:rowOff>152805</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62687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103177</xdr:rowOff>
    </xdr:from>
    <xdr:to>
      <xdr:col>81</xdr:col>
      <xdr:colOff>50800</xdr:colOff>
      <xdr:row>95</xdr:row>
      <xdr:rowOff>29071</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4592300" y="16219477"/>
          <a:ext cx="889000" cy="97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143234</xdr:rowOff>
    </xdr:from>
    <xdr:ext cx="599010"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5181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12522</xdr:rowOff>
    </xdr:from>
    <xdr:to>
      <xdr:col>76</xdr:col>
      <xdr:colOff>114300</xdr:colOff>
      <xdr:row>95</xdr:row>
      <xdr:rowOff>29071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3703300" y="16300272"/>
          <a:ext cx="889000" cy="16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58934</xdr:rowOff>
    </xdr:from>
    <xdr:to>
      <xdr:col>76</xdr:col>
      <xdr:colOff>165100</xdr:colOff>
      <xdr:row>97</xdr:row>
      <xdr:rowOff>160534</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4541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151661</xdr:rowOff>
    </xdr:from>
    <xdr:ext cx="59901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4292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11601</xdr:rowOff>
    </xdr:from>
    <xdr:to>
      <xdr:col>71</xdr:col>
      <xdr:colOff>177800</xdr:colOff>
      <xdr:row>95</xdr:row>
      <xdr:rowOff>12522</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814300" y="15956451"/>
          <a:ext cx="889000" cy="34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62849</xdr:rowOff>
    </xdr:from>
    <xdr:to>
      <xdr:col>72</xdr:col>
      <xdr:colOff>38100</xdr:colOff>
      <xdr:row>97</xdr:row>
      <xdr:rowOff>164449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3652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155576</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3403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53711</xdr:rowOff>
    </xdr:from>
    <xdr:to>
      <xdr:col>67</xdr:col>
      <xdr:colOff>101600</xdr:colOff>
      <xdr:row>97</xdr:row>
      <xdr:rowOff>155311</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2763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146438</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2514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162677</xdr:rowOff>
    </xdr:from>
    <xdr:to>
      <xdr:col>85</xdr:col>
      <xdr:colOff>177800</xdr:colOff>
      <xdr:row>92</xdr:row>
      <xdr:rowOff>92827</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6268700" y="1576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14104</xdr:rowOff>
    </xdr:from>
    <xdr:ext cx="599010" cy="259045"/>
    <xdr:sp macro="" textlink="">
      <xdr:nvSpPr>
        <xdr:cNvPr id="698" name="公債費該当値テキスト">
          <a:extLst>
            <a:ext uri="{FF2B5EF4-FFF2-40B4-BE49-F238E27FC236}">
              <a16:creationId xmlns:a16="http://schemas.microsoft.com/office/drawing/2014/main" id="{00000000-0008-0000-0700-0000BA020000}"/>
            </a:ext>
          </a:extLst>
        </xdr:cNvPr>
        <xdr:cNvSpPr txBox="1"/>
      </xdr:nvSpPr>
      <xdr:spPr>
        <a:xfrm>
          <a:off x="16370300" y="15616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52377</xdr:rowOff>
    </xdr:from>
    <xdr:to>
      <xdr:col>81</xdr:col>
      <xdr:colOff>101600</xdr:colOff>
      <xdr:row>94</xdr:row>
      <xdr:rowOff>153977</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5430500" y="1616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170504</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181795" y="15943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149721</xdr:rowOff>
    </xdr:from>
    <xdr:to>
      <xdr:col>76</xdr:col>
      <xdr:colOff>165100</xdr:colOff>
      <xdr:row>95</xdr:row>
      <xdr:rowOff>79871</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4541500" y="1626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96398</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292795" y="16041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133172</xdr:rowOff>
    </xdr:from>
    <xdr:to>
      <xdr:col>72</xdr:col>
      <xdr:colOff>38100</xdr:colOff>
      <xdr:row>95</xdr:row>
      <xdr:rowOff>63322</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3652500" y="1624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79849</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03795" y="16024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132251</xdr:rowOff>
    </xdr:from>
    <xdr:to>
      <xdr:col>67</xdr:col>
      <xdr:colOff>101600</xdr:colOff>
      <xdr:row>93</xdr:row>
      <xdr:rowOff>62401</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2763500" y="1590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91</xdr:row>
      <xdr:rowOff>78928</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14795" y="1568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92445</xdr:rowOff>
    </xdr:from>
    <xdr:to>
      <xdr:col>116</xdr:col>
      <xdr:colOff>62864</xdr:colOff>
      <xdr:row>39</xdr:row>
      <xdr:rowOff>98878</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235945"/>
          <a:ext cx="1269" cy="1549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135837</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822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39122</xdr:rowOff>
    </xdr:from>
    <xdr:ext cx="599010"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011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92445</xdr:rowOff>
    </xdr:from>
    <xdr:to>
      <xdr:col>116</xdr:col>
      <xdr:colOff>152400</xdr:colOff>
      <xdr:row>30</xdr:row>
      <xdr:rowOff>92445</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23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53288</xdr:rowOff>
    </xdr:from>
    <xdr:ext cx="469744"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56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30411</xdr:rowOff>
    </xdr:from>
    <xdr:to>
      <xdr:col>116</xdr:col>
      <xdr:colOff>114300</xdr:colOff>
      <xdr:row>39</xdr:row>
      <xdr:rowOff>132011</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71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42516</xdr:rowOff>
    </xdr:from>
    <xdr:to>
      <xdr:col>112</xdr:col>
      <xdr:colOff>38100</xdr:colOff>
      <xdr:row>39</xdr:row>
      <xdr:rowOff>144116</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72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160643</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34017" y="6504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43615</xdr:rowOff>
    </xdr:from>
    <xdr:to>
      <xdr:col>107</xdr:col>
      <xdr:colOff>101600</xdr:colOff>
      <xdr:row>39</xdr:row>
      <xdr:rowOff>145215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73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161742</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505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45074</xdr:rowOff>
    </xdr:from>
    <xdr:to>
      <xdr:col>102</xdr:col>
      <xdr:colOff>165100</xdr:colOff>
      <xdr:row>39</xdr:row>
      <xdr:rowOff>146674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163201</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56017" y="6506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43397</xdr:rowOff>
    </xdr:from>
    <xdr:to>
      <xdr:col>98</xdr:col>
      <xdr:colOff>38100</xdr:colOff>
      <xdr:row>39</xdr:row>
      <xdr:rowOff>144997</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72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161524</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7017" y="6505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8837</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695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Arial" panose="020B0604020202020204" pitchFamily="34" charset="0"/>
              <a:ea typeface="+mn-ea"/>
              <a:cs typeface="Arial" panose="020B0604020202020204" pitchFamily="34" charset="0"/>
            </a:rPr>
            <a:t>　議会費・衛生費・土木費・公債費は類似団体と比べて高くなっている。主な要因としては、小規模自治体であるがために削減し辛い一定の経費が住民一人当たりで見たとき高くなっていると思われる。</a:t>
          </a:r>
          <a:endParaRPr lang="ja-JP" altLang="ja-JP" sz="1300">
            <a:effectLst/>
            <a:latin typeface="Arial" panose="020B0604020202020204" pitchFamily="34" charset="0"/>
            <a:cs typeface="Arial" panose="020B0604020202020204" pitchFamily="34" charset="0"/>
          </a:endParaRPr>
        </a:p>
        <a:p>
          <a:r>
            <a:rPr kumimoji="1" lang="ja-JP" altLang="ja-JP" sz="1300">
              <a:solidFill>
                <a:schemeClr val="dk1"/>
              </a:solidFill>
              <a:effectLst/>
              <a:latin typeface="Arial" panose="020B0604020202020204" pitchFamily="34" charset="0"/>
              <a:ea typeface="+mn-ea"/>
              <a:cs typeface="Arial" panose="020B0604020202020204" pitchFamily="34" charset="0"/>
            </a:rPr>
            <a:t>　また、大型事業のある年度に各項目で大きな増が発生している。令和元・２年度の民生費の増は保育所建設事業であり、令和元年度の消防費は防災行政無線デジタル化事業、令和３年度の商工費は水産加工冷凍施設整備事業である。</a:t>
          </a:r>
          <a:endParaRPr lang="ja-JP" altLang="ja-JP" sz="1300">
            <a:effectLst/>
            <a:latin typeface="Arial" panose="020B0604020202020204" pitchFamily="34" charset="0"/>
            <a:cs typeface="Arial" panose="020B0604020202020204" pitchFamily="34" charset="0"/>
          </a:endParaRPr>
        </a:p>
        <a:p>
          <a:r>
            <a:rPr kumimoji="1" lang="ja-JP" altLang="ja-JP" sz="1300">
              <a:solidFill>
                <a:schemeClr val="dk1"/>
              </a:solidFill>
              <a:effectLst/>
              <a:latin typeface="Arial" panose="020B0604020202020204" pitchFamily="34" charset="0"/>
              <a:ea typeface="+mn-ea"/>
              <a:cs typeface="Arial" panose="020B0604020202020204" pitchFamily="34" charset="0"/>
            </a:rPr>
            <a:t>　なお、公債費が高い数値となっているのは大型の事業を行った影響が大きく、今後も大型事業を用いた起債の償還により高い数値が続くが、計画的な事業実施を図り抑制に努める。</a:t>
          </a:r>
          <a:endParaRPr lang="ja-JP" altLang="ja-JP" sz="1300">
            <a:effectLst/>
            <a:latin typeface="Arial" panose="020B0604020202020204" pitchFamily="34" charset="0"/>
            <a:cs typeface="Arial" panose="020B060402020202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島根県知夫村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基金の取崩については、償還額の増加に伴って主に減債基金から取崩を行っており、実質収支額に影響のないことから、前年度から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ポイントの増となっている。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今後も事務事業の見直し等、計画的な財政運営に努める。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島根県知夫村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一般会計、特別会計とも赤字額は無く、今後も健全な財政運営に努める。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島根県知夫村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元利償還金及び算入公債費は自治体の規模としては高い数値が続いている。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実施した情報通信整備事業等による影響で、今後も実質公債費比率の上昇が見込まれるが、真に住民に必要であり、交付税措置の高い起債が充当できる事業の選択に努める等、必要に応じた繰り上げ償還等により公債費の縮減を図りたい。</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満期一括償還地方債を借用していない。</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島根県知夫村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一般会計等に係る地方債現在高については、平成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実施した情報通信整備事業等により大きく増加している他、複数年度に渡って行っている道路改良事業等により前年度に比べて増となっている。充当可能財源である基金は減少しているが、基準財政需要額参入見込額は増加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今後も将来への負担を軽減できるよう、基金の積み増しや基準財政需要額参入見込される事業の実施を優先する等、健全な財政運営を行うものである。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島根県知夫村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公債費が増加傾向にあることから財源不足が発生しており、減債基金の取り崩しを行っている。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大型事業に用いた起債の償還により、令和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年ごろまで取崩が続く見込みとなっている。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役場庁舎その他の村勢発展の基盤となる施設の整備に要する経費の財源に充てるための基金。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ふるさと知夫里島基金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知夫村の地域福祉の向上や次世代に引き継ぐべき地域資源の保全、活用等を図る事業に充てるものとして収受した寄付金を適正に管理運用するための基金。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ジオパーク拠点施設整備基金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ジオパーク拠点施設整備事業に係る償還経費の財源とするための基金。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高齢化社会に対応し、在宅福祉、健康づくり等の地域福祉の向上を図るための民間活動の諸事業実施に必要な財源を確保、備蓄するための基金。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ふるさと・水と土保全対策基金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農業用用排水路、ため池及び農業用道路等の多様な機能の維持及び強化に係る住民の共同活動等の推進に要する経費に充てるための基金。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ふるさと知夫里島基金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知夫村に対するふるさと納税分の積立を行い、図書館運営事業のため、取崩を行った。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高齢者生活支援センター運営事業のため、取崩を行った。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ジオパーク拠点施設整備基金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ジオパーク拠点施設整備事業のために借入を行った過疎対策事業債について、令和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年度まで償還経費に充てるための取崩を行っていく。</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高齢者生活福祉センター運営事業等のために取崩を予定している。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前年度繰越金から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百万円、決算剰余金から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大型事業に用いた起債の償還により、今後、令和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年ごろまで取崩が続く見込みとなっている。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決算剰余金から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百万円の積立及び元利償還金のために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百万円の取崩行っている。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en-US" altLang="ja-JP" sz="1300">
            <a:effectLst/>
            <a:latin typeface="ＭＳ ゴシック" panose="020B0609070205080204" pitchFamily="49" charset="-128"/>
            <a:ea typeface="ＭＳ ゴシック" panose="020B0609070205080204" pitchFamily="49" charset="-128"/>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大型事業に用いた起債の償還により、今後、令和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年ごろまで取崩が続く見込みとなっている。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島根県知夫村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624
617
13.70
2,457,747
2,344,486
112,323
999,109
3,149,332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88.3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1718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067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52525" y="4143375"/>
          <a:ext cx="38227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811514" y="45071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462014" y="44904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924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924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2960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2960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7946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7946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52525" y="48228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22287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22287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2800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前年度に比べて</a:t>
          </a:r>
          <a:r>
            <a:rPr kumimoji="1" lang="en-US" altLang="ja-JP" sz="1050">
              <a:solidFill>
                <a:schemeClr val="dk1"/>
              </a:solidFill>
              <a:effectLst/>
              <a:latin typeface="+mn-lt"/>
              <a:ea typeface="+mn-ea"/>
              <a:cs typeface="+mn-cs"/>
            </a:rPr>
            <a:t>0.1%</a:t>
          </a:r>
          <a:r>
            <a:rPr kumimoji="1" lang="ja-JP" altLang="ja-JP" sz="1050">
              <a:solidFill>
                <a:schemeClr val="dk1"/>
              </a:solidFill>
              <a:effectLst/>
              <a:latin typeface="+mn-lt"/>
              <a:ea typeface="+mn-ea"/>
              <a:cs typeface="+mn-cs"/>
            </a:rPr>
            <a:t>増加しているが、大型の建設事業がなかったことから大きな変化はしていない。</a:t>
          </a:r>
          <a:endParaRPr lang="ja-JP" altLang="ja-JP" sz="1050">
            <a:effectLst/>
          </a:endParaRPr>
        </a:p>
        <a:p>
          <a:r>
            <a:rPr kumimoji="1" lang="ja-JP" altLang="ja-JP" sz="1050">
              <a:solidFill>
                <a:schemeClr val="dk1"/>
              </a:solidFill>
              <a:effectLst/>
              <a:latin typeface="+mn-lt"/>
              <a:ea typeface="+mn-ea"/>
              <a:cs typeface="+mn-cs"/>
            </a:rPr>
            <a:t>　当該値は類似団体平均と比べてほぼ同水準の数値となっているが、今後、更新する施設の優先付けをするためにも、個別施設計画や公共施設等総合管理計画に基づき、老朽化した施設について、点検・診断や計画的な予防保全による長寿命化を進めていくなど、公共施設等の適正管理に努める必要があると言える。</a:t>
          </a:r>
          <a:endParaRPr lang="ja-JP" altLang="ja-JP" sz="105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271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52525" y="68992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35486" y="68118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152525" y="6603547"/>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786781" y="651609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152525" y="630781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786781" y="62203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152525" y="6012089"/>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786781" y="59182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152525" y="5716361"/>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786781" y="56225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152525" y="541428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786781" y="53268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152525" y="5118553"/>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786781" y="5031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152525" y="4822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786781" y="4735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152525" y="48228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34</xdr:row>
      <xdr:rowOff>97881</xdr:rowOff>
    </xdr:to>
    <xdr:cxnSp macro="">
      <xdr:nvCxnSpPr>
        <xdr:cNvPr id="67" name="直線コネクタ 66"/>
        <xdr:cNvCxnSpPr/>
      </xdr:nvCxnSpPr>
      <xdr:spPr>
        <a:xfrm flipV="1">
          <a:off x="4300220" y="5106217"/>
          <a:ext cx="1270" cy="139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101708</xdr:rowOff>
    </xdr:from>
    <xdr:ext cx="405111" cy="259045"/>
    <xdr:sp macro="" textlink="">
      <xdr:nvSpPr>
        <xdr:cNvPr id="68" name="有形固定資産減価償却率最小値テキスト"/>
        <xdr:cNvSpPr txBox="1"/>
      </xdr:nvSpPr>
      <xdr:spPr>
        <a:xfrm>
          <a:off x="4352925" y="650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97881</xdr:rowOff>
    </xdr:from>
    <xdr:to>
      <xdr:col>23</xdr:col>
      <xdr:colOff>174625</xdr:colOff>
      <xdr:row>34</xdr:row>
      <xdr:rowOff>97881</xdr:rowOff>
    </xdr:to>
    <xdr:cxnSp macro="">
      <xdr:nvCxnSpPr>
        <xdr:cNvPr id="69" name="直線コネクタ 68"/>
        <xdr:cNvCxnSpPr/>
      </xdr:nvCxnSpPr>
      <xdr:spPr>
        <a:xfrm>
          <a:off x="4213225" y="6505031"/>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70" name="有形固定資産減価償却率最大値テキスト"/>
        <xdr:cNvSpPr txBox="1"/>
      </xdr:nvSpPr>
      <xdr:spPr>
        <a:xfrm>
          <a:off x="4352925" y="4894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71" name="直線コネクタ 70"/>
        <xdr:cNvCxnSpPr/>
      </xdr:nvCxnSpPr>
      <xdr:spPr>
        <a:xfrm>
          <a:off x="4213225" y="510621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93180</xdr:rowOff>
    </xdr:from>
    <xdr:ext cx="405111" cy="259045"/>
    <xdr:sp macro="" textlink="">
      <xdr:nvSpPr>
        <xdr:cNvPr id="72" name="有形固定資産減価償却率平均値テキスト"/>
        <xdr:cNvSpPr txBox="1"/>
      </xdr:nvSpPr>
      <xdr:spPr>
        <a:xfrm>
          <a:off x="4352925" y="56748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73" name="フローチャート: 判断 72"/>
        <xdr:cNvSpPr/>
      </xdr:nvSpPr>
      <xdr:spPr>
        <a:xfrm>
          <a:off x="4251325" y="569640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117838</xdr:rowOff>
    </xdr:from>
    <xdr:to>
      <xdr:col>19</xdr:col>
      <xdr:colOff>187325</xdr:colOff>
      <xdr:row>30</xdr:row>
      <xdr:rowOff>47988</xdr:rowOff>
    </xdr:to>
    <xdr:sp macro="" textlink="">
      <xdr:nvSpPr>
        <xdr:cNvPr id="74" name="フローチャート: 判断 73"/>
        <xdr:cNvSpPr/>
      </xdr:nvSpPr>
      <xdr:spPr>
        <a:xfrm>
          <a:off x="3616325" y="569948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96248</xdr:rowOff>
    </xdr:from>
    <xdr:to>
      <xdr:col>15</xdr:col>
      <xdr:colOff>187325</xdr:colOff>
      <xdr:row>30</xdr:row>
      <xdr:rowOff>26398</xdr:rowOff>
    </xdr:to>
    <xdr:sp macro="" textlink="">
      <xdr:nvSpPr>
        <xdr:cNvPr id="75" name="フローチャート: 判断 74"/>
        <xdr:cNvSpPr/>
      </xdr:nvSpPr>
      <xdr:spPr>
        <a:xfrm>
          <a:off x="2930525" y="567789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62321</xdr:rowOff>
    </xdr:from>
    <xdr:to>
      <xdr:col>11</xdr:col>
      <xdr:colOff>187325</xdr:colOff>
      <xdr:row>29</xdr:row>
      <xdr:rowOff>163921</xdr:rowOff>
    </xdr:to>
    <xdr:sp macro="" textlink="">
      <xdr:nvSpPr>
        <xdr:cNvPr id="76" name="フローチャート: 判断 75"/>
        <xdr:cNvSpPr/>
      </xdr:nvSpPr>
      <xdr:spPr>
        <a:xfrm>
          <a:off x="2244725" y="564397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12972</xdr:rowOff>
    </xdr:from>
    <xdr:to>
      <xdr:col>7</xdr:col>
      <xdr:colOff>187325</xdr:colOff>
      <xdr:row>29</xdr:row>
      <xdr:rowOff>114572</xdr:rowOff>
    </xdr:to>
    <xdr:sp macro="" textlink="">
      <xdr:nvSpPr>
        <xdr:cNvPr id="77" name="フローチャート: 判断 76"/>
        <xdr:cNvSpPr/>
      </xdr:nvSpPr>
      <xdr:spPr>
        <a:xfrm>
          <a:off x="1558925" y="559462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143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508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28225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1367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4509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68489</xdr:rowOff>
    </xdr:from>
    <xdr:to>
      <xdr:col>23</xdr:col>
      <xdr:colOff>136525</xdr:colOff>
      <xdr:row>29</xdr:row>
      <xdr:rowOff>170089</xdr:rowOff>
    </xdr:to>
    <xdr:sp macro="" textlink="">
      <xdr:nvSpPr>
        <xdr:cNvPr id="83" name="楕円 82"/>
        <xdr:cNvSpPr/>
      </xdr:nvSpPr>
      <xdr:spPr>
        <a:xfrm>
          <a:off x="4251325" y="56501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91366</xdr:rowOff>
    </xdr:from>
    <xdr:ext cx="405111" cy="259045"/>
    <xdr:sp macro="" textlink="">
      <xdr:nvSpPr>
        <xdr:cNvPr id="84" name="有形固定資産減価償却率該当値テキスト"/>
        <xdr:cNvSpPr txBox="1"/>
      </xdr:nvSpPr>
      <xdr:spPr>
        <a:xfrm>
          <a:off x="4352925" y="5507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65405</xdr:rowOff>
    </xdr:from>
    <xdr:to>
      <xdr:col>19</xdr:col>
      <xdr:colOff>187325</xdr:colOff>
      <xdr:row>29</xdr:row>
      <xdr:rowOff>167005</xdr:rowOff>
    </xdr:to>
    <xdr:sp macro="" textlink="">
      <xdr:nvSpPr>
        <xdr:cNvPr id="85" name="楕円 84"/>
        <xdr:cNvSpPr/>
      </xdr:nvSpPr>
      <xdr:spPr>
        <a:xfrm>
          <a:off x="3616325" y="56470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116205</xdr:rowOff>
    </xdr:from>
    <xdr:to>
      <xdr:col>23</xdr:col>
      <xdr:colOff>85725</xdr:colOff>
      <xdr:row>29</xdr:row>
      <xdr:rowOff>119289</xdr:rowOff>
    </xdr:to>
    <xdr:cxnSp macro="">
      <xdr:nvCxnSpPr>
        <xdr:cNvPr id="86" name="直線コネクタ 85"/>
        <xdr:cNvCxnSpPr/>
      </xdr:nvCxnSpPr>
      <xdr:spPr>
        <a:xfrm>
          <a:off x="3667125" y="5697855"/>
          <a:ext cx="6350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49983</xdr:rowOff>
    </xdr:from>
    <xdr:to>
      <xdr:col>15</xdr:col>
      <xdr:colOff>187325</xdr:colOff>
      <xdr:row>29</xdr:row>
      <xdr:rowOff>151583</xdr:rowOff>
    </xdr:to>
    <xdr:sp macro="" textlink="">
      <xdr:nvSpPr>
        <xdr:cNvPr id="87" name="楕円 86"/>
        <xdr:cNvSpPr/>
      </xdr:nvSpPr>
      <xdr:spPr>
        <a:xfrm>
          <a:off x="2930525" y="563163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100783</xdr:rowOff>
    </xdr:from>
    <xdr:to>
      <xdr:col>19</xdr:col>
      <xdr:colOff>136525</xdr:colOff>
      <xdr:row>29</xdr:row>
      <xdr:rowOff>116205</xdr:rowOff>
    </xdr:to>
    <xdr:cxnSp macro="">
      <xdr:nvCxnSpPr>
        <xdr:cNvPr id="88" name="直線コネクタ 87"/>
        <xdr:cNvCxnSpPr/>
      </xdr:nvCxnSpPr>
      <xdr:spPr>
        <a:xfrm>
          <a:off x="2981325" y="5682433"/>
          <a:ext cx="685800"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31478</xdr:rowOff>
    </xdr:from>
    <xdr:to>
      <xdr:col>11</xdr:col>
      <xdr:colOff>187325</xdr:colOff>
      <xdr:row>29</xdr:row>
      <xdr:rowOff>133078</xdr:rowOff>
    </xdr:to>
    <xdr:sp macro="" textlink="">
      <xdr:nvSpPr>
        <xdr:cNvPr id="89" name="楕円 88"/>
        <xdr:cNvSpPr/>
      </xdr:nvSpPr>
      <xdr:spPr>
        <a:xfrm>
          <a:off x="2244725" y="56131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82278</xdr:rowOff>
    </xdr:from>
    <xdr:to>
      <xdr:col>15</xdr:col>
      <xdr:colOff>136525</xdr:colOff>
      <xdr:row>29</xdr:row>
      <xdr:rowOff>100783</xdr:rowOff>
    </xdr:to>
    <xdr:cxnSp macro="">
      <xdr:nvCxnSpPr>
        <xdr:cNvPr id="90" name="直線コネクタ 89"/>
        <xdr:cNvCxnSpPr/>
      </xdr:nvCxnSpPr>
      <xdr:spPr>
        <a:xfrm>
          <a:off x="2295525" y="5663928"/>
          <a:ext cx="6858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116568</xdr:rowOff>
    </xdr:from>
    <xdr:to>
      <xdr:col>7</xdr:col>
      <xdr:colOff>187325</xdr:colOff>
      <xdr:row>29</xdr:row>
      <xdr:rowOff>46718</xdr:rowOff>
    </xdr:to>
    <xdr:sp macro="" textlink="">
      <xdr:nvSpPr>
        <xdr:cNvPr id="91" name="楕円 90"/>
        <xdr:cNvSpPr/>
      </xdr:nvSpPr>
      <xdr:spPr>
        <a:xfrm>
          <a:off x="1558925" y="553311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167368</xdr:rowOff>
    </xdr:from>
    <xdr:to>
      <xdr:col>11</xdr:col>
      <xdr:colOff>136525</xdr:colOff>
      <xdr:row>29</xdr:row>
      <xdr:rowOff>82278</xdr:rowOff>
    </xdr:to>
    <xdr:cxnSp macro="">
      <xdr:nvCxnSpPr>
        <xdr:cNvPr id="92" name="直線コネクタ 91"/>
        <xdr:cNvCxnSpPr/>
      </xdr:nvCxnSpPr>
      <xdr:spPr>
        <a:xfrm>
          <a:off x="1609725" y="5583918"/>
          <a:ext cx="6858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39115</xdr:rowOff>
    </xdr:from>
    <xdr:ext cx="405111" cy="259045"/>
    <xdr:sp macro="" textlink="">
      <xdr:nvSpPr>
        <xdr:cNvPr id="93" name="n_1aveValue有形固定資産減価償却率"/>
        <xdr:cNvSpPr txBox="1"/>
      </xdr:nvSpPr>
      <xdr:spPr>
        <a:xfrm>
          <a:off x="3470919" y="5785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17525</xdr:rowOff>
    </xdr:from>
    <xdr:ext cx="405111" cy="259045"/>
    <xdr:sp macro="" textlink="">
      <xdr:nvSpPr>
        <xdr:cNvPr id="94" name="n_2aveValue有形固定資産減価償却率"/>
        <xdr:cNvSpPr txBox="1"/>
      </xdr:nvSpPr>
      <xdr:spPr>
        <a:xfrm>
          <a:off x="2797819" y="5764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155048</xdr:rowOff>
    </xdr:from>
    <xdr:ext cx="405111" cy="259045"/>
    <xdr:sp macro="" textlink="">
      <xdr:nvSpPr>
        <xdr:cNvPr id="95" name="n_3aveValue有形固定資産減価償却率"/>
        <xdr:cNvSpPr txBox="1"/>
      </xdr:nvSpPr>
      <xdr:spPr>
        <a:xfrm>
          <a:off x="2112019" y="5736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105699</xdr:rowOff>
    </xdr:from>
    <xdr:ext cx="405111" cy="259045"/>
    <xdr:sp macro="" textlink="">
      <xdr:nvSpPr>
        <xdr:cNvPr id="96" name="n_4aveValue有形固定資産減価償却率"/>
        <xdr:cNvSpPr txBox="1"/>
      </xdr:nvSpPr>
      <xdr:spPr>
        <a:xfrm>
          <a:off x="1426219" y="5687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12082</xdr:rowOff>
    </xdr:from>
    <xdr:ext cx="405111" cy="259045"/>
    <xdr:sp macro="" textlink="">
      <xdr:nvSpPr>
        <xdr:cNvPr id="97" name="n_1mainValue有形固定資産減価償却率"/>
        <xdr:cNvSpPr txBox="1"/>
      </xdr:nvSpPr>
      <xdr:spPr>
        <a:xfrm>
          <a:off x="3470919" y="5428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168110</xdr:rowOff>
    </xdr:from>
    <xdr:ext cx="405111" cy="259045"/>
    <xdr:sp macro="" textlink="">
      <xdr:nvSpPr>
        <xdr:cNvPr id="98" name="n_2mainValue有形固定資産減価償却率"/>
        <xdr:cNvSpPr txBox="1"/>
      </xdr:nvSpPr>
      <xdr:spPr>
        <a:xfrm>
          <a:off x="2797819" y="5419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149605</xdr:rowOff>
    </xdr:from>
    <xdr:ext cx="405111" cy="259045"/>
    <xdr:sp macro="" textlink="">
      <xdr:nvSpPr>
        <xdr:cNvPr id="99" name="n_3mainValue有形固定資産減価償却率"/>
        <xdr:cNvSpPr txBox="1"/>
      </xdr:nvSpPr>
      <xdr:spPr>
        <a:xfrm>
          <a:off x="2112019" y="540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63245</xdr:rowOff>
    </xdr:from>
    <xdr:ext cx="405111" cy="259045"/>
    <xdr:sp macro="" textlink="">
      <xdr:nvSpPr>
        <xdr:cNvPr id="100" name="n_4mainValue有形固定資産減価償却率"/>
        <xdr:cNvSpPr txBox="1"/>
      </xdr:nvSpPr>
      <xdr:spPr>
        <a:xfrm>
          <a:off x="1426219" y="5314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0194925" y="4143375"/>
          <a:ext cx="38036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1150868" y="45071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2443365" y="44904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39668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39668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5338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5338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681797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681797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0194925" y="48228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424622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424622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43224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年度において約</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百万円の繰上償還を行ったため、債務償還比率は前年度比△</a:t>
          </a:r>
          <a:r>
            <a:rPr kumimoji="1" lang="en-US" altLang="ja-JP" sz="1100">
              <a:solidFill>
                <a:schemeClr val="dk1"/>
              </a:solidFill>
              <a:effectLst/>
              <a:latin typeface="+mn-lt"/>
              <a:ea typeface="+mn-ea"/>
              <a:cs typeface="+mn-cs"/>
            </a:rPr>
            <a:t>261.5</a:t>
          </a:r>
          <a:r>
            <a:rPr kumimoji="1" lang="ja-JP" altLang="ja-JP" sz="1100">
              <a:solidFill>
                <a:schemeClr val="dk1"/>
              </a:solidFill>
              <a:effectLst/>
              <a:latin typeface="+mn-lt"/>
              <a:ea typeface="+mn-ea"/>
              <a:cs typeface="+mn-cs"/>
            </a:rPr>
            <a:t>％となった。</a:t>
          </a:r>
          <a:endParaRPr lang="ja-JP" altLang="ja-JP">
            <a:effectLst/>
          </a:endParaRPr>
        </a:p>
        <a:p>
          <a:r>
            <a:rPr kumimoji="1" lang="ja-JP" altLang="ja-JP" sz="1100" baseline="0">
              <a:solidFill>
                <a:schemeClr val="dk1"/>
              </a:solidFill>
              <a:effectLst/>
              <a:latin typeface="+mn-lt"/>
              <a:ea typeface="+mn-ea"/>
              <a:cs typeface="+mn-cs"/>
            </a:rPr>
            <a:t>　しかし、</a:t>
          </a:r>
          <a:r>
            <a:rPr kumimoji="1" lang="ja-JP" altLang="ja-JP" sz="1100">
              <a:solidFill>
                <a:schemeClr val="dk1"/>
              </a:solidFill>
              <a:effectLst/>
              <a:latin typeface="+mn-lt"/>
              <a:ea typeface="+mn-ea"/>
              <a:cs typeface="+mn-cs"/>
            </a:rPr>
            <a:t>増加要因である将来負担額が起債借入により増えているため、類似団体平均と比較した場合</a:t>
          </a:r>
          <a:r>
            <a:rPr kumimoji="1" lang="en-US" altLang="ja-JP" sz="1100">
              <a:solidFill>
                <a:schemeClr val="dk1"/>
              </a:solidFill>
              <a:effectLst/>
              <a:latin typeface="+mn-lt"/>
              <a:ea typeface="+mn-ea"/>
              <a:cs typeface="+mn-cs"/>
            </a:rPr>
            <a:t>+571.4%</a:t>
          </a:r>
          <a:r>
            <a:rPr kumimoji="1" lang="ja-JP" altLang="ja-JP" sz="1100">
              <a:solidFill>
                <a:schemeClr val="dk1"/>
              </a:solidFill>
              <a:effectLst/>
              <a:latin typeface="+mn-lt"/>
              <a:ea typeface="+mn-ea"/>
              <a:cs typeface="+mn-cs"/>
            </a:rPr>
            <a:t>となっており、今後とも必要な事業を見極め、</a:t>
          </a:r>
          <a:r>
            <a:rPr lang="ja-JP" altLang="ja-JP" sz="1100">
              <a:solidFill>
                <a:schemeClr val="dk1"/>
              </a:solidFill>
              <a:effectLst/>
              <a:latin typeface="+mn-lt"/>
              <a:ea typeface="+mn-ea"/>
              <a:cs typeface="+mn-cs"/>
            </a:rPr>
            <a:t>新規に発行する地方債の抑制を行う必要がある。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01568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0194925" y="68992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9705751" y="68118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0194925" y="660354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9705751" y="651609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0194925" y="630781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xdr:cNvSpPr txBox="1"/>
      </xdr:nvSpPr>
      <xdr:spPr>
        <a:xfrm>
          <a:off x="9758836" y="62203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0194925" y="601208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9758836" y="59182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0194925" y="571636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9758836" y="56225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0194925" y="541428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9758836" y="53268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0194925" y="511855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xdr:cNvSpPr txBox="1"/>
      </xdr:nvSpPr>
      <xdr:spPr>
        <a:xfrm>
          <a:off x="9861428" y="5031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0194925" y="48228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0194925" y="48228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32</xdr:row>
      <xdr:rowOff>150087</xdr:rowOff>
    </xdr:to>
    <xdr:cxnSp macro="">
      <xdr:nvCxnSpPr>
        <xdr:cNvPr id="131" name="直線コネクタ 130"/>
        <xdr:cNvCxnSpPr/>
      </xdr:nvCxnSpPr>
      <xdr:spPr>
        <a:xfrm flipV="1">
          <a:off x="13323570" y="5118553"/>
          <a:ext cx="1269" cy="1108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153914</xdr:rowOff>
    </xdr:from>
    <xdr:ext cx="469744" cy="259045"/>
    <xdr:sp macro="" textlink="">
      <xdr:nvSpPr>
        <xdr:cNvPr id="132" name="債務償還比率最小値テキスト"/>
        <xdr:cNvSpPr txBox="1"/>
      </xdr:nvSpPr>
      <xdr:spPr>
        <a:xfrm>
          <a:off x="13376275" y="623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32</xdr:row>
      <xdr:rowOff>150087</xdr:rowOff>
    </xdr:from>
    <xdr:to>
      <xdr:col>76</xdr:col>
      <xdr:colOff>111125</xdr:colOff>
      <xdr:row>32</xdr:row>
      <xdr:rowOff>150087</xdr:rowOff>
    </xdr:to>
    <xdr:cxnSp macro="">
      <xdr:nvCxnSpPr>
        <xdr:cNvPr id="133" name="直線コネクタ 132"/>
        <xdr:cNvCxnSpPr/>
      </xdr:nvCxnSpPr>
      <xdr:spPr>
        <a:xfrm>
          <a:off x="13255625" y="62270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xdr:cNvSpPr txBox="1"/>
      </xdr:nvSpPr>
      <xdr:spPr>
        <a:xfrm>
          <a:off x="13376275" y="49064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xdr:cNvCxnSpPr/>
      </xdr:nvCxnSpPr>
      <xdr:spPr>
        <a:xfrm>
          <a:off x="13255625" y="51185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45955</xdr:rowOff>
    </xdr:from>
    <xdr:ext cx="469744" cy="259045"/>
    <xdr:sp macro="" textlink="">
      <xdr:nvSpPr>
        <xdr:cNvPr id="136" name="債務償還比率平均値テキスト"/>
        <xdr:cNvSpPr txBox="1"/>
      </xdr:nvSpPr>
      <xdr:spPr>
        <a:xfrm>
          <a:off x="13376275" y="5132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23078</xdr:rowOff>
    </xdr:from>
    <xdr:to>
      <xdr:col>76</xdr:col>
      <xdr:colOff>73025</xdr:colOff>
      <xdr:row>27</xdr:row>
      <xdr:rowOff>124678</xdr:rowOff>
    </xdr:to>
    <xdr:sp macro="" textlink="">
      <xdr:nvSpPr>
        <xdr:cNvPr id="137" name="フローチャート: 判断 136"/>
        <xdr:cNvSpPr/>
      </xdr:nvSpPr>
      <xdr:spPr>
        <a:xfrm>
          <a:off x="13293725" y="527452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85725</xdr:rowOff>
    </xdr:from>
    <xdr:to>
      <xdr:col>72</xdr:col>
      <xdr:colOff>123825</xdr:colOff>
      <xdr:row>29</xdr:row>
      <xdr:rowOff>15875</xdr:rowOff>
    </xdr:to>
    <xdr:sp macro="" textlink="">
      <xdr:nvSpPr>
        <xdr:cNvPr id="138" name="フローチャート: 判断 137"/>
        <xdr:cNvSpPr/>
      </xdr:nvSpPr>
      <xdr:spPr>
        <a:xfrm>
          <a:off x="12639675" y="55022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94978</xdr:rowOff>
    </xdr:from>
    <xdr:to>
      <xdr:col>68</xdr:col>
      <xdr:colOff>123825</xdr:colOff>
      <xdr:row>29</xdr:row>
      <xdr:rowOff>25128</xdr:rowOff>
    </xdr:to>
    <xdr:sp macro="" textlink="">
      <xdr:nvSpPr>
        <xdr:cNvPr id="139" name="フローチャート: 判断 138"/>
        <xdr:cNvSpPr/>
      </xdr:nvSpPr>
      <xdr:spPr>
        <a:xfrm>
          <a:off x="11953875" y="55115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64289</xdr:rowOff>
    </xdr:from>
    <xdr:to>
      <xdr:col>64</xdr:col>
      <xdr:colOff>123825</xdr:colOff>
      <xdr:row>28</xdr:row>
      <xdr:rowOff>165889</xdr:rowOff>
    </xdr:to>
    <xdr:sp macro="" textlink="">
      <xdr:nvSpPr>
        <xdr:cNvPr id="140" name="フローチャート: 判断 139"/>
        <xdr:cNvSpPr/>
      </xdr:nvSpPr>
      <xdr:spPr>
        <a:xfrm>
          <a:off x="11268075" y="5480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21572</xdr:rowOff>
    </xdr:from>
    <xdr:to>
      <xdr:col>60</xdr:col>
      <xdr:colOff>123825</xdr:colOff>
      <xdr:row>28</xdr:row>
      <xdr:rowOff>123172</xdr:rowOff>
    </xdr:to>
    <xdr:sp macro="" textlink="">
      <xdr:nvSpPr>
        <xdr:cNvPr id="141" name="フローチャート: 判断 140"/>
        <xdr:cNvSpPr/>
      </xdr:nvSpPr>
      <xdr:spPr>
        <a:xfrm>
          <a:off x="10582275" y="543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3166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2531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18459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11601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04743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47008</xdr:rowOff>
    </xdr:from>
    <xdr:to>
      <xdr:col>76</xdr:col>
      <xdr:colOff>73025</xdr:colOff>
      <xdr:row>32</xdr:row>
      <xdr:rowOff>148608</xdr:rowOff>
    </xdr:to>
    <xdr:sp macro="" textlink="">
      <xdr:nvSpPr>
        <xdr:cNvPr id="147" name="楕円 146"/>
        <xdr:cNvSpPr/>
      </xdr:nvSpPr>
      <xdr:spPr>
        <a:xfrm>
          <a:off x="13293725" y="612395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133385</xdr:rowOff>
    </xdr:from>
    <xdr:ext cx="469744" cy="259045"/>
    <xdr:sp macro="" textlink="">
      <xdr:nvSpPr>
        <xdr:cNvPr id="148" name="債務償還比率該当値テキスト"/>
        <xdr:cNvSpPr txBox="1"/>
      </xdr:nvSpPr>
      <xdr:spPr>
        <a:xfrm>
          <a:off x="13376275" y="6045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107379</xdr:rowOff>
    </xdr:from>
    <xdr:to>
      <xdr:col>72</xdr:col>
      <xdr:colOff>123825</xdr:colOff>
      <xdr:row>35</xdr:row>
      <xdr:rowOff>37529</xdr:rowOff>
    </xdr:to>
    <xdr:sp macro="" textlink="">
      <xdr:nvSpPr>
        <xdr:cNvPr id="149" name="楕円 148"/>
        <xdr:cNvSpPr/>
      </xdr:nvSpPr>
      <xdr:spPr>
        <a:xfrm>
          <a:off x="12639675" y="651452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97808</xdr:rowOff>
    </xdr:from>
    <xdr:to>
      <xdr:col>76</xdr:col>
      <xdr:colOff>22225</xdr:colOff>
      <xdr:row>34</xdr:row>
      <xdr:rowOff>158179</xdr:rowOff>
    </xdr:to>
    <xdr:cxnSp macro="">
      <xdr:nvCxnSpPr>
        <xdr:cNvPr id="150" name="直線コネクタ 149"/>
        <xdr:cNvCxnSpPr/>
      </xdr:nvCxnSpPr>
      <xdr:spPr>
        <a:xfrm flipV="1">
          <a:off x="12690475" y="6174758"/>
          <a:ext cx="635000" cy="39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70521</xdr:rowOff>
    </xdr:from>
    <xdr:to>
      <xdr:col>68</xdr:col>
      <xdr:colOff>123825</xdr:colOff>
      <xdr:row>35</xdr:row>
      <xdr:rowOff>671</xdr:rowOff>
    </xdr:to>
    <xdr:sp macro="" textlink="">
      <xdr:nvSpPr>
        <xdr:cNvPr id="151" name="楕円 150"/>
        <xdr:cNvSpPr/>
      </xdr:nvSpPr>
      <xdr:spPr>
        <a:xfrm>
          <a:off x="11953875" y="647767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34</xdr:row>
      <xdr:rowOff>121321</xdr:rowOff>
    </xdr:from>
    <xdr:to>
      <xdr:col>72</xdr:col>
      <xdr:colOff>73025</xdr:colOff>
      <xdr:row>34</xdr:row>
      <xdr:rowOff>158179</xdr:rowOff>
    </xdr:to>
    <xdr:cxnSp macro="">
      <xdr:nvCxnSpPr>
        <xdr:cNvPr id="152" name="直線コネクタ 151"/>
        <xdr:cNvCxnSpPr/>
      </xdr:nvCxnSpPr>
      <xdr:spPr>
        <a:xfrm>
          <a:off x="12004675" y="6528471"/>
          <a:ext cx="685800" cy="3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28847</xdr:rowOff>
    </xdr:from>
    <xdr:to>
      <xdr:col>64</xdr:col>
      <xdr:colOff>123825</xdr:colOff>
      <xdr:row>33</xdr:row>
      <xdr:rowOff>130447</xdr:rowOff>
    </xdr:to>
    <xdr:sp macro="" textlink="">
      <xdr:nvSpPr>
        <xdr:cNvPr id="153" name="楕円 152"/>
        <xdr:cNvSpPr/>
      </xdr:nvSpPr>
      <xdr:spPr>
        <a:xfrm>
          <a:off x="11268075" y="627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79647</xdr:rowOff>
    </xdr:from>
    <xdr:to>
      <xdr:col>68</xdr:col>
      <xdr:colOff>73025</xdr:colOff>
      <xdr:row>34</xdr:row>
      <xdr:rowOff>121321</xdr:rowOff>
    </xdr:to>
    <xdr:cxnSp macro="">
      <xdr:nvCxnSpPr>
        <xdr:cNvPr id="154" name="直線コネクタ 153"/>
        <xdr:cNvCxnSpPr/>
      </xdr:nvCxnSpPr>
      <xdr:spPr>
        <a:xfrm>
          <a:off x="11318875" y="6321697"/>
          <a:ext cx="685800" cy="20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40958</xdr:rowOff>
    </xdr:from>
    <xdr:to>
      <xdr:col>60</xdr:col>
      <xdr:colOff>123825</xdr:colOff>
      <xdr:row>31</xdr:row>
      <xdr:rowOff>142558</xdr:rowOff>
    </xdr:to>
    <xdr:sp macro="" textlink="">
      <xdr:nvSpPr>
        <xdr:cNvPr id="155" name="楕円 154"/>
        <xdr:cNvSpPr/>
      </xdr:nvSpPr>
      <xdr:spPr>
        <a:xfrm>
          <a:off x="10582275" y="595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91758</xdr:rowOff>
    </xdr:from>
    <xdr:to>
      <xdr:col>64</xdr:col>
      <xdr:colOff>73025</xdr:colOff>
      <xdr:row>33</xdr:row>
      <xdr:rowOff>79647</xdr:rowOff>
    </xdr:to>
    <xdr:cxnSp macro="">
      <xdr:nvCxnSpPr>
        <xdr:cNvPr id="156" name="直線コネクタ 155"/>
        <xdr:cNvCxnSpPr/>
      </xdr:nvCxnSpPr>
      <xdr:spPr>
        <a:xfrm>
          <a:off x="10633075" y="6003608"/>
          <a:ext cx="685800" cy="318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32402</xdr:rowOff>
    </xdr:from>
    <xdr:ext cx="469744" cy="259045"/>
    <xdr:sp macro="" textlink="">
      <xdr:nvSpPr>
        <xdr:cNvPr id="157" name="n_1aveValue債務償還比率"/>
        <xdr:cNvSpPr txBox="1"/>
      </xdr:nvSpPr>
      <xdr:spPr>
        <a:xfrm>
          <a:off x="12461952" y="528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41655</xdr:rowOff>
    </xdr:from>
    <xdr:ext cx="469744" cy="259045"/>
    <xdr:sp macro="" textlink="">
      <xdr:nvSpPr>
        <xdr:cNvPr id="158" name="n_2aveValue債務償還比率"/>
        <xdr:cNvSpPr txBox="1"/>
      </xdr:nvSpPr>
      <xdr:spPr>
        <a:xfrm>
          <a:off x="11788852" y="529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10966</xdr:rowOff>
    </xdr:from>
    <xdr:ext cx="469744" cy="259045"/>
    <xdr:sp macro="" textlink="">
      <xdr:nvSpPr>
        <xdr:cNvPr id="159" name="n_3aveValue債務償還比率"/>
        <xdr:cNvSpPr txBox="1"/>
      </xdr:nvSpPr>
      <xdr:spPr>
        <a:xfrm>
          <a:off x="11103052" y="526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139699</xdr:rowOff>
    </xdr:from>
    <xdr:ext cx="469744" cy="259045"/>
    <xdr:sp macro="" textlink="">
      <xdr:nvSpPr>
        <xdr:cNvPr id="160" name="n_4aveValue債務償還比率"/>
        <xdr:cNvSpPr txBox="1"/>
      </xdr:nvSpPr>
      <xdr:spPr>
        <a:xfrm>
          <a:off x="10417252" y="522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35</xdr:row>
      <xdr:rowOff>28656</xdr:rowOff>
    </xdr:from>
    <xdr:ext cx="469744" cy="259045"/>
    <xdr:sp macro="" textlink="">
      <xdr:nvSpPr>
        <xdr:cNvPr id="161" name="n_1mainValue債務償還比率"/>
        <xdr:cNvSpPr txBox="1"/>
      </xdr:nvSpPr>
      <xdr:spPr>
        <a:xfrm>
          <a:off x="12461952" y="6600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163248</xdr:rowOff>
    </xdr:from>
    <xdr:ext cx="469744" cy="259045"/>
    <xdr:sp macro="" textlink="">
      <xdr:nvSpPr>
        <xdr:cNvPr id="162" name="n_2mainValue債務償還比率"/>
        <xdr:cNvSpPr txBox="1"/>
      </xdr:nvSpPr>
      <xdr:spPr>
        <a:xfrm>
          <a:off x="11788852" y="657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121574</xdr:rowOff>
    </xdr:from>
    <xdr:ext cx="469744" cy="259045"/>
    <xdr:sp macro="" textlink="">
      <xdr:nvSpPr>
        <xdr:cNvPr id="163" name="n_3mainValue債務償還比率"/>
        <xdr:cNvSpPr txBox="1"/>
      </xdr:nvSpPr>
      <xdr:spPr>
        <a:xfrm>
          <a:off x="11103052" y="6363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133685</xdr:rowOff>
    </xdr:from>
    <xdr:ext cx="469744" cy="259045"/>
    <xdr:sp macro="" textlink="">
      <xdr:nvSpPr>
        <xdr:cNvPr id="164" name="n_4mainValue債務償還比率"/>
        <xdr:cNvSpPr txBox="1"/>
      </xdr:nvSpPr>
      <xdr:spPr>
        <a:xfrm>
          <a:off x="10417252" y="604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152525" y="77597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152525" y="114395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835025" y="8007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296025" y="10585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835025" y="116554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296025" y="14309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島根県知夫村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624
617
13.70
2,457,747
2,344,486
112,323
999,109
3,149,332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88.3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57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8496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94161</xdr:rowOff>
    </xdr:from>
    <xdr:to>
      <xdr:col>24</xdr:col>
      <xdr:colOff>62865</xdr:colOff>
      <xdr:row>42</xdr:row>
      <xdr:rowOff>66403</xdr:rowOff>
    </xdr:to>
    <xdr:cxnSp macro="">
      <xdr:nvCxnSpPr>
        <xdr:cNvPr id="58" name="直線コネクタ 57"/>
        <xdr:cNvCxnSpPr/>
      </xdr:nvCxnSpPr>
      <xdr:spPr>
        <a:xfrm flipV="1">
          <a:off x="4177665" y="5548811"/>
          <a:ext cx="0" cy="1458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xdr:cNvSpPr txBox="1"/>
      </xdr:nvSpPr>
      <xdr:spPr>
        <a:xfrm>
          <a:off x="4216400" y="7010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xdr:cNvCxnSpPr/>
      </xdr:nvCxnSpPr>
      <xdr:spPr>
        <a:xfrm>
          <a:off x="4108450" y="70069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40838</xdr:rowOff>
    </xdr:from>
    <xdr:ext cx="340478" cy="259045"/>
    <xdr:sp macro="" textlink="">
      <xdr:nvSpPr>
        <xdr:cNvPr id="61" name="【道路】&#10;有形固定資産減価償却率最大値テキスト"/>
        <xdr:cNvSpPr txBox="1"/>
      </xdr:nvSpPr>
      <xdr:spPr>
        <a:xfrm>
          <a:off x="4216400" y="53303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94161</xdr:rowOff>
    </xdr:from>
    <xdr:to>
      <xdr:col>24</xdr:col>
      <xdr:colOff>152400</xdr:colOff>
      <xdr:row>33</xdr:row>
      <xdr:rowOff>94161</xdr:rowOff>
    </xdr:to>
    <xdr:cxnSp macro="">
      <xdr:nvCxnSpPr>
        <xdr:cNvPr id="62" name="直線コネクタ 61"/>
        <xdr:cNvCxnSpPr/>
      </xdr:nvCxnSpPr>
      <xdr:spPr>
        <a:xfrm>
          <a:off x="4108450" y="55488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126292</xdr:rowOff>
    </xdr:from>
    <xdr:ext cx="405111" cy="259045"/>
    <xdr:sp macro="" textlink="">
      <xdr:nvSpPr>
        <xdr:cNvPr id="63" name="【道路】&#10;有形固定資産減価償却率平均値テキスト"/>
        <xdr:cNvSpPr txBox="1"/>
      </xdr:nvSpPr>
      <xdr:spPr>
        <a:xfrm>
          <a:off x="4216400" y="6406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147865</xdr:rowOff>
    </xdr:from>
    <xdr:to>
      <xdr:col>24</xdr:col>
      <xdr:colOff>114300</xdr:colOff>
      <xdr:row>39</xdr:row>
      <xdr:rowOff>78015</xdr:rowOff>
    </xdr:to>
    <xdr:sp macro="" textlink="">
      <xdr:nvSpPr>
        <xdr:cNvPr id="64" name="フローチャート: 判断 63"/>
        <xdr:cNvSpPr/>
      </xdr:nvSpPr>
      <xdr:spPr>
        <a:xfrm>
          <a:off x="4127500" y="64280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5" name="フローチャート: 判断 64"/>
        <xdr:cNvSpPr/>
      </xdr:nvSpPr>
      <xdr:spPr>
        <a:xfrm>
          <a:off x="3384550" y="640352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xdr:cNvSpPr/>
      </xdr:nvSpPr>
      <xdr:spPr>
        <a:xfrm>
          <a:off x="2571750" y="639862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87449</xdr:rowOff>
    </xdr:from>
    <xdr:to>
      <xdr:col>10</xdr:col>
      <xdr:colOff>165100</xdr:colOff>
      <xdr:row>39</xdr:row>
      <xdr:rowOff>17599</xdr:rowOff>
    </xdr:to>
    <xdr:sp macro="" textlink="">
      <xdr:nvSpPr>
        <xdr:cNvPr id="67" name="フローチャート: 判断 66"/>
        <xdr:cNvSpPr/>
      </xdr:nvSpPr>
      <xdr:spPr>
        <a:xfrm>
          <a:off x="1778000" y="63675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54791</xdr:rowOff>
    </xdr:from>
    <xdr:to>
      <xdr:col>6</xdr:col>
      <xdr:colOff>38100</xdr:colOff>
      <xdr:row>38</xdr:row>
      <xdr:rowOff>156391</xdr:rowOff>
    </xdr:to>
    <xdr:sp macro="" textlink="">
      <xdr:nvSpPr>
        <xdr:cNvPr id="68" name="フローチャート: 判断 67"/>
        <xdr:cNvSpPr/>
      </xdr:nvSpPr>
      <xdr:spPr>
        <a:xfrm>
          <a:off x="984250" y="633494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144599</xdr:rowOff>
    </xdr:from>
    <xdr:to>
      <xdr:col>24</xdr:col>
      <xdr:colOff>114300</xdr:colOff>
      <xdr:row>39</xdr:row>
      <xdr:rowOff>74749</xdr:rowOff>
    </xdr:to>
    <xdr:sp macro="" textlink="">
      <xdr:nvSpPr>
        <xdr:cNvPr id="74" name="楕円 73"/>
        <xdr:cNvSpPr/>
      </xdr:nvSpPr>
      <xdr:spPr>
        <a:xfrm>
          <a:off x="4127500" y="642474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167476</xdr:rowOff>
    </xdr:from>
    <xdr:ext cx="405111" cy="259045"/>
    <xdr:sp macro="" textlink="">
      <xdr:nvSpPr>
        <xdr:cNvPr id="75" name="【道路】&#10;有形固定資産減価償却率該当値テキスト"/>
        <xdr:cNvSpPr txBox="1"/>
      </xdr:nvSpPr>
      <xdr:spPr>
        <a:xfrm>
          <a:off x="4216400" y="6282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111941</xdr:rowOff>
    </xdr:from>
    <xdr:to>
      <xdr:col>20</xdr:col>
      <xdr:colOff>38100</xdr:colOff>
      <xdr:row>39</xdr:row>
      <xdr:rowOff>42091</xdr:rowOff>
    </xdr:to>
    <xdr:sp macro="" textlink="">
      <xdr:nvSpPr>
        <xdr:cNvPr id="76" name="楕円 75"/>
        <xdr:cNvSpPr/>
      </xdr:nvSpPr>
      <xdr:spPr>
        <a:xfrm>
          <a:off x="3384550" y="639209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162741</xdr:rowOff>
    </xdr:from>
    <xdr:to>
      <xdr:col>24</xdr:col>
      <xdr:colOff>63500</xdr:colOff>
      <xdr:row>39</xdr:row>
      <xdr:rowOff>23949</xdr:rowOff>
    </xdr:to>
    <xdr:cxnSp macro="">
      <xdr:nvCxnSpPr>
        <xdr:cNvPr id="77" name="直線コネクタ 76"/>
        <xdr:cNvCxnSpPr/>
      </xdr:nvCxnSpPr>
      <xdr:spPr>
        <a:xfrm>
          <a:off x="3429000" y="6442891"/>
          <a:ext cx="749300" cy="2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102144</xdr:rowOff>
    </xdr:from>
    <xdr:to>
      <xdr:col>15</xdr:col>
      <xdr:colOff>101600</xdr:colOff>
      <xdr:row>39</xdr:row>
      <xdr:rowOff>32294</xdr:rowOff>
    </xdr:to>
    <xdr:sp macro="" textlink="">
      <xdr:nvSpPr>
        <xdr:cNvPr id="78" name="楕円 77"/>
        <xdr:cNvSpPr/>
      </xdr:nvSpPr>
      <xdr:spPr>
        <a:xfrm>
          <a:off x="2571750" y="638229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152944</xdr:rowOff>
    </xdr:from>
    <xdr:to>
      <xdr:col>19</xdr:col>
      <xdr:colOff>177800</xdr:colOff>
      <xdr:row>38</xdr:row>
      <xdr:rowOff>162741</xdr:rowOff>
    </xdr:to>
    <xdr:cxnSp macro="">
      <xdr:nvCxnSpPr>
        <xdr:cNvPr id="79" name="直線コネクタ 78"/>
        <xdr:cNvCxnSpPr/>
      </xdr:nvCxnSpPr>
      <xdr:spPr>
        <a:xfrm>
          <a:off x="2622550" y="6433094"/>
          <a:ext cx="80645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85816</xdr:rowOff>
    </xdr:from>
    <xdr:to>
      <xdr:col>10</xdr:col>
      <xdr:colOff>165100</xdr:colOff>
      <xdr:row>39</xdr:row>
      <xdr:rowOff>15966</xdr:rowOff>
    </xdr:to>
    <xdr:sp macro="" textlink="">
      <xdr:nvSpPr>
        <xdr:cNvPr id="80" name="楕円 79"/>
        <xdr:cNvSpPr/>
      </xdr:nvSpPr>
      <xdr:spPr>
        <a:xfrm>
          <a:off x="1778000" y="636596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136616</xdr:rowOff>
    </xdr:from>
    <xdr:to>
      <xdr:col>15</xdr:col>
      <xdr:colOff>50800</xdr:colOff>
      <xdr:row>38</xdr:row>
      <xdr:rowOff>152944</xdr:rowOff>
    </xdr:to>
    <xdr:cxnSp macro="">
      <xdr:nvCxnSpPr>
        <xdr:cNvPr id="81" name="直線コネクタ 80"/>
        <xdr:cNvCxnSpPr/>
      </xdr:nvCxnSpPr>
      <xdr:spPr>
        <a:xfrm>
          <a:off x="1828800" y="6416766"/>
          <a:ext cx="79375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53159</xdr:rowOff>
    </xdr:from>
    <xdr:to>
      <xdr:col>6</xdr:col>
      <xdr:colOff>38100</xdr:colOff>
      <xdr:row>38</xdr:row>
      <xdr:rowOff>154759</xdr:rowOff>
    </xdr:to>
    <xdr:sp macro="" textlink="">
      <xdr:nvSpPr>
        <xdr:cNvPr id="82" name="楕円 81"/>
        <xdr:cNvSpPr/>
      </xdr:nvSpPr>
      <xdr:spPr>
        <a:xfrm>
          <a:off x="984250" y="633330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103959</xdr:rowOff>
    </xdr:from>
    <xdr:to>
      <xdr:col>10</xdr:col>
      <xdr:colOff>114300</xdr:colOff>
      <xdr:row>38</xdr:row>
      <xdr:rowOff>136616</xdr:rowOff>
    </xdr:to>
    <xdr:cxnSp macro="">
      <xdr:nvCxnSpPr>
        <xdr:cNvPr id="83" name="直線コネクタ 82"/>
        <xdr:cNvCxnSpPr/>
      </xdr:nvCxnSpPr>
      <xdr:spPr>
        <a:xfrm>
          <a:off x="1028700" y="6384109"/>
          <a:ext cx="8001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44649</xdr:rowOff>
    </xdr:from>
    <xdr:ext cx="405111" cy="259045"/>
    <xdr:sp macro="" textlink="">
      <xdr:nvSpPr>
        <xdr:cNvPr id="84" name="n_1aveValue【道路】&#10;有形固定資産減価償却率"/>
        <xdr:cNvSpPr txBox="1"/>
      </xdr:nvSpPr>
      <xdr:spPr>
        <a:xfrm>
          <a:off x="3239144" y="6489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39750</xdr:rowOff>
    </xdr:from>
    <xdr:ext cx="405111" cy="259045"/>
    <xdr:sp macro="" textlink="">
      <xdr:nvSpPr>
        <xdr:cNvPr id="85" name="n_2aveValue【道路】&#10;有形固定資産減価償却率"/>
        <xdr:cNvSpPr txBox="1"/>
      </xdr:nvSpPr>
      <xdr:spPr>
        <a:xfrm>
          <a:off x="2439044" y="6485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8726</xdr:rowOff>
    </xdr:from>
    <xdr:ext cx="405111" cy="259045"/>
    <xdr:sp macro="" textlink="">
      <xdr:nvSpPr>
        <xdr:cNvPr id="86" name="n_3aveValue【道路】&#10;有形固定資産減価償却率"/>
        <xdr:cNvSpPr txBox="1"/>
      </xdr:nvSpPr>
      <xdr:spPr>
        <a:xfrm>
          <a:off x="1645294" y="6453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147518</xdr:rowOff>
    </xdr:from>
    <xdr:ext cx="405111" cy="259045"/>
    <xdr:sp macro="" textlink="">
      <xdr:nvSpPr>
        <xdr:cNvPr id="87" name="n_4aveValue【道路】&#10;有形固定資産減価償却率"/>
        <xdr:cNvSpPr txBox="1"/>
      </xdr:nvSpPr>
      <xdr:spPr>
        <a:xfrm>
          <a:off x="851544" y="6427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58619</xdr:rowOff>
    </xdr:from>
    <xdr:ext cx="405111" cy="259045"/>
    <xdr:sp macro="" textlink="">
      <xdr:nvSpPr>
        <xdr:cNvPr id="88" name="n_1mainValue【道路】&#10;有形固定資産減価償却率"/>
        <xdr:cNvSpPr txBox="1"/>
      </xdr:nvSpPr>
      <xdr:spPr>
        <a:xfrm>
          <a:off x="3239144" y="617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48821</xdr:rowOff>
    </xdr:from>
    <xdr:ext cx="405111" cy="259045"/>
    <xdr:sp macro="" textlink="">
      <xdr:nvSpPr>
        <xdr:cNvPr id="89" name="n_2mainValue【道路】&#10;有形固定資産減価償却率"/>
        <xdr:cNvSpPr txBox="1"/>
      </xdr:nvSpPr>
      <xdr:spPr>
        <a:xfrm>
          <a:off x="24390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32493</xdr:rowOff>
    </xdr:from>
    <xdr:ext cx="405111" cy="259045"/>
    <xdr:sp macro="" textlink="">
      <xdr:nvSpPr>
        <xdr:cNvPr id="90" name="n_3mainValue【道路】&#10;有形固定資産減価償却率"/>
        <xdr:cNvSpPr txBox="1"/>
      </xdr:nvSpPr>
      <xdr:spPr>
        <a:xfrm>
          <a:off x="1645294" y="614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171285</xdr:rowOff>
    </xdr:from>
    <xdr:ext cx="405111" cy="259045"/>
    <xdr:sp macro="" textlink="">
      <xdr:nvSpPr>
        <xdr:cNvPr id="91" name="n_4mainValue【道路】&#10;有形固定資産減価償却率"/>
        <xdr:cNvSpPr txBox="1"/>
      </xdr:nvSpPr>
      <xdr:spPr>
        <a:xfrm>
          <a:off x="851544" y="611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5956300" y="6908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552722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5956300" y="646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5" name="テキスト ボックス 104"/>
        <xdr:cNvSpPr txBox="1"/>
      </xdr:nvSpPr>
      <xdr:spPr>
        <a:xfrm>
          <a:off x="5418031" y="6328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5956300" y="6026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xdr:cNvSpPr txBox="1"/>
      </xdr:nvSpPr>
      <xdr:spPr>
        <a:xfrm>
          <a:off x="5418031" y="5890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5956300" y="55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xdr:cNvSpPr txBox="1"/>
      </xdr:nvSpPr>
      <xdr:spPr>
        <a:xfrm>
          <a:off x="5418031" y="5452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xdr:cNvSpPr txBox="1"/>
      </xdr:nvSpPr>
      <xdr:spPr>
        <a:xfrm>
          <a:off x="541803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86256</xdr:rowOff>
    </xdr:from>
    <xdr:to>
      <xdr:col>54</xdr:col>
      <xdr:colOff>189865</xdr:colOff>
      <xdr:row>41</xdr:row>
      <xdr:rowOff>133345</xdr:rowOff>
    </xdr:to>
    <xdr:cxnSp macro="">
      <xdr:nvCxnSpPr>
        <xdr:cNvPr id="113" name="直線コネクタ 112"/>
        <xdr:cNvCxnSpPr/>
      </xdr:nvCxnSpPr>
      <xdr:spPr>
        <a:xfrm flipV="1">
          <a:off x="9429115" y="5706006"/>
          <a:ext cx="0" cy="120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137172</xdr:rowOff>
    </xdr:from>
    <xdr:ext cx="469744" cy="259045"/>
    <xdr:sp macro="" textlink="">
      <xdr:nvSpPr>
        <xdr:cNvPr id="114" name="【道路】&#10;一人当たり延長最小値テキスト"/>
        <xdr:cNvSpPr txBox="1"/>
      </xdr:nvSpPr>
      <xdr:spPr>
        <a:xfrm>
          <a:off x="9467850" y="691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133345</xdr:rowOff>
    </xdr:from>
    <xdr:to>
      <xdr:col>55</xdr:col>
      <xdr:colOff>88900</xdr:colOff>
      <xdr:row>41</xdr:row>
      <xdr:rowOff>133345</xdr:rowOff>
    </xdr:to>
    <xdr:cxnSp macro="">
      <xdr:nvCxnSpPr>
        <xdr:cNvPr id="115" name="直線コネクタ 114"/>
        <xdr:cNvCxnSpPr/>
      </xdr:nvCxnSpPr>
      <xdr:spPr>
        <a:xfrm>
          <a:off x="9359900" y="69087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32933</xdr:rowOff>
    </xdr:from>
    <xdr:ext cx="599010" cy="259045"/>
    <xdr:sp macro="" textlink="">
      <xdr:nvSpPr>
        <xdr:cNvPr id="116" name="【道路】&#10;一人当たり延長最大値テキスト"/>
        <xdr:cNvSpPr txBox="1"/>
      </xdr:nvSpPr>
      <xdr:spPr>
        <a:xfrm>
          <a:off x="9467850" y="5487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86256</xdr:rowOff>
    </xdr:from>
    <xdr:to>
      <xdr:col>55</xdr:col>
      <xdr:colOff>88900</xdr:colOff>
      <xdr:row>34</xdr:row>
      <xdr:rowOff>86256</xdr:rowOff>
    </xdr:to>
    <xdr:cxnSp macro="">
      <xdr:nvCxnSpPr>
        <xdr:cNvPr id="117" name="直線コネクタ 116"/>
        <xdr:cNvCxnSpPr/>
      </xdr:nvCxnSpPr>
      <xdr:spPr>
        <a:xfrm>
          <a:off x="9359900" y="57060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92179</xdr:rowOff>
    </xdr:from>
    <xdr:ext cx="534377" cy="259045"/>
    <xdr:sp macro="" textlink="">
      <xdr:nvSpPr>
        <xdr:cNvPr id="118" name="【道路】&#10;一人当たり延長平均値テキスト"/>
        <xdr:cNvSpPr txBox="1"/>
      </xdr:nvSpPr>
      <xdr:spPr>
        <a:xfrm>
          <a:off x="9467850" y="6702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113752</xdr:rowOff>
    </xdr:from>
    <xdr:to>
      <xdr:col>55</xdr:col>
      <xdr:colOff>50800</xdr:colOff>
      <xdr:row>41</xdr:row>
      <xdr:rowOff>43902</xdr:rowOff>
    </xdr:to>
    <xdr:sp macro="" textlink="">
      <xdr:nvSpPr>
        <xdr:cNvPr id="119" name="フローチャート: 判断 118"/>
        <xdr:cNvSpPr/>
      </xdr:nvSpPr>
      <xdr:spPr>
        <a:xfrm>
          <a:off x="9398000" y="672410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53824</xdr:rowOff>
    </xdr:from>
    <xdr:to>
      <xdr:col>50</xdr:col>
      <xdr:colOff>165100</xdr:colOff>
      <xdr:row>40</xdr:row>
      <xdr:rowOff>155424</xdr:rowOff>
    </xdr:to>
    <xdr:sp macro="" textlink="">
      <xdr:nvSpPr>
        <xdr:cNvPr id="120" name="フローチャート: 判断 119"/>
        <xdr:cNvSpPr/>
      </xdr:nvSpPr>
      <xdr:spPr>
        <a:xfrm>
          <a:off x="8636000" y="666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60540</xdr:rowOff>
    </xdr:from>
    <xdr:to>
      <xdr:col>46</xdr:col>
      <xdr:colOff>38100</xdr:colOff>
      <xdr:row>40</xdr:row>
      <xdr:rowOff>162140</xdr:rowOff>
    </xdr:to>
    <xdr:sp macro="" textlink="">
      <xdr:nvSpPr>
        <xdr:cNvPr id="121" name="フローチャート: 判断 120"/>
        <xdr:cNvSpPr/>
      </xdr:nvSpPr>
      <xdr:spPr>
        <a:xfrm>
          <a:off x="7842250" y="66708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55006</xdr:rowOff>
    </xdr:from>
    <xdr:to>
      <xdr:col>41</xdr:col>
      <xdr:colOff>101600</xdr:colOff>
      <xdr:row>40</xdr:row>
      <xdr:rowOff>156606</xdr:rowOff>
    </xdr:to>
    <xdr:sp macro="" textlink="">
      <xdr:nvSpPr>
        <xdr:cNvPr id="122" name="フローチャート: 判断 121"/>
        <xdr:cNvSpPr/>
      </xdr:nvSpPr>
      <xdr:spPr>
        <a:xfrm>
          <a:off x="7029450" y="666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53317</xdr:rowOff>
    </xdr:from>
    <xdr:to>
      <xdr:col>36</xdr:col>
      <xdr:colOff>165100</xdr:colOff>
      <xdr:row>40</xdr:row>
      <xdr:rowOff>154917</xdr:rowOff>
    </xdr:to>
    <xdr:sp macro="" textlink="">
      <xdr:nvSpPr>
        <xdr:cNvPr id="123" name="フローチャート: 判断 122"/>
        <xdr:cNvSpPr/>
      </xdr:nvSpPr>
      <xdr:spPr>
        <a:xfrm>
          <a:off x="6235700" y="666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134762</xdr:rowOff>
    </xdr:from>
    <xdr:to>
      <xdr:col>55</xdr:col>
      <xdr:colOff>50800</xdr:colOff>
      <xdr:row>40</xdr:row>
      <xdr:rowOff>64912</xdr:rowOff>
    </xdr:to>
    <xdr:sp macro="" textlink="">
      <xdr:nvSpPr>
        <xdr:cNvPr id="129" name="楕円 128"/>
        <xdr:cNvSpPr/>
      </xdr:nvSpPr>
      <xdr:spPr>
        <a:xfrm>
          <a:off x="9398000" y="658001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157639</xdr:rowOff>
    </xdr:from>
    <xdr:ext cx="599010" cy="259045"/>
    <xdr:sp macro="" textlink="">
      <xdr:nvSpPr>
        <xdr:cNvPr id="130" name="【道路】&#10;一人当たり延長該当値テキスト"/>
        <xdr:cNvSpPr txBox="1"/>
      </xdr:nvSpPr>
      <xdr:spPr>
        <a:xfrm>
          <a:off x="9467850" y="643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144517</xdr:rowOff>
    </xdr:from>
    <xdr:to>
      <xdr:col>50</xdr:col>
      <xdr:colOff>165100</xdr:colOff>
      <xdr:row>40</xdr:row>
      <xdr:rowOff>74667</xdr:rowOff>
    </xdr:to>
    <xdr:sp macro="" textlink="">
      <xdr:nvSpPr>
        <xdr:cNvPr id="131" name="楕円 130"/>
        <xdr:cNvSpPr/>
      </xdr:nvSpPr>
      <xdr:spPr>
        <a:xfrm>
          <a:off x="8636000" y="658976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14112</xdr:rowOff>
    </xdr:from>
    <xdr:to>
      <xdr:col>55</xdr:col>
      <xdr:colOff>0</xdr:colOff>
      <xdr:row>40</xdr:row>
      <xdr:rowOff>23867</xdr:rowOff>
    </xdr:to>
    <xdr:cxnSp macro="">
      <xdr:nvCxnSpPr>
        <xdr:cNvPr id="132" name="直線コネクタ 131"/>
        <xdr:cNvCxnSpPr/>
      </xdr:nvCxnSpPr>
      <xdr:spPr>
        <a:xfrm flipV="1">
          <a:off x="8686800" y="6624462"/>
          <a:ext cx="742950" cy="9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144080</xdr:rowOff>
    </xdr:from>
    <xdr:to>
      <xdr:col>46</xdr:col>
      <xdr:colOff>38100</xdr:colOff>
      <xdr:row>40</xdr:row>
      <xdr:rowOff>74230</xdr:rowOff>
    </xdr:to>
    <xdr:sp macro="" textlink="">
      <xdr:nvSpPr>
        <xdr:cNvPr id="133" name="楕円 132"/>
        <xdr:cNvSpPr/>
      </xdr:nvSpPr>
      <xdr:spPr>
        <a:xfrm>
          <a:off x="7842250" y="65893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23430</xdr:rowOff>
    </xdr:from>
    <xdr:to>
      <xdr:col>50</xdr:col>
      <xdr:colOff>114300</xdr:colOff>
      <xdr:row>40</xdr:row>
      <xdr:rowOff>23867</xdr:rowOff>
    </xdr:to>
    <xdr:cxnSp macro="">
      <xdr:nvCxnSpPr>
        <xdr:cNvPr id="134" name="直線コネクタ 133"/>
        <xdr:cNvCxnSpPr/>
      </xdr:nvCxnSpPr>
      <xdr:spPr>
        <a:xfrm>
          <a:off x="7886700" y="6633780"/>
          <a:ext cx="800100" cy="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141435</xdr:rowOff>
    </xdr:from>
    <xdr:to>
      <xdr:col>41</xdr:col>
      <xdr:colOff>101600</xdr:colOff>
      <xdr:row>40</xdr:row>
      <xdr:rowOff>71585</xdr:rowOff>
    </xdr:to>
    <xdr:sp macro="" textlink="">
      <xdr:nvSpPr>
        <xdr:cNvPr id="135" name="楕円 134"/>
        <xdr:cNvSpPr/>
      </xdr:nvSpPr>
      <xdr:spPr>
        <a:xfrm>
          <a:off x="7029450" y="65866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20785</xdr:rowOff>
    </xdr:from>
    <xdr:to>
      <xdr:col>45</xdr:col>
      <xdr:colOff>177800</xdr:colOff>
      <xdr:row>40</xdr:row>
      <xdr:rowOff>23430</xdr:rowOff>
    </xdr:to>
    <xdr:cxnSp macro="">
      <xdr:nvCxnSpPr>
        <xdr:cNvPr id="136" name="直線コネクタ 135"/>
        <xdr:cNvCxnSpPr/>
      </xdr:nvCxnSpPr>
      <xdr:spPr>
        <a:xfrm>
          <a:off x="7080250" y="6631135"/>
          <a:ext cx="806450" cy="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129317</xdr:rowOff>
    </xdr:from>
    <xdr:to>
      <xdr:col>36</xdr:col>
      <xdr:colOff>165100</xdr:colOff>
      <xdr:row>40</xdr:row>
      <xdr:rowOff>59467</xdr:rowOff>
    </xdr:to>
    <xdr:sp macro="" textlink="">
      <xdr:nvSpPr>
        <xdr:cNvPr id="137" name="楕円 136"/>
        <xdr:cNvSpPr/>
      </xdr:nvSpPr>
      <xdr:spPr>
        <a:xfrm>
          <a:off x="6235700" y="657456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8667</xdr:rowOff>
    </xdr:from>
    <xdr:to>
      <xdr:col>41</xdr:col>
      <xdr:colOff>50800</xdr:colOff>
      <xdr:row>40</xdr:row>
      <xdr:rowOff>20785</xdr:rowOff>
    </xdr:to>
    <xdr:cxnSp macro="">
      <xdr:nvCxnSpPr>
        <xdr:cNvPr id="138" name="直線コネクタ 137"/>
        <xdr:cNvCxnSpPr/>
      </xdr:nvCxnSpPr>
      <xdr:spPr>
        <a:xfrm>
          <a:off x="6286500" y="6619017"/>
          <a:ext cx="793750" cy="1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146551</xdr:rowOff>
    </xdr:from>
    <xdr:ext cx="534377" cy="259045"/>
    <xdr:sp macro="" textlink="">
      <xdr:nvSpPr>
        <xdr:cNvPr id="139" name="n_1aveValue【道路】&#10;一人当たり延長"/>
        <xdr:cNvSpPr txBox="1"/>
      </xdr:nvSpPr>
      <xdr:spPr>
        <a:xfrm>
          <a:off x="8425961" y="675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153267</xdr:rowOff>
    </xdr:from>
    <xdr:ext cx="534377" cy="259045"/>
    <xdr:sp macro="" textlink="">
      <xdr:nvSpPr>
        <xdr:cNvPr id="140" name="n_2aveValue【道路】&#10;一人当たり延長"/>
        <xdr:cNvSpPr txBox="1"/>
      </xdr:nvSpPr>
      <xdr:spPr>
        <a:xfrm>
          <a:off x="7644911" y="676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147733</xdr:rowOff>
    </xdr:from>
    <xdr:ext cx="534377" cy="259045"/>
    <xdr:sp macro="" textlink="">
      <xdr:nvSpPr>
        <xdr:cNvPr id="141" name="n_3aveValue【道路】&#10;一人当たり延長"/>
        <xdr:cNvSpPr txBox="1"/>
      </xdr:nvSpPr>
      <xdr:spPr>
        <a:xfrm>
          <a:off x="6851161" y="675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146044</xdr:rowOff>
    </xdr:from>
    <xdr:ext cx="534377" cy="259045"/>
    <xdr:sp macro="" textlink="">
      <xdr:nvSpPr>
        <xdr:cNvPr id="142" name="n_4aveValue【道路】&#10;一人当たり延長"/>
        <xdr:cNvSpPr txBox="1"/>
      </xdr:nvSpPr>
      <xdr:spPr>
        <a:xfrm>
          <a:off x="6038361" y="675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38</xdr:row>
      <xdr:rowOff>91194</xdr:rowOff>
    </xdr:from>
    <xdr:ext cx="599010" cy="259045"/>
    <xdr:sp macro="" textlink="">
      <xdr:nvSpPr>
        <xdr:cNvPr id="143" name="n_1mainValue【道路】&#10;一人当たり延長"/>
        <xdr:cNvSpPr txBox="1"/>
      </xdr:nvSpPr>
      <xdr:spPr>
        <a:xfrm>
          <a:off x="8399994" y="637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38</xdr:row>
      <xdr:rowOff>90757</xdr:rowOff>
    </xdr:from>
    <xdr:ext cx="599010" cy="259045"/>
    <xdr:sp macro="" textlink="">
      <xdr:nvSpPr>
        <xdr:cNvPr id="144" name="n_2mainValue【道路】&#10;一人当たり延長"/>
        <xdr:cNvSpPr txBox="1"/>
      </xdr:nvSpPr>
      <xdr:spPr>
        <a:xfrm>
          <a:off x="7612594" y="6370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38</xdr:row>
      <xdr:rowOff>88112</xdr:rowOff>
    </xdr:from>
    <xdr:ext cx="599010" cy="259045"/>
    <xdr:sp macro="" textlink="">
      <xdr:nvSpPr>
        <xdr:cNvPr id="145" name="n_3mainValue【道路】&#10;一人当たり延長"/>
        <xdr:cNvSpPr txBox="1"/>
      </xdr:nvSpPr>
      <xdr:spPr>
        <a:xfrm>
          <a:off x="6818844" y="6368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38</xdr:row>
      <xdr:rowOff>75994</xdr:rowOff>
    </xdr:from>
    <xdr:ext cx="599010" cy="259045"/>
    <xdr:sp macro="" textlink="">
      <xdr:nvSpPr>
        <xdr:cNvPr id="146" name="n_4mainValue【道路】&#10;一人当たり延長"/>
        <xdr:cNvSpPr txBox="1"/>
      </xdr:nvSpPr>
      <xdr:spPr>
        <a:xfrm>
          <a:off x="6006044" y="635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xdr:cNvSpPr txBox="1"/>
      </xdr:nvSpPr>
      <xdr:spPr>
        <a:xfrm>
          <a:off x="2757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xdr:cNvSpPr txBox="1"/>
      </xdr:nvSpPr>
      <xdr:spPr>
        <a:xfrm>
          <a:off x="38496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107769</xdr:rowOff>
    </xdr:to>
    <xdr:cxnSp macro="">
      <xdr:nvCxnSpPr>
        <xdr:cNvPr id="172" name="直線コネクタ 171"/>
        <xdr:cNvCxnSpPr/>
      </xdr:nvCxnSpPr>
      <xdr:spPr>
        <a:xfrm flipV="1">
          <a:off x="4177665" y="9127672"/>
          <a:ext cx="0" cy="1552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111596</xdr:rowOff>
    </xdr:from>
    <xdr:ext cx="405111" cy="259045"/>
    <xdr:sp macro="" textlink="">
      <xdr:nvSpPr>
        <xdr:cNvPr id="173" name="【橋りょう・トンネル】&#10;有形固定資産減価償却率最小値テキスト"/>
        <xdr:cNvSpPr txBox="1"/>
      </xdr:nvSpPr>
      <xdr:spPr>
        <a:xfrm>
          <a:off x="4216400" y="10684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107769</xdr:rowOff>
    </xdr:from>
    <xdr:to>
      <xdr:col>24</xdr:col>
      <xdr:colOff>152400</xdr:colOff>
      <xdr:row>64</xdr:row>
      <xdr:rowOff>107769</xdr:rowOff>
    </xdr:to>
    <xdr:cxnSp macro="">
      <xdr:nvCxnSpPr>
        <xdr:cNvPr id="174" name="直線コネクタ 173"/>
        <xdr:cNvCxnSpPr/>
      </xdr:nvCxnSpPr>
      <xdr:spPr>
        <a:xfrm>
          <a:off x="4108450" y="106805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5" name="【橋りょう・トンネル】&#10;有形固定資産減価償却率最大値テキスト"/>
        <xdr:cNvSpPr txBox="1"/>
      </xdr:nvSpPr>
      <xdr:spPr>
        <a:xfrm>
          <a:off x="4216400" y="8915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6" name="直線コネクタ 175"/>
        <xdr:cNvCxnSpPr/>
      </xdr:nvCxnSpPr>
      <xdr:spPr>
        <a:xfrm>
          <a:off x="4108450" y="91276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157860</xdr:rowOff>
    </xdr:from>
    <xdr:ext cx="405111" cy="259045"/>
    <xdr:sp macro="" textlink="">
      <xdr:nvSpPr>
        <xdr:cNvPr id="177" name="【橋りょう・トンネル】&#10;有形固定資産減価償却率平均値テキスト"/>
        <xdr:cNvSpPr txBox="1"/>
      </xdr:nvSpPr>
      <xdr:spPr>
        <a:xfrm>
          <a:off x="4216400" y="100702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78" name="フローチャート: 判断 177"/>
        <xdr:cNvSpPr/>
      </xdr:nvSpPr>
      <xdr:spPr>
        <a:xfrm>
          <a:off x="4127500" y="10085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112485</xdr:rowOff>
    </xdr:from>
    <xdr:to>
      <xdr:col>20</xdr:col>
      <xdr:colOff>38100</xdr:colOff>
      <xdr:row>61</xdr:row>
      <xdr:rowOff>42635</xdr:rowOff>
    </xdr:to>
    <xdr:sp macro="" textlink="">
      <xdr:nvSpPr>
        <xdr:cNvPr id="179" name="フローチャート: 判断 178"/>
        <xdr:cNvSpPr/>
      </xdr:nvSpPr>
      <xdr:spPr>
        <a:xfrm>
          <a:off x="3384550" y="1002483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80" name="フローチャート: 判断 179"/>
        <xdr:cNvSpPr/>
      </xdr:nvSpPr>
      <xdr:spPr>
        <a:xfrm>
          <a:off x="2571750" y="100444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1" name="フローチャート: 判断 180"/>
        <xdr:cNvSpPr/>
      </xdr:nvSpPr>
      <xdr:spPr>
        <a:xfrm>
          <a:off x="1778000" y="100215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2" name="フローチャート: 判断 181"/>
        <xdr:cNvSpPr/>
      </xdr:nvSpPr>
      <xdr:spPr>
        <a:xfrm>
          <a:off x="984250" y="1000360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112485</xdr:rowOff>
    </xdr:from>
    <xdr:to>
      <xdr:col>24</xdr:col>
      <xdr:colOff>114300</xdr:colOff>
      <xdr:row>60</xdr:row>
      <xdr:rowOff>42635</xdr:rowOff>
    </xdr:to>
    <xdr:sp macro="" textlink="">
      <xdr:nvSpPr>
        <xdr:cNvPr id="188" name="楕円 187"/>
        <xdr:cNvSpPr/>
      </xdr:nvSpPr>
      <xdr:spPr>
        <a:xfrm>
          <a:off x="4127500" y="98597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135362</xdr:rowOff>
    </xdr:from>
    <xdr:ext cx="405111" cy="259045"/>
    <xdr:sp macro="" textlink="">
      <xdr:nvSpPr>
        <xdr:cNvPr id="189" name="【橋りょう・トンネル】&#10;有形固定資産減価償却率該当値テキスト"/>
        <xdr:cNvSpPr txBox="1"/>
      </xdr:nvSpPr>
      <xdr:spPr>
        <a:xfrm>
          <a:off x="4216400" y="971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138612</xdr:rowOff>
    </xdr:from>
    <xdr:to>
      <xdr:col>20</xdr:col>
      <xdr:colOff>38100</xdr:colOff>
      <xdr:row>60</xdr:row>
      <xdr:rowOff>68762</xdr:rowOff>
    </xdr:to>
    <xdr:sp macro="" textlink="">
      <xdr:nvSpPr>
        <xdr:cNvPr id="190" name="楕円 189"/>
        <xdr:cNvSpPr/>
      </xdr:nvSpPr>
      <xdr:spPr>
        <a:xfrm>
          <a:off x="3384550" y="988586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163285</xdr:rowOff>
    </xdr:from>
    <xdr:to>
      <xdr:col>24</xdr:col>
      <xdr:colOff>63500</xdr:colOff>
      <xdr:row>60</xdr:row>
      <xdr:rowOff>17962</xdr:rowOff>
    </xdr:to>
    <xdr:cxnSp macro="">
      <xdr:nvCxnSpPr>
        <xdr:cNvPr id="191" name="直線コネクタ 190"/>
        <xdr:cNvCxnSpPr/>
      </xdr:nvCxnSpPr>
      <xdr:spPr>
        <a:xfrm flipV="1">
          <a:off x="3429000" y="9910535"/>
          <a:ext cx="749300" cy="1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128815</xdr:rowOff>
    </xdr:from>
    <xdr:to>
      <xdr:col>15</xdr:col>
      <xdr:colOff>101600</xdr:colOff>
      <xdr:row>60</xdr:row>
      <xdr:rowOff>58965</xdr:rowOff>
    </xdr:to>
    <xdr:sp macro="" textlink="">
      <xdr:nvSpPr>
        <xdr:cNvPr id="192" name="楕円 191"/>
        <xdr:cNvSpPr/>
      </xdr:nvSpPr>
      <xdr:spPr>
        <a:xfrm>
          <a:off x="2571750" y="98760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8165</xdr:rowOff>
    </xdr:from>
    <xdr:to>
      <xdr:col>19</xdr:col>
      <xdr:colOff>177800</xdr:colOff>
      <xdr:row>60</xdr:row>
      <xdr:rowOff>17962</xdr:rowOff>
    </xdr:to>
    <xdr:cxnSp macro="">
      <xdr:nvCxnSpPr>
        <xdr:cNvPr id="193" name="直線コネクタ 192"/>
        <xdr:cNvCxnSpPr/>
      </xdr:nvCxnSpPr>
      <xdr:spPr>
        <a:xfrm>
          <a:off x="2622550" y="9920515"/>
          <a:ext cx="80645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11249</xdr:rowOff>
    </xdr:from>
    <xdr:to>
      <xdr:col>10</xdr:col>
      <xdr:colOff>165100</xdr:colOff>
      <xdr:row>60</xdr:row>
      <xdr:rowOff>112849</xdr:rowOff>
    </xdr:to>
    <xdr:sp macro="" textlink="">
      <xdr:nvSpPr>
        <xdr:cNvPr id="194" name="楕円 193"/>
        <xdr:cNvSpPr/>
      </xdr:nvSpPr>
      <xdr:spPr>
        <a:xfrm>
          <a:off x="1778000" y="992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8165</xdr:rowOff>
    </xdr:from>
    <xdr:to>
      <xdr:col>15</xdr:col>
      <xdr:colOff>50800</xdr:colOff>
      <xdr:row>60</xdr:row>
      <xdr:rowOff>62049</xdr:rowOff>
    </xdr:to>
    <xdr:cxnSp macro="">
      <xdr:nvCxnSpPr>
        <xdr:cNvPr id="195" name="直線コネクタ 194"/>
        <xdr:cNvCxnSpPr/>
      </xdr:nvCxnSpPr>
      <xdr:spPr>
        <a:xfrm flipV="1">
          <a:off x="1828800" y="9920515"/>
          <a:ext cx="79375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154940</xdr:rowOff>
    </xdr:from>
    <xdr:to>
      <xdr:col>6</xdr:col>
      <xdr:colOff>38100</xdr:colOff>
      <xdr:row>60</xdr:row>
      <xdr:rowOff>85090</xdr:rowOff>
    </xdr:to>
    <xdr:sp macro="" textlink="">
      <xdr:nvSpPr>
        <xdr:cNvPr id="196" name="楕円 195"/>
        <xdr:cNvSpPr/>
      </xdr:nvSpPr>
      <xdr:spPr>
        <a:xfrm>
          <a:off x="984250" y="99021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34290</xdr:rowOff>
    </xdr:from>
    <xdr:to>
      <xdr:col>10</xdr:col>
      <xdr:colOff>114300</xdr:colOff>
      <xdr:row>60</xdr:row>
      <xdr:rowOff>62049</xdr:rowOff>
    </xdr:to>
    <xdr:cxnSp macro="">
      <xdr:nvCxnSpPr>
        <xdr:cNvPr id="197" name="直線コネクタ 196"/>
        <xdr:cNvCxnSpPr/>
      </xdr:nvCxnSpPr>
      <xdr:spPr>
        <a:xfrm>
          <a:off x="1028700" y="9946640"/>
          <a:ext cx="8001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33762</xdr:rowOff>
    </xdr:from>
    <xdr:ext cx="405111" cy="259045"/>
    <xdr:sp macro="" textlink="">
      <xdr:nvSpPr>
        <xdr:cNvPr id="198" name="n_1aveValue【橋りょう・トンネル】&#10;有形固定資産減価償却率"/>
        <xdr:cNvSpPr txBox="1"/>
      </xdr:nvSpPr>
      <xdr:spPr>
        <a:xfrm>
          <a:off x="3239144" y="10111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53357</xdr:rowOff>
    </xdr:from>
    <xdr:ext cx="405111" cy="259045"/>
    <xdr:sp macro="" textlink="">
      <xdr:nvSpPr>
        <xdr:cNvPr id="199" name="n_2aveValue【橋りょう・トンネル】&#10;有形固定資産減価償却率"/>
        <xdr:cNvSpPr txBox="1"/>
      </xdr:nvSpPr>
      <xdr:spPr>
        <a:xfrm>
          <a:off x="2439044" y="1013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30497</xdr:rowOff>
    </xdr:from>
    <xdr:ext cx="405111" cy="259045"/>
    <xdr:sp macro="" textlink="">
      <xdr:nvSpPr>
        <xdr:cNvPr id="200" name="n_3aveValue【橋りょう・トンネル】&#10;有形固定資産減価償却率"/>
        <xdr:cNvSpPr txBox="1"/>
      </xdr:nvSpPr>
      <xdr:spPr>
        <a:xfrm>
          <a:off x="1645294" y="1010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12536</xdr:rowOff>
    </xdr:from>
    <xdr:ext cx="405111" cy="259045"/>
    <xdr:sp macro="" textlink="">
      <xdr:nvSpPr>
        <xdr:cNvPr id="201" name="n_4aveValue【橋りょう・トンネル】&#10;有形固定資産減価償却率"/>
        <xdr:cNvSpPr txBox="1"/>
      </xdr:nvSpPr>
      <xdr:spPr>
        <a:xfrm>
          <a:off x="851544" y="10089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85289</xdr:rowOff>
    </xdr:from>
    <xdr:ext cx="405111" cy="259045"/>
    <xdr:sp macro="" textlink="">
      <xdr:nvSpPr>
        <xdr:cNvPr id="202" name="n_1mainValue【橋りょう・トンネル】&#10;有形固定資産減価償却率"/>
        <xdr:cNvSpPr txBox="1"/>
      </xdr:nvSpPr>
      <xdr:spPr>
        <a:xfrm>
          <a:off x="3239144" y="966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75492</xdr:rowOff>
    </xdr:from>
    <xdr:ext cx="405111" cy="259045"/>
    <xdr:sp macro="" textlink="">
      <xdr:nvSpPr>
        <xdr:cNvPr id="203" name="n_2mainValue【橋りょう・トンネル】&#10;有形固定資産減価償却率"/>
        <xdr:cNvSpPr txBox="1"/>
      </xdr:nvSpPr>
      <xdr:spPr>
        <a:xfrm>
          <a:off x="2439044" y="965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129376</xdr:rowOff>
    </xdr:from>
    <xdr:ext cx="405111" cy="259045"/>
    <xdr:sp macro="" textlink="">
      <xdr:nvSpPr>
        <xdr:cNvPr id="204" name="n_3mainValue【橋りょう・トンネル】&#10;有形固定資産減価償却率"/>
        <xdr:cNvSpPr txBox="1"/>
      </xdr:nvSpPr>
      <xdr:spPr>
        <a:xfrm>
          <a:off x="1645294" y="9711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101617</xdr:rowOff>
    </xdr:from>
    <xdr:ext cx="405111" cy="259045"/>
    <xdr:sp macro="" textlink="">
      <xdr:nvSpPr>
        <xdr:cNvPr id="205" name="n_4mainValue【橋りょう・トンネル】&#10;有形固定資産減価償却率"/>
        <xdr:cNvSpPr txBox="1"/>
      </xdr:nvSpPr>
      <xdr:spPr>
        <a:xfrm>
          <a:off x="851544" y="968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xdr:cNvSpPr txBox="1"/>
      </xdr:nvSpPr>
      <xdr:spPr>
        <a:xfrm>
          <a:off x="5726564" y="1051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xdr:cNvSpPr txBox="1"/>
      </xdr:nvSpPr>
      <xdr:spPr>
        <a:xfrm>
          <a:off x="532787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xdr:cNvSpPr txBox="1"/>
      </xdr:nvSpPr>
      <xdr:spPr>
        <a:xfrm>
          <a:off x="5327878" y="9776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xdr:cNvSpPr txBox="1"/>
      </xdr:nvSpPr>
      <xdr:spPr>
        <a:xfrm>
          <a:off x="5327878" y="9414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5" name="テキスト ボックス 224"/>
        <xdr:cNvSpPr txBox="1"/>
      </xdr:nvSpPr>
      <xdr:spPr>
        <a:xfrm>
          <a:off x="5282808" y="904622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7" name="テキスト ボックス 226"/>
        <xdr:cNvSpPr txBox="1"/>
      </xdr:nvSpPr>
      <xdr:spPr>
        <a:xfrm>
          <a:off x="5282808" y="867792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160153</xdr:rowOff>
    </xdr:from>
    <xdr:to>
      <xdr:col>54</xdr:col>
      <xdr:colOff>189865</xdr:colOff>
      <xdr:row>64</xdr:row>
      <xdr:rowOff>76198</xdr:rowOff>
    </xdr:to>
    <xdr:cxnSp macro="">
      <xdr:nvCxnSpPr>
        <xdr:cNvPr id="229" name="直線コネクタ 228"/>
        <xdr:cNvCxnSpPr/>
      </xdr:nvCxnSpPr>
      <xdr:spPr>
        <a:xfrm flipV="1">
          <a:off x="9429115" y="9247003"/>
          <a:ext cx="0" cy="1401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80025</xdr:rowOff>
    </xdr:from>
    <xdr:ext cx="313932" cy="259045"/>
    <xdr:sp macro="" textlink="">
      <xdr:nvSpPr>
        <xdr:cNvPr id="230" name="【橋りょう・トンネル】&#10;一人当たり有形固定資産（償却資産）額最小値テキスト"/>
        <xdr:cNvSpPr txBox="1"/>
      </xdr:nvSpPr>
      <xdr:spPr>
        <a:xfrm>
          <a:off x="9467850" y="106527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76198</xdr:rowOff>
    </xdr:from>
    <xdr:to>
      <xdr:col>55</xdr:col>
      <xdr:colOff>88900</xdr:colOff>
      <xdr:row>64</xdr:row>
      <xdr:rowOff>76198</xdr:rowOff>
    </xdr:to>
    <xdr:cxnSp macro="">
      <xdr:nvCxnSpPr>
        <xdr:cNvPr id="231" name="直線コネクタ 230"/>
        <xdr:cNvCxnSpPr/>
      </xdr:nvCxnSpPr>
      <xdr:spPr>
        <a:xfrm>
          <a:off x="9359900" y="106489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106830</xdr:rowOff>
    </xdr:from>
    <xdr:ext cx="754822" cy="259045"/>
    <xdr:sp macro="" textlink="">
      <xdr:nvSpPr>
        <xdr:cNvPr id="232" name="【橋りょう・トンネル】&#10;一人当たり有形固定資産（償却資産）額最大値テキスト"/>
        <xdr:cNvSpPr txBox="1"/>
      </xdr:nvSpPr>
      <xdr:spPr>
        <a:xfrm>
          <a:off x="9467850" y="902858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160153</xdr:rowOff>
    </xdr:from>
    <xdr:to>
      <xdr:col>55</xdr:col>
      <xdr:colOff>88900</xdr:colOff>
      <xdr:row>55</xdr:row>
      <xdr:rowOff>160153</xdr:rowOff>
    </xdr:to>
    <xdr:cxnSp macro="">
      <xdr:nvCxnSpPr>
        <xdr:cNvPr id="233" name="直線コネクタ 232"/>
        <xdr:cNvCxnSpPr/>
      </xdr:nvCxnSpPr>
      <xdr:spPr>
        <a:xfrm>
          <a:off x="9359900" y="92470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62633</xdr:rowOff>
    </xdr:from>
    <xdr:ext cx="690189" cy="259045"/>
    <xdr:sp macro="" textlink="">
      <xdr:nvSpPr>
        <xdr:cNvPr id="234" name="【橋りょう・トンネル】&#10;一人当たり有形固定資産（償却資産）額平均値テキスト"/>
        <xdr:cNvSpPr txBox="1"/>
      </xdr:nvSpPr>
      <xdr:spPr>
        <a:xfrm>
          <a:off x="9467850" y="1030518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39756</xdr:rowOff>
    </xdr:from>
    <xdr:to>
      <xdr:col>55</xdr:col>
      <xdr:colOff>50800</xdr:colOff>
      <xdr:row>63</xdr:row>
      <xdr:rowOff>141356</xdr:rowOff>
    </xdr:to>
    <xdr:sp macro="" textlink="">
      <xdr:nvSpPr>
        <xdr:cNvPr id="235" name="フローチャート: 判断 234"/>
        <xdr:cNvSpPr/>
      </xdr:nvSpPr>
      <xdr:spPr>
        <a:xfrm>
          <a:off x="9398000" y="1044740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55834</xdr:rowOff>
    </xdr:from>
    <xdr:to>
      <xdr:col>50</xdr:col>
      <xdr:colOff>165100</xdr:colOff>
      <xdr:row>63</xdr:row>
      <xdr:rowOff>157434</xdr:rowOff>
    </xdr:to>
    <xdr:sp macro="" textlink="">
      <xdr:nvSpPr>
        <xdr:cNvPr id="236" name="フローチャート: 判断 235"/>
        <xdr:cNvSpPr/>
      </xdr:nvSpPr>
      <xdr:spPr>
        <a:xfrm>
          <a:off x="8636000" y="1046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37595</xdr:rowOff>
    </xdr:from>
    <xdr:to>
      <xdr:col>46</xdr:col>
      <xdr:colOff>38100</xdr:colOff>
      <xdr:row>63</xdr:row>
      <xdr:rowOff>139195</xdr:rowOff>
    </xdr:to>
    <xdr:sp macro="" textlink="">
      <xdr:nvSpPr>
        <xdr:cNvPr id="237" name="フローチャート: 判断 236"/>
        <xdr:cNvSpPr/>
      </xdr:nvSpPr>
      <xdr:spPr>
        <a:xfrm>
          <a:off x="7842250" y="104452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61820</xdr:rowOff>
    </xdr:from>
    <xdr:to>
      <xdr:col>41</xdr:col>
      <xdr:colOff>101600</xdr:colOff>
      <xdr:row>63</xdr:row>
      <xdr:rowOff>163420</xdr:rowOff>
    </xdr:to>
    <xdr:sp macro="" textlink="">
      <xdr:nvSpPr>
        <xdr:cNvPr id="238" name="フローチャート: 判断 237"/>
        <xdr:cNvSpPr/>
      </xdr:nvSpPr>
      <xdr:spPr>
        <a:xfrm>
          <a:off x="7029450" y="1046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67590</xdr:rowOff>
    </xdr:from>
    <xdr:to>
      <xdr:col>36</xdr:col>
      <xdr:colOff>165100</xdr:colOff>
      <xdr:row>63</xdr:row>
      <xdr:rowOff>169190</xdr:rowOff>
    </xdr:to>
    <xdr:sp macro="" textlink="">
      <xdr:nvSpPr>
        <xdr:cNvPr id="239" name="フローチャート: 判断 238"/>
        <xdr:cNvSpPr/>
      </xdr:nvSpPr>
      <xdr:spPr>
        <a:xfrm>
          <a:off x="6235700" y="104752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152017</xdr:rowOff>
    </xdr:from>
    <xdr:to>
      <xdr:col>55</xdr:col>
      <xdr:colOff>50800</xdr:colOff>
      <xdr:row>64</xdr:row>
      <xdr:rowOff>82167</xdr:rowOff>
    </xdr:to>
    <xdr:sp macro="" textlink="">
      <xdr:nvSpPr>
        <xdr:cNvPr id="245" name="楕円 244"/>
        <xdr:cNvSpPr/>
      </xdr:nvSpPr>
      <xdr:spPr>
        <a:xfrm>
          <a:off x="9398000" y="1055966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66944</xdr:rowOff>
    </xdr:from>
    <xdr:ext cx="599010" cy="259045"/>
    <xdr:sp macro="" textlink="">
      <xdr:nvSpPr>
        <xdr:cNvPr id="246" name="【橋りょう・トンネル】&#10;一人当たり有形固定資産（償却資産）額該当値テキスト"/>
        <xdr:cNvSpPr txBox="1"/>
      </xdr:nvSpPr>
      <xdr:spPr>
        <a:xfrm>
          <a:off x="9467850" y="10474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156430</xdr:rowOff>
    </xdr:from>
    <xdr:to>
      <xdr:col>50</xdr:col>
      <xdr:colOff>165100</xdr:colOff>
      <xdr:row>64</xdr:row>
      <xdr:rowOff>86580</xdr:rowOff>
    </xdr:to>
    <xdr:sp macro="" textlink="">
      <xdr:nvSpPr>
        <xdr:cNvPr id="247" name="楕円 246"/>
        <xdr:cNvSpPr/>
      </xdr:nvSpPr>
      <xdr:spPr>
        <a:xfrm>
          <a:off x="8636000" y="105640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31367</xdr:rowOff>
    </xdr:from>
    <xdr:to>
      <xdr:col>55</xdr:col>
      <xdr:colOff>0</xdr:colOff>
      <xdr:row>64</xdr:row>
      <xdr:rowOff>35780</xdr:rowOff>
    </xdr:to>
    <xdr:cxnSp macro="">
      <xdr:nvCxnSpPr>
        <xdr:cNvPr id="248" name="直線コネクタ 247"/>
        <xdr:cNvCxnSpPr/>
      </xdr:nvCxnSpPr>
      <xdr:spPr>
        <a:xfrm flipV="1">
          <a:off x="8686800" y="10604117"/>
          <a:ext cx="742950" cy="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157517</xdr:rowOff>
    </xdr:from>
    <xdr:to>
      <xdr:col>46</xdr:col>
      <xdr:colOff>38100</xdr:colOff>
      <xdr:row>64</xdr:row>
      <xdr:rowOff>87667</xdr:rowOff>
    </xdr:to>
    <xdr:sp macro="" textlink="">
      <xdr:nvSpPr>
        <xdr:cNvPr id="249" name="楕円 248"/>
        <xdr:cNvSpPr/>
      </xdr:nvSpPr>
      <xdr:spPr>
        <a:xfrm>
          <a:off x="7842250" y="1056516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35780</xdr:rowOff>
    </xdr:from>
    <xdr:to>
      <xdr:col>50</xdr:col>
      <xdr:colOff>114300</xdr:colOff>
      <xdr:row>64</xdr:row>
      <xdr:rowOff>36867</xdr:rowOff>
    </xdr:to>
    <xdr:cxnSp macro="">
      <xdr:nvCxnSpPr>
        <xdr:cNvPr id="250" name="直線コネクタ 249"/>
        <xdr:cNvCxnSpPr/>
      </xdr:nvCxnSpPr>
      <xdr:spPr>
        <a:xfrm flipV="1">
          <a:off x="7886700" y="10608530"/>
          <a:ext cx="800100" cy="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161011</xdr:rowOff>
    </xdr:from>
    <xdr:to>
      <xdr:col>41</xdr:col>
      <xdr:colOff>101600</xdr:colOff>
      <xdr:row>64</xdr:row>
      <xdr:rowOff>91161</xdr:rowOff>
    </xdr:to>
    <xdr:sp macro="" textlink="">
      <xdr:nvSpPr>
        <xdr:cNvPr id="251" name="楕円 250"/>
        <xdr:cNvSpPr/>
      </xdr:nvSpPr>
      <xdr:spPr>
        <a:xfrm>
          <a:off x="7029450" y="105686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36867</xdr:rowOff>
    </xdr:from>
    <xdr:to>
      <xdr:col>45</xdr:col>
      <xdr:colOff>177800</xdr:colOff>
      <xdr:row>64</xdr:row>
      <xdr:rowOff>40361</xdr:rowOff>
    </xdr:to>
    <xdr:cxnSp macro="">
      <xdr:nvCxnSpPr>
        <xdr:cNvPr id="252" name="直線コネクタ 251"/>
        <xdr:cNvCxnSpPr/>
      </xdr:nvCxnSpPr>
      <xdr:spPr>
        <a:xfrm flipV="1">
          <a:off x="7080250" y="10609617"/>
          <a:ext cx="806450" cy="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159610</xdr:rowOff>
    </xdr:from>
    <xdr:to>
      <xdr:col>36</xdr:col>
      <xdr:colOff>165100</xdr:colOff>
      <xdr:row>64</xdr:row>
      <xdr:rowOff>89760</xdr:rowOff>
    </xdr:to>
    <xdr:sp macro="" textlink="">
      <xdr:nvSpPr>
        <xdr:cNvPr id="253" name="楕円 252"/>
        <xdr:cNvSpPr/>
      </xdr:nvSpPr>
      <xdr:spPr>
        <a:xfrm>
          <a:off x="6235700" y="105672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38960</xdr:rowOff>
    </xdr:from>
    <xdr:to>
      <xdr:col>41</xdr:col>
      <xdr:colOff>50800</xdr:colOff>
      <xdr:row>64</xdr:row>
      <xdr:rowOff>40361</xdr:rowOff>
    </xdr:to>
    <xdr:cxnSp macro="">
      <xdr:nvCxnSpPr>
        <xdr:cNvPr id="254" name="直線コネクタ 253"/>
        <xdr:cNvCxnSpPr/>
      </xdr:nvCxnSpPr>
      <xdr:spPr>
        <a:xfrm>
          <a:off x="6286500" y="10611710"/>
          <a:ext cx="793750" cy="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2511</xdr:rowOff>
    </xdr:from>
    <xdr:ext cx="690189" cy="259045"/>
    <xdr:sp macro="" textlink="">
      <xdr:nvSpPr>
        <xdr:cNvPr id="255" name="n_1aveValue【橋りょう・トンネル】&#10;一人当たり有形固定資産（償却資産）額"/>
        <xdr:cNvSpPr txBox="1"/>
      </xdr:nvSpPr>
      <xdr:spPr>
        <a:xfrm>
          <a:off x="8367105" y="10245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155722</xdr:rowOff>
    </xdr:from>
    <xdr:ext cx="690189" cy="259045"/>
    <xdr:sp macro="" textlink="">
      <xdr:nvSpPr>
        <xdr:cNvPr id="256" name="n_2aveValue【橋りょう・トンネル】&#10;一人当たり有形固定資産（償却資産）額"/>
        <xdr:cNvSpPr txBox="1"/>
      </xdr:nvSpPr>
      <xdr:spPr>
        <a:xfrm>
          <a:off x="7567005" y="102331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8497</xdr:rowOff>
    </xdr:from>
    <xdr:ext cx="690189" cy="259045"/>
    <xdr:sp macro="" textlink="">
      <xdr:nvSpPr>
        <xdr:cNvPr id="257" name="n_3aveValue【橋りょう・トンネル】&#10;一人当たり有形固定資産（償却資産）額"/>
        <xdr:cNvSpPr txBox="1"/>
      </xdr:nvSpPr>
      <xdr:spPr>
        <a:xfrm>
          <a:off x="6773255" y="102510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14267</xdr:rowOff>
    </xdr:from>
    <xdr:ext cx="690189" cy="259045"/>
    <xdr:sp macro="" textlink="">
      <xdr:nvSpPr>
        <xdr:cNvPr id="258" name="n_4aveValue【橋りょう・トンネル】&#10;一人当たり有形固定資産（償却資産）額"/>
        <xdr:cNvSpPr txBox="1"/>
      </xdr:nvSpPr>
      <xdr:spPr>
        <a:xfrm>
          <a:off x="5979505" y="102568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77707</xdr:rowOff>
    </xdr:from>
    <xdr:ext cx="599010" cy="259045"/>
    <xdr:sp macro="" textlink="">
      <xdr:nvSpPr>
        <xdr:cNvPr id="259" name="n_1mainValue【橋りょう・トンネル】&#10;一人当たり有形固定資産（償却資産）額"/>
        <xdr:cNvSpPr txBox="1"/>
      </xdr:nvSpPr>
      <xdr:spPr>
        <a:xfrm>
          <a:off x="8399995" y="10650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78794</xdr:rowOff>
    </xdr:from>
    <xdr:ext cx="599010" cy="259045"/>
    <xdr:sp macro="" textlink="">
      <xdr:nvSpPr>
        <xdr:cNvPr id="260" name="n_2mainValue【橋りょう・トンネル】&#10;一人当たり有形固定資産（償却資産）額"/>
        <xdr:cNvSpPr txBox="1"/>
      </xdr:nvSpPr>
      <xdr:spPr>
        <a:xfrm>
          <a:off x="7612595" y="1065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82288</xdr:rowOff>
    </xdr:from>
    <xdr:ext cx="599010" cy="259045"/>
    <xdr:sp macro="" textlink="">
      <xdr:nvSpPr>
        <xdr:cNvPr id="261" name="n_3mainValue【橋りょう・トンネル】&#10;一人当たり有形固定資産（償却資産）額"/>
        <xdr:cNvSpPr txBox="1"/>
      </xdr:nvSpPr>
      <xdr:spPr>
        <a:xfrm>
          <a:off x="6818845" y="10655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80887</xdr:rowOff>
    </xdr:from>
    <xdr:ext cx="599010" cy="259045"/>
    <xdr:sp macro="" textlink="">
      <xdr:nvSpPr>
        <xdr:cNvPr id="262" name="n_4mainValue【橋りょう・トンネル】&#10;一人当たり有形固定資産（償却資産）額"/>
        <xdr:cNvSpPr txBox="1"/>
      </xdr:nvSpPr>
      <xdr:spPr>
        <a:xfrm>
          <a:off x="6006045" y="10653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xdr:cNvSpPr txBox="1"/>
      </xdr:nvSpPr>
      <xdr:spPr>
        <a:xfrm>
          <a:off x="2757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xdr:cNvSpPr txBox="1"/>
      </xdr:nvSpPr>
      <xdr:spPr>
        <a:xfrm>
          <a:off x="38496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54429</xdr:rowOff>
    </xdr:from>
    <xdr:to>
      <xdr:col>24</xdr:col>
      <xdr:colOff>62865</xdr:colOff>
      <xdr:row>86</xdr:row>
      <xdr:rowOff>168729</xdr:rowOff>
    </xdr:to>
    <xdr:cxnSp macro="">
      <xdr:nvCxnSpPr>
        <xdr:cNvPr id="288" name="直線コネクタ 287"/>
        <xdr:cNvCxnSpPr/>
      </xdr:nvCxnSpPr>
      <xdr:spPr>
        <a:xfrm flipV="1">
          <a:off x="4177665" y="129385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xdr:cNvSpPr txBox="1"/>
      </xdr:nvSpPr>
      <xdr:spPr>
        <a:xfrm>
          <a:off x="421640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xdr:cNvCxnSpPr/>
      </xdr:nvCxnSpPr>
      <xdr:spPr>
        <a:xfrm>
          <a:off x="41084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1106</xdr:rowOff>
    </xdr:from>
    <xdr:ext cx="340478" cy="259045"/>
    <xdr:sp macro="" textlink="">
      <xdr:nvSpPr>
        <xdr:cNvPr id="291" name="【公営住宅】&#10;有形固定資産減価償却率最大値テキスト"/>
        <xdr:cNvSpPr txBox="1"/>
      </xdr:nvSpPr>
      <xdr:spPr>
        <a:xfrm>
          <a:off x="4216400" y="127201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54429</xdr:rowOff>
    </xdr:from>
    <xdr:to>
      <xdr:col>24</xdr:col>
      <xdr:colOff>152400</xdr:colOff>
      <xdr:row>78</xdr:row>
      <xdr:rowOff>54429</xdr:rowOff>
    </xdr:to>
    <xdr:cxnSp macro="">
      <xdr:nvCxnSpPr>
        <xdr:cNvPr id="292" name="直線コネクタ 291"/>
        <xdr:cNvCxnSpPr/>
      </xdr:nvCxnSpPr>
      <xdr:spPr>
        <a:xfrm>
          <a:off x="4108450" y="129385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132278</xdr:rowOff>
    </xdr:from>
    <xdr:ext cx="405111" cy="259045"/>
    <xdr:sp macro="" textlink="">
      <xdr:nvSpPr>
        <xdr:cNvPr id="293" name="【公営住宅】&#10;有形固定資産減価償却率平均値テキスト"/>
        <xdr:cNvSpPr txBox="1"/>
      </xdr:nvSpPr>
      <xdr:spPr>
        <a:xfrm>
          <a:off x="4216400" y="136768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153851</xdr:rowOff>
    </xdr:from>
    <xdr:to>
      <xdr:col>24</xdr:col>
      <xdr:colOff>114300</xdr:colOff>
      <xdr:row>83</xdr:row>
      <xdr:rowOff>84001</xdr:rowOff>
    </xdr:to>
    <xdr:sp macro="" textlink="">
      <xdr:nvSpPr>
        <xdr:cNvPr id="294" name="フローチャート: 判断 293"/>
        <xdr:cNvSpPr/>
      </xdr:nvSpPr>
      <xdr:spPr>
        <a:xfrm>
          <a:off x="4127500" y="1369840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155484</xdr:rowOff>
    </xdr:from>
    <xdr:to>
      <xdr:col>20</xdr:col>
      <xdr:colOff>38100</xdr:colOff>
      <xdr:row>83</xdr:row>
      <xdr:rowOff>85634</xdr:rowOff>
    </xdr:to>
    <xdr:sp macro="" textlink="">
      <xdr:nvSpPr>
        <xdr:cNvPr id="295" name="フローチャート: 判断 294"/>
        <xdr:cNvSpPr/>
      </xdr:nvSpPr>
      <xdr:spPr>
        <a:xfrm>
          <a:off x="3384550" y="1370003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129358</xdr:rowOff>
    </xdr:from>
    <xdr:to>
      <xdr:col>15</xdr:col>
      <xdr:colOff>101600</xdr:colOff>
      <xdr:row>83</xdr:row>
      <xdr:rowOff>59508</xdr:rowOff>
    </xdr:to>
    <xdr:sp macro="" textlink="">
      <xdr:nvSpPr>
        <xdr:cNvPr id="296" name="フローチャート: 判断 295"/>
        <xdr:cNvSpPr/>
      </xdr:nvSpPr>
      <xdr:spPr>
        <a:xfrm>
          <a:off x="2571750" y="136739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139156</xdr:rowOff>
    </xdr:from>
    <xdr:to>
      <xdr:col>10</xdr:col>
      <xdr:colOff>165100</xdr:colOff>
      <xdr:row>83</xdr:row>
      <xdr:rowOff>69306</xdr:rowOff>
    </xdr:to>
    <xdr:sp macro="" textlink="">
      <xdr:nvSpPr>
        <xdr:cNvPr id="297" name="フローチャート: 判断 296"/>
        <xdr:cNvSpPr/>
      </xdr:nvSpPr>
      <xdr:spPr>
        <a:xfrm>
          <a:off x="1778000" y="1368370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122827</xdr:rowOff>
    </xdr:from>
    <xdr:to>
      <xdr:col>6</xdr:col>
      <xdr:colOff>38100</xdr:colOff>
      <xdr:row>83</xdr:row>
      <xdr:rowOff>52977</xdr:rowOff>
    </xdr:to>
    <xdr:sp macro="" textlink="">
      <xdr:nvSpPr>
        <xdr:cNvPr id="298" name="フローチャート: 判断 297"/>
        <xdr:cNvSpPr/>
      </xdr:nvSpPr>
      <xdr:spPr>
        <a:xfrm>
          <a:off x="984250" y="1366737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91802</xdr:rowOff>
    </xdr:from>
    <xdr:to>
      <xdr:col>24</xdr:col>
      <xdr:colOff>114300</xdr:colOff>
      <xdr:row>83</xdr:row>
      <xdr:rowOff>21952</xdr:rowOff>
    </xdr:to>
    <xdr:sp macro="" textlink="">
      <xdr:nvSpPr>
        <xdr:cNvPr id="304" name="楕円 303"/>
        <xdr:cNvSpPr/>
      </xdr:nvSpPr>
      <xdr:spPr>
        <a:xfrm>
          <a:off x="4127500" y="1363635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114679</xdr:rowOff>
    </xdr:from>
    <xdr:ext cx="405111" cy="259045"/>
    <xdr:sp macro="" textlink="">
      <xdr:nvSpPr>
        <xdr:cNvPr id="305" name="【公営住宅】&#10;有形固定資産減価償却率該当値テキスト"/>
        <xdr:cNvSpPr txBox="1"/>
      </xdr:nvSpPr>
      <xdr:spPr>
        <a:xfrm>
          <a:off x="4216400" y="13494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168548</xdr:rowOff>
    </xdr:from>
    <xdr:to>
      <xdr:col>20</xdr:col>
      <xdr:colOff>38100</xdr:colOff>
      <xdr:row>83</xdr:row>
      <xdr:rowOff>98698</xdr:rowOff>
    </xdr:to>
    <xdr:sp macro="" textlink="">
      <xdr:nvSpPr>
        <xdr:cNvPr id="306" name="楕円 305"/>
        <xdr:cNvSpPr/>
      </xdr:nvSpPr>
      <xdr:spPr>
        <a:xfrm>
          <a:off x="3384550" y="1370674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142602</xdr:rowOff>
    </xdr:from>
    <xdr:to>
      <xdr:col>24</xdr:col>
      <xdr:colOff>63500</xdr:colOff>
      <xdr:row>83</xdr:row>
      <xdr:rowOff>47898</xdr:rowOff>
    </xdr:to>
    <xdr:cxnSp macro="">
      <xdr:nvCxnSpPr>
        <xdr:cNvPr id="307" name="直線コネクタ 306"/>
        <xdr:cNvCxnSpPr/>
      </xdr:nvCxnSpPr>
      <xdr:spPr>
        <a:xfrm flipV="1">
          <a:off x="3429000" y="13687152"/>
          <a:ext cx="749300" cy="7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88537</xdr:rowOff>
    </xdr:from>
    <xdr:to>
      <xdr:col>15</xdr:col>
      <xdr:colOff>101600</xdr:colOff>
      <xdr:row>84</xdr:row>
      <xdr:rowOff>18687</xdr:rowOff>
    </xdr:to>
    <xdr:sp macro="" textlink="">
      <xdr:nvSpPr>
        <xdr:cNvPr id="308" name="楕円 307"/>
        <xdr:cNvSpPr/>
      </xdr:nvSpPr>
      <xdr:spPr>
        <a:xfrm>
          <a:off x="2571750" y="1379818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47898</xdr:rowOff>
    </xdr:from>
    <xdr:to>
      <xdr:col>19</xdr:col>
      <xdr:colOff>177800</xdr:colOff>
      <xdr:row>83</xdr:row>
      <xdr:rowOff>139337</xdr:rowOff>
    </xdr:to>
    <xdr:cxnSp macro="">
      <xdr:nvCxnSpPr>
        <xdr:cNvPr id="309" name="直線コネクタ 308"/>
        <xdr:cNvCxnSpPr/>
      </xdr:nvCxnSpPr>
      <xdr:spPr>
        <a:xfrm flipV="1">
          <a:off x="2622550" y="13757548"/>
          <a:ext cx="80645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77107</xdr:rowOff>
    </xdr:from>
    <xdr:to>
      <xdr:col>10</xdr:col>
      <xdr:colOff>165100</xdr:colOff>
      <xdr:row>84</xdr:row>
      <xdr:rowOff>7257</xdr:rowOff>
    </xdr:to>
    <xdr:sp macro="" textlink="">
      <xdr:nvSpPr>
        <xdr:cNvPr id="310" name="楕円 309"/>
        <xdr:cNvSpPr/>
      </xdr:nvSpPr>
      <xdr:spPr>
        <a:xfrm>
          <a:off x="1778000" y="1378675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127907</xdr:rowOff>
    </xdr:from>
    <xdr:to>
      <xdr:col>15</xdr:col>
      <xdr:colOff>50800</xdr:colOff>
      <xdr:row>83</xdr:row>
      <xdr:rowOff>139337</xdr:rowOff>
    </xdr:to>
    <xdr:cxnSp macro="">
      <xdr:nvCxnSpPr>
        <xdr:cNvPr id="311" name="直線コネクタ 310"/>
        <xdr:cNvCxnSpPr/>
      </xdr:nvCxnSpPr>
      <xdr:spPr>
        <a:xfrm>
          <a:off x="1828800" y="13837557"/>
          <a:ext cx="7937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163649</xdr:rowOff>
    </xdr:from>
    <xdr:to>
      <xdr:col>6</xdr:col>
      <xdr:colOff>38100</xdr:colOff>
      <xdr:row>83</xdr:row>
      <xdr:rowOff>93799</xdr:rowOff>
    </xdr:to>
    <xdr:sp macro="" textlink="">
      <xdr:nvSpPr>
        <xdr:cNvPr id="312" name="楕円 311"/>
        <xdr:cNvSpPr/>
      </xdr:nvSpPr>
      <xdr:spPr>
        <a:xfrm>
          <a:off x="984250" y="1370819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42999</xdr:rowOff>
    </xdr:from>
    <xdr:to>
      <xdr:col>10</xdr:col>
      <xdr:colOff>114300</xdr:colOff>
      <xdr:row>83</xdr:row>
      <xdr:rowOff>127907</xdr:rowOff>
    </xdr:to>
    <xdr:cxnSp macro="">
      <xdr:nvCxnSpPr>
        <xdr:cNvPr id="313" name="直線コネクタ 312"/>
        <xdr:cNvCxnSpPr/>
      </xdr:nvCxnSpPr>
      <xdr:spPr>
        <a:xfrm>
          <a:off x="1028700" y="13752649"/>
          <a:ext cx="8001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102161</xdr:rowOff>
    </xdr:from>
    <xdr:ext cx="405111" cy="259045"/>
    <xdr:sp macro="" textlink="">
      <xdr:nvSpPr>
        <xdr:cNvPr id="314" name="n_1aveValue【公営住宅】&#10;有形固定資産減価償却率"/>
        <xdr:cNvSpPr txBox="1"/>
      </xdr:nvSpPr>
      <xdr:spPr>
        <a:xfrm>
          <a:off x="3239144" y="13481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76035</xdr:rowOff>
    </xdr:from>
    <xdr:ext cx="405111" cy="259045"/>
    <xdr:sp macro="" textlink="">
      <xdr:nvSpPr>
        <xdr:cNvPr id="315" name="n_2aveValue【公営住宅】&#10;有形固定資産減価償却率"/>
        <xdr:cNvSpPr txBox="1"/>
      </xdr:nvSpPr>
      <xdr:spPr>
        <a:xfrm>
          <a:off x="2439044" y="13455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85833</xdr:rowOff>
    </xdr:from>
    <xdr:ext cx="405111" cy="259045"/>
    <xdr:sp macro="" textlink="">
      <xdr:nvSpPr>
        <xdr:cNvPr id="316" name="n_3aveValue【公営住宅】&#10;有形固定資産減価償却率"/>
        <xdr:cNvSpPr txBox="1"/>
      </xdr:nvSpPr>
      <xdr:spPr>
        <a:xfrm>
          <a:off x="1645294" y="13465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69504</xdr:rowOff>
    </xdr:from>
    <xdr:ext cx="405111" cy="259045"/>
    <xdr:sp macro="" textlink="">
      <xdr:nvSpPr>
        <xdr:cNvPr id="317" name="n_4aveValue【公営住宅】&#10;有形固定資産減価償却率"/>
        <xdr:cNvSpPr txBox="1"/>
      </xdr:nvSpPr>
      <xdr:spPr>
        <a:xfrm>
          <a:off x="851544" y="13448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89825</xdr:rowOff>
    </xdr:from>
    <xdr:ext cx="405111" cy="259045"/>
    <xdr:sp macro="" textlink="">
      <xdr:nvSpPr>
        <xdr:cNvPr id="318" name="n_1mainValue【公営住宅】&#10;有形固定資産減価償却率"/>
        <xdr:cNvSpPr txBox="1"/>
      </xdr:nvSpPr>
      <xdr:spPr>
        <a:xfrm>
          <a:off x="3239144" y="13799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9814</xdr:rowOff>
    </xdr:from>
    <xdr:ext cx="405111" cy="259045"/>
    <xdr:sp macro="" textlink="">
      <xdr:nvSpPr>
        <xdr:cNvPr id="319" name="n_2mainValue【公営住宅】&#10;有形固定資産減価償却率"/>
        <xdr:cNvSpPr txBox="1"/>
      </xdr:nvSpPr>
      <xdr:spPr>
        <a:xfrm>
          <a:off x="2439044" y="13884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169834</xdr:rowOff>
    </xdr:from>
    <xdr:ext cx="405111" cy="259045"/>
    <xdr:sp macro="" textlink="">
      <xdr:nvSpPr>
        <xdr:cNvPr id="320" name="n_3mainValue【公営住宅】&#10;有形固定資産減価償却率"/>
        <xdr:cNvSpPr txBox="1"/>
      </xdr:nvSpPr>
      <xdr:spPr>
        <a:xfrm>
          <a:off x="1645294" y="13873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84926</xdr:rowOff>
    </xdr:from>
    <xdr:ext cx="405111" cy="259045"/>
    <xdr:sp macro="" textlink="">
      <xdr:nvSpPr>
        <xdr:cNvPr id="321" name="n_4mainValue【公営住宅】&#10;有形固定資産減価償却率"/>
        <xdr:cNvSpPr txBox="1"/>
      </xdr:nvSpPr>
      <xdr:spPr>
        <a:xfrm>
          <a:off x="851544" y="13794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84</xdr:row>
      <xdr:rowOff>42834</xdr:rowOff>
    </xdr:from>
    <xdr:ext cx="595419" cy="259045"/>
    <xdr:sp macro="" textlink="">
      <xdr:nvSpPr>
        <xdr:cNvPr id="335" name="テキスト ボックス 334"/>
        <xdr:cNvSpPr txBox="1"/>
      </xdr:nvSpPr>
      <xdr:spPr>
        <a:xfrm>
          <a:off x="5418031" y="1391758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82</xdr:row>
      <xdr:rowOff>59163</xdr:rowOff>
    </xdr:from>
    <xdr:ext cx="595419" cy="259045"/>
    <xdr:sp macro="" textlink="">
      <xdr:nvSpPr>
        <xdr:cNvPr id="337" name="テキスト ボックス 336"/>
        <xdr:cNvSpPr txBox="1"/>
      </xdr:nvSpPr>
      <xdr:spPr>
        <a:xfrm>
          <a:off x="5418031" y="1360371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80</xdr:row>
      <xdr:rowOff>75491</xdr:rowOff>
    </xdr:from>
    <xdr:ext cx="595419" cy="259045"/>
    <xdr:sp macro="" textlink="">
      <xdr:nvSpPr>
        <xdr:cNvPr id="339" name="テキスト ボックス 338"/>
        <xdr:cNvSpPr txBox="1"/>
      </xdr:nvSpPr>
      <xdr:spPr>
        <a:xfrm>
          <a:off x="5418031" y="1328984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78</xdr:row>
      <xdr:rowOff>91820</xdr:rowOff>
    </xdr:from>
    <xdr:ext cx="595419" cy="259045"/>
    <xdr:sp macro="" textlink="">
      <xdr:nvSpPr>
        <xdr:cNvPr id="341" name="テキスト ボックス 340"/>
        <xdr:cNvSpPr txBox="1"/>
      </xdr:nvSpPr>
      <xdr:spPr>
        <a:xfrm>
          <a:off x="5418031" y="1297597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108148</xdr:rowOff>
    </xdr:from>
    <xdr:ext cx="595419" cy="259045"/>
    <xdr:sp macro="" textlink="">
      <xdr:nvSpPr>
        <xdr:cNvPr id="343" name="テキスト ボックス 342"/>
        <xdr:cNvSpPr txBox="1"/>
      </xdr:nvSpPr>
      <xdr:spPr>
        <a:xfrm>
          <a:off x="5418031" y="1266209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124477</xdr:rowOff>
    </xdr:from>
    <xdr:ext cx="595419" cy="259045"/>
    <xdr:sp macro="" textlink="">
      <xdr:nvSpPr>
        <xdr:cNvPr id="345" name="テキスト ボックス 344"/>
        <xdr:cNvSpPr txBox="1"/>
      </xdr:nvSpPr>
      <xdr:spPr>
        <a:xfrm>
          <a:off x="5418031" y="12348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6798</xdr:rowOff>
    </xdr:from>
    <xdr:to>
      <xdr:col>54</xdr:col>
      <xdr:colOff>189865</xdr:colOff>
      <xdr:row>86</xdr:row>
      <xdr:rowOff>167615</xdr:rowOff>
    </xdr:to>
    <xdr:cxnSp macro="">
      <xdr:nvCxnSpPr>
        <xdr:cNvPr id="347" name="直線コネクタ 346"/>
        <xdr:cNvCxnSpPr/>
      </xdr:nvCxnSpPr>
      <xdr:spPr>
        <a:xfrm flipV="1">
          <a:off x="9429115" y="12890948"/>
          <a:ext cx="0" cy="1481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87</xdr:row>
      <xdr:rowOff>25571</xdr:rowOff>
    </xdr:from>
    <xdr:ext cx="469744" cy="259045"/>
    <xdr:sp macro="" textlink="">
      <xdr:nvSpPr>
        <xdr:cNvPr id="348" name="【公営住宅】&#10;一人当たり面積最小値テキスト"/>
        <xdr:cNvSpPr txBox="1"/>
      </xdr:nvSpPr>
      <xdr:spPr>
        <a:xfrm>
          <a:off x="9467850" y="14395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167615</xdr:rowOff>
    </xdr:from>
    <xdr:to>
      <xdr:col>55</xdr:col>
      <xdr:colOff>88900</xdr:colOff>
      <xdr:row>86</xdr:row>
      <xdr:rowOff>167615</xdr:rowOff>
    </xdr:to>
    <xdr:cxnSp macro="">
      <xdr:nvCxnSpPr>
        <xdr:cNvPr id="349" name="直線コネクタ 348"/>
        <xdr:cNvCxnSpPr/>
      </xdr:nvCxnSpPr>
      <xdr:spPr>
        <a:xfrm>
          <a:off x="9359900" y="143725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124925</xdr:rowOff>
    </xdr:from>
    <xdr:ext cx="599010" cy="259045"/>
    <xdr:sp macro="" textlink="">
      <xdr:nvSpPr>
        <xdr:cNvPr id="350" name="【公営住宅】&#10;一人当たり面積最大値テキスト"/>
        <xdr:cNvSpPr txBox="1"/>
      </xdr:nvSpPr>
      <xdr:spPr>
        <a:xfrm>
          <a:off x="9467850" y="1267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6798</xdr:rowOff>
    </xdr:from>
    <xdr:to>
      <xdr:col>55</xdr:col>
      <xdr:colOff>88900</xdr:colOff>
      <xdr:row>78</xdr:row>
      <xdr:rowOff>6798</xdr:rowOff>
    </xdr:to>
    <xdr:cxnSp macro="">
      <xdr:nvCxnSpPr>
        <xdr:cNvPr id="351" name="直線コネクタ 350"/>
        <xdr:cNvCxnSpPr/>
      </xdr:nvCxnSpPr>
      <xdr:spPr>
        <a:xfrm>
          <a:off x="9359900" y="128909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70021</xdr:rowOff>
    </xdr:from>
    <xdr:ext cx="469744" cy="259045"/>
    <xdr:sp macro="" textlink="">
      <xdr:nvSpPr>
        <xdr:cNvPr id="352" name="【公営住宅】&#10;一人当たり面積平均値テキスト"/>
        <xdr:cNvSpPr txBox="1"/>
      </xdr:nvSpPr>
      <xdr:spPr>
        <a:xfrm>
          <a:off x="9467850" y="142749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91594</xdr:rowOff>
    </xdr:from>
    <xdr:to>
      <xdr:col>55</xdr:col>
      <xdr:colOff>50800</xdr:colOff>
      <xdr:row>87</xdr:row>
      <xdr:rowOff>21744</xdr:rowOff>
    </xdr:to>
    <xdr:sp macro="" textlink="">
      <xdr:nvSpPr>
        <xdr:cNvPr id="353" name="フローチャート: 判断 352"/>
        <xdr:cNvSpPr/>
      </xdr:nvSpPr>
      <xdr:spPr>
        <a:xfrm>
          <a:off x="9398000" y="1429654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102318</xdr:rowOff>
    </xdr:from>
    <xdr:to>
      <xdr:col>50</xdr:col>
      <xdr:colOff>165100</xdr:colOff>
      <xdr:row>87</xdr:row>
      <xdr:rowOff>32468</xdr:rowOff>
    </xdr:to>
    <xdr:sp macro="" textlink="">
      <xdr:nvSpPr>
        <xdr:cNvPr id="354" name="フローチャート: 判断 353"/>
        <xdr:cNvSpPr/>
      </xdr:nvSpPr>
      <xdr:spPr>
        <a:xfrm>
          <a:off x="8636000" y="1430726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102347</xdr:rowOff>
    </xdr:from>
    <xdr:to>
      <xdr:col>46</xdr:col>
      <xdr:colOff>38100</xdr:colOff>
      <xdr:row>87</xdr:row>
      <xdr:rowOff>32497</xdr:rowOff>
    </xdr:to>
    <xdr:sp macro="" textlink="">
      <xdr:nvSpPr>
        <xdr:cNvPr id="355" name="フローチャート: 判断 354"/>
        <xdr:cNvSpPr/>
      </xdr:nvSpPr>
      <xdr:spPr>
        <a:xfrm>
          <a:off x="7842250" y="1430729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103181</xdr:rowOff>
    </xdr:from>
    <xdr:to>
      <xdr:col>41</xdr:col>
      <xdr:colOff>101600</xdr:colOff>
      <xdr:row>87</xdr:row>
      <xdr:rowOff>33331</xdr:rowOff>
    </xdr:to>
    <xdr:sp macro="" textlink="">
      <xdr:nvSpPr>
        <xdr:cNvPr id="356" name="フローチャート: 判断 355"/>
        <xdr:cNvSpPr/>
      </xdr:nvSpPr>
      <xdr:spPr>
        <a:xfrm>
          <a:off x="7029450" y="1430813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103053</xdr:rowOff>
    </xdr:from>
    <xdr:to>
      <xdr:col>36</xdr:col>
      <xdr:colOff>165100</xdr:colOff>
      <xdr:row>87</xdr:row>
      <xdr:rowOff>33203</xdr:rowOff>
    </xdr:to>
    <xdr:sp macro="" textlink="">
      <xdr:nvSpPr>
        <xdr:cNvPr id="357" name="フローチャート: 判断 356"/>
        <xdr:cNvSpPr/>
      </xdr:nvSpPr>
      <xdr:spPr>
        <a:xfrm>
          <a:off x="6235700" y="1430800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84057</xdr:rowOff>
    </xdr:from>
    <xdr:to>
      <xdr:col>55</xdr:col>
      <xdr:colOff>50800</xdr:colOff>
      <xdr:row>87</xdr:row>
      <xdr:rowOff>14207</xdr:rowOff>
    </xdr:to>
    <xdr:sp macro="" textlink="">
      <xdr:nvSpPr>
        <xdr:cNvPr id="363" name="楕円 362"/>
        <xdr:cNvSpPr/>
      </xdr:nvSpPr>
      <xdr:spPr>
        <a:xfrm>
          <a:off x="9398000" y="1428900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43434</xdr:rowOff>
    </xdr:from>
    <xdr:ext cx="534377" cy="259045"/>
    <xdr:sp macro="" textlink="">
      <xdr:nvSpPr>
        <xdr:cNvPr id="364" name="【公営住宅】&#10;一人当たり面積該当値テキスト"/>
        <xdr:cNvSpPr txBox="1"/>
      </xdr:nvSpPr>
      <xdr:spPr>
        <a:xfrm>
          <a:off x="9467850" y="1408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87847</xdr:rowOff>
    </xdr:from>
    <xdr:to>
      <xdr:col>50</xdr:col>
      <xdr:colOff>165100</xdr:colOff>
      <xdr:row>87</xdr:row>
      <xdr:rowOff>17997</xdr:rowOff>
    </xdr:to>
    <xdr:sp macro="" textlink="">
      <xdr:nvSpPr>
        <xdr:cNvPr id="365" name="楕円 364"/>
        <xdr:cNvSpPr/>
      </xdr:nvSpPr>
      <xdr:spPr>
        <a:xfrm>
          <a:off x="8636000" y="1429279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134857</xdr:rowOff>
    </xdr:from>
    <xdr:to>
      <xdr:col>55</xdr:col>
      <xdr:colOff>0</xdr:colOff>
      <xdr:row>86</xdr:row>
      <xdr:rowOff>138647</xdr:rowOff>
    </xdr:to>
    <xdr:cxnSp macro="">
      <xdr:nvCxnSpPr>
        <xdr:cNvPr id="366" name="直線コネクタ 365"/>
        <xdr:cNvCxnSpPr/>
      </xdr:nvCxnSpPr>
      <xdr:spPr>
        <a:xfrm flipV="1">
          <a:off x="8686800" y="14339807"/>
          <a:ext cx="742950" cy="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90098</xdr:rowOff>
    </xdr:from>
    <xdr:to>
      <xdr:col>46</xdr:col>
      <xdr:colOff>38100</xdr:colOff>
      <xdr:row>87</xdr:row>
      <xdr:rowOff>20248</xdr:rowOff>
    </xdr:to>
    <xdr:sp macro="" textlink="">
      <xdr:nvSpPr>
        <xdr:cNvPr id="367" name="楕円 366"/>
        <xdr:cNvSpPr/>
      </xdr:nvSpPr>
      <xdr:spPr>
        <a:xfrm>
          <a:off x="7842250" y="1429504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138647</xdr:rowOff>
    </xdr:from>
    <xdr:to>
      <xdr:col>50</xdr:col>
      <xdr:colOff>114300</xdr:colOff>
      <xdr:row>86</xdr:row>
      <xdr:rowOff>140898</xdr:rowOff>
    </xdr:to>
    <xdr:cxnSp macro="">
      <xdr:nvCxnSpPr>
        <xdr:cNvPr id="368" name="直線コネクタ 367"/>
        <xdr:cNvCxnSpPr/>
      </xdr:nvCxnSpPr>
      <xdr:spPr>
        <a:xfrm flipV="1">
          <a:off x="7886700" y="14343597"/>
          <a:ext cx="800100" cy="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89847</xdr:rowOff>
    </xdr:from>
    <xdr:to>
      <xdr:col>41</xdr:col>
      <xdr:colOff>101600</xdr:colOff>
      <xdr:row>87</xdr:row>
      <xdr:rowOff>19997</xdr:rowOff>
    </xdr:to>
    <xdr:sp macro="" textlink="">
      <xdr:nvSpPr>
        <xdr:cNvPr id="369" name="楕円 368"/>
        <xdr:cNvSpPr/>
      </xdr:nvSpPr>
      <xdr:spPr>
        <a:xfrm>
          <a:off x="7029450" y="1429479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140647</xdr:rowOff>
    </xdr:from>
    <xdr:to>
      <xdr:col>45</xdr:col>
      <xdr:colOff>177800</xdr:colOff>
      <xdr:row>86</xdr:row>
      <xdr:rowOff>140898</xdr:rowOff>
    </xdr:to>
    <xdr:cxnSp macro="">
      <xdr:nvCxnSpPr>
        <xdr:cNvPr id="370" name="直線コネクタ 369"/>
        <xdr:cNvCxnSpPr/>
      </xdr:nvCxnSpPr>
      <xdr:spPr>
        <a:xfrm>
          <a:off x="7080250" y="14345597"/>
          <a:ext cx="80645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89635</xdr:rowOff>
    </xdr:from>
    <xdr:to>
      <xdr:col>36</xdr:col>
      <xdr:colOff>165100</xdr:colOff>
      <xdr:row>87</xdr:row>
      <xdr:rowOff>19785</xdr:rowOff>
    </xdr:to>
    <xdr:sp macro="" textlink="">
      <xdr:nvSpPr>
        <xdr:cNvPr id="371" name="楕円 370"/>
        <xdr:cNvSpPr/>
      </xdr:nvSpPr>
      <xdr:spPr>
        <a:xfrm>
          <a:off x="6235700" y="142945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140435</xdr:rowOff>
    </xdr:from>
    <xdr:to>
      <xdr:col>41</xdr:col>
      <xdr:colOff>50800</xdr:colOff>
      <xdr:row>86</xdr:row>
      <xdr:rowOff>140647</xdr:rowOff>
    </xdr:to>
    <xdr:cxnSp macro="">
      <xdr:nvCxnSpPr>
        <xdr:cNvPr id="372" name="直線コネクタ 371"/>
        <xdr:cNvCxnSpPr/>
      </xdr:nvCxnSpPr>
      <xdr:spPr>
        <a:xfrm>
          <a:off x="6286500" y="14345385"/>
          <a:ext cx="793750" cy="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87</xdr:row>
      <xdr:rowOff>23595</xdr:rowOff>
    </xdr:from>
    <xdr:ext cx="469744" cy="259045"/>
    <xdr:sp macro="" textlink="">
      <xdr:nvSpPr>
        <xdr:cNvPr id="373" name="n_1aveValue【公営住宅】&#10;一人当たり面積"/>
        <xdr:cNvSpPr txBox="1"/>
      </xdr:nvSpPr>
      <xdr:spPr>
        <a:xfrm>
          <a:off x="8458277" y="14393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23624</xdr:rowOff>
    </xdr:from>
    <xdr:ext cx="469744" cy="259045"/>
    <xdr:sp macro="" textlink="">
      <xdr:nvSpPr>
        <xdr:cNvPr id="374" name="n_2aveValue【公営住宅】&#10;一人当たり面積"/>
        <xdr:cNvSpPr txBox="1"/>
      </xdr:nvSpPr>
      <xdr:spPr>
        <a:xfrm>
          <a:off x="7677227" y="1439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24458</xdr:rowOff>
    </xdr:from>
    <xdr:ext cx="469744" cy="259045"/>
    <xdr:sp macro="" textlink="">
      <xdr:nvSpPr>
        <xdr:cNvPr id="375" name="n_3aveValue【公営住宅】&#10;一人当たり面積"/>
        <xdr:cNvSpPr txBox="1"/>
      </xdr:nvSpPr>
      <xdr:spPr>
        <a:xfrm>
          <a:off x="6864427" y="14394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24330</xdr:rowOff>
    </xdr:from>
    <xdr:ext cx="469744" cy="259045"/>
    <xdr:sp macro="" textlink="">
      <xdr:nvSpPr>
        <xdr:cNvPr id="376" name="n_4aveValue【公営住宅】&#10;一人当たり面積"/>
        <xdr:cNvSpPr txBox="1"/>
      </xdr:nvSpPr>
      <xdr:spPr>
        <a:xfrm>
          <a:off x="6070677" y="1439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34524</xdr:rowOff>
    </xdr:from>
    <xdr:ext cx="469744" cy="259045"/>
    <xdr:sp macro="" textlink="">
      <xdr:nvSpPr>
        <xdr:cNvPr id="377" name="n_1mainValue【公営住宅】&#10;一人当たり面積"/>
        <xdr:cNvSpPr txBox="1"/>
      </xdr:nvSpPr>
      <xdr:spPr>
        <a:xfrm>
          <a:off x="8458277" y="14074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36775</xdr:rowOff>
    </xdr:from>
    <xdr:ext cx="469744" cy="259045"/>
    <xdr:sp macro="" textlink="">
      <xdr:nvSpPr>
        <xdr:cNvPr id="378" name="n_2mainValue【公営住宅】&#10;一人当たり面積"/>
        <xdr:cNvSpPr txBox="1"/>
      </xdr:nvSpPr>
      <xdr:spPr>
        <a:xfrm>
          <a:off x="7677227" y="1407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36524</xdr:rowOff>
    </xdr:from>
    <xdr:ext cx="469744" cy="259045"/>
    <xdr:sp macro="" textlink="">
      <xdr:nvSpPr>
        <xdr:cNvPr id="379" name="n_3mainValue【公営住宅】&#10;一人当たり面積"/>
        <xdr:cNvSpPr txBox="1"/>
      </xdr:nvSpPr>
      <xdr:spPr>
        <a:xfrm>
          <a:off x="6864427" y="14076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36312</xdr:rowOff>
    </xdr:from>
    <xdr:ext cx="469744" cy="259045"/>
    <xdr:sp macro="" textlink="">
      <xdr:nvSpPr>
        <xdr:cNvPr id="380" name="n_4mainValue【公営住宅】&#10;一人当たり面積"/>
        <xdr:cNvSpPr txBox="1"/>
      </xdr:nvSpPr>
      <xdr:spPr>
        <a:xfrm>
          <a:off x="6070677" y="1407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xdr:cNvCxnSpPr/>
      </xdr:nvCxnSpPr>
      <xdr:spPr>
        <a:xfrm>
          <a:off x="6858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xdr:cNvSpPr txBox="1"/>
      </xdr:nvSpPr>
      <xdr:spPr>
        <a:xfrm>
          <a:off x="2757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xdr:cNvCxnSpPr/>
      </xdr:nvCxnSpPr>
      <xdr:spPr>
        <a:xfrm>
          <a:off x="6858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xdr:cNvSpPr txBox="1"/>
      </xdr:nvSpPr>
      <xdr:spPr>
        <a:xfrm>
          <a:off x="3398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xdr:cNvCxnSpPr/>
      </xdr:nvCxnSpPr>
      <xdr:spPr>
        <a:xfrm>
          <a:off x="6858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xdr:cNvSpPr txBox="1"/>
      </xdr:nvSpPr>
      <xdr:spPr>
        <a:xfrm>
          <a:off x="3398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xdr:cNvCxnSpPr/>
      </xdr:nvCxnSpPr>
      <xdr:spPr>
        <a:xfrm>
          <a:off x="6858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xdr:cNvSpPr txBox="1"/>
      </xdr:nvSpPr>
      <xdr:spPr>
        <a:xfrm>
          <a:off x="3398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xdr:cNvCxnSpPr/>
      </xdr:nvCxnSpPr>
      <xdr:spPr>
        <a:xfrm>
          <a:off x="6858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xdr:cNvSpPr txBox="1"/>
      </xdr:nvSpPr>
      <xdr:spPr>
        <a:xfrm>
          <a:off x="3398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xdr:cNvCxnSpPr/>
      </xdr:nvCxnSpPr>
      <xdr:spPr>
        <a:xfrm>
          <a:off x="6858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xdr:cNvSpPr txBox="1"/>
      </xdr:nvSpPr>
      <xdr:spPr>
        <a:xfrm>
          <a:off x="38496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108857</xdr:rowOff>
    </xdr:from>
    <xdr:to>
      <xdr:col>24</xdr:col>
      <xdr:colOff>62865</xdr:colOff>
      <xdr:row>109</xdr:row>
      <xdr:rowOff>30480</xdr:rowOff>
    </xdr:to>
    <xdr:cxnSp macro="">
      <xdr:nvCxnSpPr>
        <xdr:cNvPr id="406" name="直線コネクタ 405"/>
        <xdr:cNvCxnSpPr/>
      </xdr:nvCxnSpPr>
      <xdr:spPr>
        <a:xfrm flipV="1">
          <a:off x="4177665" y="16682357"/>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405111" cy="259045"/>
    <xdr:sp macro="" textlink="">
      <xdr:nvSpPr>
        <xdr:cNvPr id="407" name="【港湾・漁港】&#10;有形固定資産減価償却率最小値テキスト"/>
        <xdr:cNvSpPr txBox="1"/>
      </xdr:nvSpPr>
      <xdr:spPr>
        <a:xfrm>
          <a:off x="4216400" y="1815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408" name="直線コネクタ 407"/>
        <xdr:cNvCxnSpPr/>
      </xdr:nvCxnSpPr>
      <xdr:spPr>
        <a:xfrm>
          <a:off x="4108450" y="181470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55534</xdr:rowOff>
    </xdr:from>
    <xdr:ext cx="405111" cy="259045"/>
    <xdr:sp macro="" textlink="">
      <xdr:nvSpPr>
        <xdr:cNvPr id="409" name="【港湾・漁港】&#10;有形固定資産減価償却率最大値テキスト"/>
        <xdr:cNvSpPr txBox="1"/>
      </xdr:nvSpPr>
      <xdr:spPr>
        <a:xfrm>
          <a:off x="4216400" y="16457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108857</xdr:rowOff>
    </xdr:from>
    <xdr:to>
      <xdr:col>24</xdr:col>
      <xdr:colOff>152400</xdr:colOff>
      <xdr:row>100</xdr:row>
      <xdr:rowOff>108857</xdr:rowOff>
    </xdr:to>
    <xdr:cxnSp macro="">
      <xdr:nvCxnSpPr>
        <xdr:cNvPr id="410" name="直線コネクタ 409"/>
        <xdr:cNvCxnSpPr/>
      </xdr:nvCxnSpPr>
      <xdr:spPr>
        <a:xfrm>
          <a:off x="4108450" y="166823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159311</xdr:rowOff>
    </xdr:from>
    <xdr:ext cx="405111" cy="259045"/>
    <xdr:sp macro="" textlink="">
      <xdr:nvSpPr>
        <xdr:cNvPr id="411" name="【港湾・漁港】&#10;有形固定資産減価償却率平均値テキスト"/>
        <xdr:cNvSpPr txBox="1"/>
      </xdr:nvSpPr>
      <xdr:spPr>
        <a:xfrm>
          <a:off x="4216400" y="172471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136434</xdr:rowOff>
    </xdr:from>
    <xdr:to>
      <xdr:col>24</xdr:col>
      <xdr:colOff>114300</xdr:colOff>
      <xdr:row>105</xdr:row>
      <xdr:rowOff>66584</xdr:rowOff>
    </xdr:to>
    <xdr:sp macro="" textlink="">
      <xdr:nvSpPr>
        <xdr:cNvPr id="412" name="フローチャート: 判断 411"/>
        <xdr:cNvSpPr/>
      </xdr:nvSpPr>
      <xdr:spPr>
        <a:xfrm>
          <a:off x="4127500" y="1739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25400</xdr:rowOff>
    </xdr:from>
    <xdr:to>
      <xdr:col>20</xdr:col>
      <xdr:colOff>38100</xdr:colOff>
      <xdr:row>105</xdr:row>
      <xdr:rowOff>127000</xdr:rowOff>
    </xdr:to>
    <xdr:sp macro="" textlink="">
      <xdr:nvSpPr>
        <xdr:cNvPr id="413" name="フローチャート: 判断 412"/>
        <xdr:cNvSpPr/>
      </xdr:nvSpPr>
      <xdr:spPr>
        <a:xfrm>
          <a:off x="3384550" y="174561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2539</xdr:rowOff>
    </xdr:from>
    <xdr:to>
      <xdr:col>15</xdr:col>
      <xdr:colOff>101600</xdr:colOff>
      <xdr:row>105</xdr:row>
      <xdr:rowOff>104139</xdr:rowOff>
    </xdr:to>
    <xdr:sp macro="" textlink="">
      <xdr:nvSpPr>
        <xdr:cNvPr id="414" name="フローチャート: 判断 413"/>
        <xdr:cNvSpPr/>
      </xdr:nvSpPr>
      <xdr:spPr>
        <a:xfrm>
          <a:off x="2571750" y="1743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100512</xdr:rowOff>
    </xdr:from>
    <xdr:to>
      <xdr:col>10</xdr:col>
      <xdr:colOff>165100</xdr:colOff>
      <xdr:row>105</xdr:row>
      <xdr:rowOff>30662</xdr:rowOff>
    </xdr:to>
    <xdr:sp macro="" textlink="">
      <xdr:nvSpPr>
        <xdr:cNvPr id="415" name="フローチャート: 判断 414"/>
        <xdr:cNvSpPr/>
      </xdr:nvSpPr>
      <xdr:spPr>
        <a:xfrm>
          <a:off x="1778000" y="1735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66221</xdr:rowOff>
    </xdr:from>
    <xdr:to>
      <xdr:col>6</xdr:col>
      <xdr:colOff>38100</xdr:colOff>
      <xdr:row>104</xdr:row>
      <xdr:rowOff>167821</xdr:rowOff>
    </xdr:to>
    <xdr:sp macro="" textlink="">
      <xdr:nvSpPr>
        <xdr:cNvPr id="416" name="フローチャート: 判断 415"/>
        <xdr:cNvSpPr/>
      </xdr:nvSpPr>
      <xdr:spPr>
        <a:xfrm>
          <a:off x="984250" y="1732552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33564</xdr:rowOff>
    </xdr:from>
    <xdr:to>
      <xdr:col>24</xdr:col>
      <xdr:colOff>114300</xdr:colOff>
      <xdr:row>106</xdr:row>
      <xdr:rowOff>135164</xdr:rowOff>
    </xdr:to>
    <xdr:sp macro="" textlink="">
      <xdr:nvSpPr>
        <xdr:cNvPr id="422" name="楕円 421"/>
        <xdr:cNvSpPr/>
      </xdr:nvSpPr>
      <xdr:spPr>
        <a:xfrm>
          <a:off x="4127500" y="1763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11991</xdr:rowOff>
    </xdr:from>
    <xdr:ext cx="405111" cy="259045"/>
    <xdr:sp macro="" textlink="">
      <xdr:nvSpPr>
        <xdr:cNvPr id="423" name="【港湾・漁港】&#10;有形固定資産減価償却率該当値テキスト"/>
        <xdr:cNvSpPr txBox="1"/>
      </xdr:nvSpPr>
      <xdr:spPr>
        <a:xfrm>
          <a:off x="4216400" y="1761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4173</xdr:rowOff>
    </xdr:from>
    <xdr:to>
      <xdr:col>20</xdr:col>
      <xdr:colOff>38100</xdr:colOff>
      <xdr:row>106</xdr:row>
      <xdr:rowOff>105773</xdr:rowOff>
    </xdr:to>
    <xdr:sp macro="" textlink="">
      <xdr:nvSpPr>
        <xdr:cNvPr id="424" name="楕円 423"/>
        <xdr:cNvSpPr/>
      </xdr:nvSpPr>
      <xdr:spPr>
        <a:xfrm>
          <a:off x="3384550" y="1760637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54973</xdr:rowOff>
    </xdr:from>
    <xdr:to>
      <xdr:col>24</xdr:col>
      <xdr:colOff>63500</xdr:colOff>
      <xdr:row>106</xdr:row>
      <xdr:rowOff>84364</xdr:rowOff>
    </xdr:to>
    <xdr:cxnSp macro="">
      <xdr:nvCxnSpPr>
        <xdr:cNvPr id="425" name="直線コネクタ 424"/>
        <xdr:cNvCxnSpPr/>
      </xdr:nvCxnSpPr>
      <xdr:spPr>
        <a:xfrm>
          <a:off x="3429000" y="17657173"/>
          <a:ext cx="7493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144599</xdr:rowOff>
    </xdr:from>
    <xdr:to>
      <xdr:col>15</xdr:col>
      <xdr:colOff>101600</xdr:colOff>
      <xdr:row>106</xdr:row>
      <xdr:rowOff>74749</xdr:rowOff>
    </xdr:to>
    <xdr:sp macro="" textlink="">
      <xdr:nvSpPr>
        <xdr:cNvPr id="426" name="楕円 425"/>
        <xdr:cNvSpPr/>
      </xdr:nvSpPr>
      <xdr:spPr>
        <a:xfrm>
          <a:off x="2571750" y="1757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23949</xdr:rowOff>
    </xdr:from>
    <xdr:to>
      <xdr:col>19</xdr:col>
      <xdr:colOff>177800</xdr:colOff>
      <xdr:row>106</xdr:row>
      <xdr:rowOff>54973</xdr:rowOff>
    </xdr:to>
    <xdr:cxnSp macro="">
      <xdr:nvCxnSpPr>
        <xdr:cNvPr id="427" name="直線コネクタ 426"/>
        <xdr:cNvCxnSpPr/>
      </xdr:nvCxnSpPr>
      <xdr:spPr>
        <a:xfrm>
          <a:off x="2622550" y="17626149"/>
          <a:ext cx="80645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115207</xdr:rowOff>
    </xdr:from>
    <xdr:to>
      <xdr:col>10</xdr:col>
      <xdr:colOff>165100</xdr:colOff>
      <xdr:row>106</xdr:row>
      <xdr:rowOff>45357</xdr:rowOff>
    </xdr:to>
    <xdr:sp macro="" textlink="">
      <xdr:nvSpPr>
        <xdr:cNvPr id="428" name="楕円 427"/>
        <xdr:cNvSpPr/>
      </xdr:nvSpPr>
      <xdr:spPr>
        <a:xfrm>
          <a:off x="1778000" y="1754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166007</xdr:rowOff>
    </xdr:from>
    <xdr:to>
      <xdr:col>15</xdr:col>
      <xdr:colOff>50800</xdr:colOff>
      <xdr:row>106</xdr:row>
      <xdr:rowOff>23949</xdr:rowOff>
    </xdr:to>
    <xdr:cxnSp macro="">
      <xdr:nvCxnSpPr>
        <xdr:cNvPr id="429" name="直線コネクタ 428"/>
        <xdr:cNvCxnSpPr/>
      </xdr:nvCxnSpPr>
      <xdr:spPr>
        <a:xfrm>
          <a:off x="1828800" y="17596757"/>
          <a:ext cx="79375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84182</xdr:rowOff>
    </xdr:from>
    <xdr:to>
      <xdr:col>6</xdr:col>
      <xdr:colOff>38100</xdr:colOff>
      <xdr:row>106</xdr:row>
      <xdr:rowOff>14332</xdr:rowOff>
    </xdr:to>
    <xdr:sp macro="" textlink="">
      <xdr:nvSpPr>
        <xdr:cNvPr id="430" name="楕円 429"/>
        <xdr:cNvSpPr/>
      </xdr:nvSpPr>
      <xdr:spPr>
        <a:xfrm>
          <a:off x="984250" y="1751493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134982</xdr:rowOff>
    </xdr:from>
    <xdr:to>
      <xdr:col>10</xdr:col>
      <xdr:colOff>114300</xdr:colOff>
      <xdr:row>105</xdr:row>
      <xdr:rowOff>166007</xdr:rowOff>
    </xdr:to>
    <xdr:cxnSp macro="">
      <xdr:nvCxnSpPr>
        <xdr:cNvPr id="431" name="直線コネクタ 430"/>
        <xdr:cNvCxnSpPr/>
      </xdr:nvCxnSpPr>
      <xdr:spPr>
        <a:xfrm>
          <a:off x="1028700" y="17565732"/>
          <a:ext cx="8001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143527</xdr:rowOff>
    </xdr:from>
    <xdr:ext cx="405111" cy="259045"/>
    <xdr:sp macro="" textlink="">
      <xdr:nvSpPr>
        <xdr:cNvPr id="432" name="n_1aveValue【港湾・漁港】&#10;有形固定資産減価償却率"/>
        <xdr:cNvSpPr txBox="1"/>
      </xdr:nvSpPr>
      <xdr:spPr>
        <a:xfrm>
          <a:off x="3239144" y="1723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120666</xdr:rowOff>
    </xdr:from>
    <xdr:ext cx="405111" cy="259045"/>
    <xdr:sp macro="" textlink="">
      <xdr:nvSpPr>
        <xdr:cNvPr id="433" name="n_2aveValue【港湾・漁港】&#10;有形固定資産減価償却率"/>
        <xdr:cNvSpPr txBox="1"/>
      </xdr:nvSpPr>
      <xdr:spPr>
        <a:xfrm>
          <a:off x="2439044" y="1720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47189</xdr:rowOff>
    </xdr:from>
    <xdr:ext cx="405111" cy="259045"/>
    <xdr:sp macro="" textlink="">
      <xdr:nvSpPr>
        <xdr:cNvPr id="434" name="n_3aveValue【港湾・漁港】&#10;有形固定資産減価償却率"/>
        <xdr:cNvSpPr txBox="1"/>
      </xdr:nvSpPr>
      <xdr:spPr>
        <a:xfrm>
          <a:off x="1645294" y="17135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12898</xdr:rowOff>
    </xdr:from>
    <xdr:ext cx="405111" cy="259045"/>
    <xdr:sp macro="" textlink="">
      <xdr:nvSpPr>
        <xdr:cNvPr id="435" name="n_4aveValue【港湾・漁港】&#10;有形固定資産減価償却率"/>
        <xdr:cNvSpPr txBox="1"/>
      </xdr:nvSpPr>
      <xdr:spPr>
        <a:xfrm>
          <a:off x="851544" y="17100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96900</xdr:rowOff>
    </xdr:from>
    <xdr:ext cx="405111" cy="259045"/>
    <xdr:sp macro="" textlink="">
      <xdr:nvSpPr>
        <xdr:cNvPr id="436" name="n_1mainValue【港湾・漁港】&#10;有形固定資産減価償却率"/>
        <xdr:cNvSpPr txBox="1"/>
      </xdr:nvSpPr>
      <xdr:spPr>
        <a:xfrm>
          <a:off x="3239144" y="17699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65876</xdr:rowOff>
    </xdr:from>
    <xdr:ext cx="405111" cy="259045"/>
    <xdr:sp macro="" textlink="">
      <xdr:nvSpPr>
        <xdr:cNvPr id="437" name="n_2mainValue【港湾・漁港】&#10;有形固定資産減価償却率"/>
        <xdr:cNvSpPr txBox="1"/>
      </xdr:nvSpPr>
      <xdr:spPr>
        <a:xfrm>
          <a:off x="2439044" y="17668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36484</xdr:rowOff>
    </xdr:from>
    <xdr:ext cx="405111" cy="259045"/>
    <xdr:sp macro="" textlink="">
      <xdr:nvSpPr>
        <xdr:cNvPr id="438" name="n_3mainValue【港湾・漁港】&#10;有形固定資産減価償却率"/>
        <xdr:cNvSpPr txBox="1"/>
      </xdr:nvSpPr>
      <xdr:spPr>
        <a:xfrm>
          <a:off x="1645294" y="17638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5459</xdr:rowOff>
    </xdr:from>
    <xdr:ext cx="405111" cy="259045"/>
    <xdr:sp macro="" textlink="">
      <xdr:nvSpPr>
        <xdr:cNvPr id="439" name="n_4mainValue【港湾・漁港】&#10;有形固定資産減価償却率"/>
        <xdr:cNvSpPr txBox="1"/>
      </xdr:nvSpPr>
      <xdr:spPr>
        <a:xfrm>
          <a:off x="851544" y="17607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51" name="テキスト ボックス 450"/>
        <xdr:cNvSpPr txBox="1"/>
      </xdr:nvSpPr>
      <xdr:spPr>
        <a:xfrm>
          <a:off x="5726564" y="1795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453" name="テキスト ボックス 452"/>
        <xdr:cNvSpPr txBox="1"/>
      </xdr:nvSpPr>
      <xdr:spPr>
        <a:xfrm>
          <a:off x="5282808" y="175742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55" name="テキスト ボックス 454"/>
        <xdr:cNvSpPr txBox="1"/>
      </xdr:nvSpPr>
      <xdr:spPr>
        <a:xfrm>
          <a:off x="5282808" y="171932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457" name="テキスト ボックス 456"/>
        <xdr:cNvSpPr txBox="1"/>
      </xdr:nvSpPr>
      <xdr:spPr>
        <a:xfrm>
          <a:off x="5282808" y="168122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99</xdr:row>
      <xdr:rowOff>29227</xdr:rowOff>
    </xdr:from>
    <xdr:ext cx="813813" cy="259045"/>
    <xdr:sp macro="" textlink="">
      <xdr:nvSpPr>
        <xdr:cNvPr id="459" name="テキスト ボックス 458"/>
        <xdr:cNvSpPr txBox="1"/>
      </xdr:nvSpPr>
      <xdr:spPr>
        <a:xfrm>
          <a:off x="5218687" y="164312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61" name="テキスト ボックス 460"/>
        <xdr:cNvSpPr txBox="1"/>
      </xdr:nvSpPr>
      <xdr:spPr>
        <a:xfrm>
          <a:off x="5218687" y="160502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港湾・漁港】&#10;一人当たり有形固定資産（償却資産）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57632</xdr:rowOff>
    </xdr:from>
    <xdr:to>
      <xdr:col>54</xdr:col>
      <xdr:colOff>189865</xdr:colOff>
      <xdr:row>108</xdr:row>
      <xdr:rowOff>152355</xdr:rowOff>
    </xdr:to>
    <xdr:cxnSp macro="">
      <xdr:nvCxnSpPr>
        <xdr:cNvPr id="463" name="直線コネクタ 462"/>
        <xdr:cNvCxnSpPr/>
      </xdr:nvCxnSpPr>
      <xdr:spPr>
        <a:xfrm flipV="1">
          <a:off x="9429115" y="16631132"/>
          <a:ext cx="0" cy="146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156182</xdr:rowOff>
    </xdr:from>
    <xdr:ext cx="469744" cy="259045"/>
    <xdr:sp macro="" textlink="">
      <xdr:nvSpPr>
        <xdr:cNvPr id="464" name="【港湾・漁港】&#10;一人当たり有形固定資産（償却資産）額最小値テキスト"/>
        <xdr:cNvSpPr txBox="1"/>
      </xdr:nvSpPr>
      <xdr:spPr>
        <a:xfrm>
          <a:off x="9467850" y="18101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152355</xdr:rowOff>
    </xdr:from>
    <xdr:to>
      <xdr:col>55</xdr:col>
      <xdr:colOff>88900</xdr:colOff>
      <xdr:row>108</xdr:row>
      <xdr:rowOff>152355</xdr:rowOff>
    </xdr:to>
    <xdr:cxnSp macro="">
      <xdr:nvCxnSpPr>
        <xdr:cNvPr id="465" name="直線コネクタ 464"/>
        <xdr:cNvCxnSpPr/>
      </xdr:nvCxnSpPr>
      <xdr:spPr>
        <a:xfrm>
          <a:off x="9359900" y="180974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4309</xdr:rowOff>
    </xdr:from>
    <xdr:ext cx="819455" cy="259045"/>
    <xdr:sp macro="" textlink="">
      <xdr:nvSpPr>
        <xdr:cNvPr id="466" name="【港湾・漁港】&#10;一人当たり有形固定資産（償却資産）額最大値テキスト"/>
        <xdr:cNvSpPr txBox="1"/>
      </xdr:nvSpPr>
      <xdr:spPr>
        <a:xfrm>
          <a:off x="9467850" y="16406359"/>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115,462,035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57632</xdr:rowOff>
    </xdr:from>
    <xdr:to>
      <xdr:col>55</xdr:col>
      <xdr:colOff>88900</xdr:colOff>
      <xdr:row>100</xdr:row>
      <xdr:rowOff>57632</xdr:rowOff>
    </xdr:to>
    <xdr:cxnSp macro="">
      <xdr:nvCxnSpPr>
        <xdr:cNvPr id="467" name="直線コネクタ 466"/>
        <xdr:cNvCxnSpPr/>
      </xdr:nvCxnSpPr>
      <xdr:spPr>
        <a:xfrm>
          <a:off x="9359900" y="166311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69468</xdr:rowOff>
    </xdr:from>
    <xdr:ext cx="690189" cy="259045"/>
    <xdr:sp macro="" textlink="">
      <xdr:nvSpPr>
        <xdr:cNvPr id="468" name="【港湾・漁港】&#10;一人当たり有形固定資産（償却資産）額平均値テキスト"/>
        <xdr:cNvSpPr txBox="1"/>
      </xdr:nvSpPr>
      <xdr:spPr>
        <a:xfrm>
          <a:off x="9467850" y="1784311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46591</xdr:rowOff>
    </xdr:from>
    <xdr:to>
      <xdr:col>55</xdr:col>
      <xdr:colOff>50800</xdr:colOff>
      <xdr:row>108</xdr:row>
      <xdr:rowOff>148191</xdr:rowOff>
    </xdr:to>
    <xdr:sp macro="" textlink="">
      <xdr:nvSpPr>
        <xdr:cNvPr id="469" name="フローチャート: 判断 468"/>
        <xdr:cNvSpPr/>
      </xdr:nvSpPr>
      <xdr:spPr>
        <a:xfrm>
          <a:off x="9398000" y="1799169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68338</xdr:rowOff>
    </xdr:from>
    <xdr:to>
      <xdr:col>50</xdr:col>
      <xdr:colOff>165100</xdr:colOff>
      <xdr:row>108</xdr:row>
      <xdr:rowOff>169938</xdr:rowOff>
    </xdr:to>
    <xdr:sp macro="" textlink="">
      <xdr:nvSpPr>
        <xdr:cNvPr id="470" name="フローチャート: 判断 469"/>
        <xdr:cNvSpPr/>
      </xdr:nvSpPr>
      <xdr:spPr>
        <a:xfrm>
          <a:off x="8636000" y="18013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67077</xdr:rowOff>
    </xdr:from>
    <xdr:to>
      <xdr:col>46</xdr:col>
      <xdr:colOff>38100</xdr:colOff>
      <xdr:row>108</xdr:row>
      <xdr:rowOff>168677</xdr:rowOff>
    </xdr:to>
    <xdr:sp macro="" textlink="">
      <xdr:nvSpPr>
        <xdr:cNvPr id="471" name="フローチャート: 判断 470"/>
        <xdr:cNvSpPr/>
      </xdr:nvSpPr>
      <xdr:spPr>
        <a:xfrm>
          <a:off x="7842250" y="1801217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67565</xdr:rowOff>
    </xdr:from>
    <xdr:to>
      <xdr:col>41</xdr:col>
      <xdr:colOff>101600</xdr:colOff>
      <xdr:row>108</xdr:row>
      <xdr:rowOff>169165</xdr:rowOff>
    </xdr:to>
    <xdr:sp macro="" textlink="">
      <xdr:nvSpPr>
        <xdr:cNvPr id="472" name="フローチャート: 判断 471"/>
        <xdr:cNvSpPr/>
      </xdr:nvSpPr>
      <xdr:spPr>
        <a:xfrm>
          <a:off x="7029450" y="1801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69757</xdr:rowOff>
    </xdr:from>
    <xdr:to>
      <xdr:col>36</xdr:col>
      <xdr:colOff>165100</xdr:colOff>
      <xdr:row>108</xdr:row>
      <xdr:rowOff>171357</xdr:rowOff>
    </xdr:to>
    <xdr:sp macro="" textlink="">
      <xdr:nvSpPr>
        <xdr:cNvPr id="473" name="フローチャート: 判断 472"/>
        <xdr:cNvSpPr/>
      </xdr:nvSpPr>
      <xdr:spPr>
        <a:xfrm>
          <a:off x="6235700" y="1801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59170</xdr:rowOff>
    </xdr:from>
    <xdr:to>
      <xdr:col>55</xdr:col>
      <xdr:colOff>50800</xdr:colOff>
      <xdr:row>108</xdr:row>
      <xdr:rowOff>160770</xdr:rowOff>
    </xdr:to>
    <xdr:sp macro="" textlink="">
      <xdr:nvSpPr>
        <xdr:cNvPr id="479" name="楕円 478"/>
        <xdr:cNvSpPr/>
      </xdr:nvSpPr>
      <xdr:spPr>
        <a:xfrm>
          <a:off x="9398000" y="180042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25018</xdr:rowOff>
    </xdr:from>
    <xdr:ext cx="690189" cy="259045"/>
    <xdr:sp macro="" textlink="">
      <xdr:nvSpPr>
        <xdr:cNvPr id="480" name="【港湾・漁港】&#10;一人当たり有形固定資産（償却資産）額該当値テキスト"/>
        <xdr:cNvSpPr txBox="1"/>
      </xdr:nvSpPr>
      <xdr:spPr>
        <a:xfrm>
          <a:off x="9467850" y="179701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60551</xdr:rowOff>
    </xdr:from>
    <xdr:to>
      <xdr:col>50</xdr:col>
      <xdr:colOff>165100</xdr:colOff>
      <xdr:row>108</xdr:row>
      <xdr:rowOff>162151</xdr:rowOff>
    </xdr:to>
    <xdr:sp macro="" textlink="">
      <xdr:nvSpPr>
        <xdr:cNvPr id="481" name="楕円 480"/>
        <xdr:cNvSpPr/>
      </xdr:nvSpPr>
      <xdr:spPr>
        <a:xfrm>
          <a:off x="8636000" y="1800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109970</xdr:rowOff>
    </xdr:from>
    <xdr:to>
      <xdr:col>55</xdr:col>
      <xdr:colOff>0</xdr:colOff>
      <xdr:row>108</xdr:row>
      <xdr:rowOff>111351</xdr:rowOff>
    </xdr:to>
    <xdr:cxnSp macro="">
      <xdr:nvCxnSpPr>
        <xdr:cNvPr id="482" name="直線コネクタ 481"/>
        <xdr:cNvCxnSpPr/>
      </xdr:nvCxnSpPr>
      <xdr:spPr>
        <a:xfrm flipV="1">
          <a:off x="8686800" y="18055070"/>
          <a:ext cx="742950" cy="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60488</xdr:rowOff>
    </xdr:from>
    <xdr:to>
      <xdr:col>46</xdr:col>
      <xdr:colOff>38100</xdr:colOff>
      <xdr:row>108</xdr:row>
      <xdr:rowOff>162088</xdr:rowOff>
    </xdr:to>
    <xdr:sp macro="" textlink="">
      <xdr:nvSpPr>
        <xdr:cNvPr id="483" name="楕円 482"/>
        <xdr:cNvSpPr/>
      </xdr:nvSpPr>
      <xdr:spPr>
        <a:xfrm>
          <a:off x="7842250" y="1800558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111288</xdr:rowOff>
    </xdr:from>
    <xdr:to>
      <xdr:col>50</xdr:col>
      <xdr:colOff>114300</xdr:colOff>
      <xdr:row>108</xdr:row>
      <xdr:rowOff>111351</xdr:rowOff>
    </xdr:to>
    <xdr:cxnSp macro="">
      <xdr:nvCxnSpPr>
        <xdr:cNvPr id="484" name="直線コネクタ 483"/>
        <xdr:cNvCxnSpPr/>
      </xdr:nvCxnSpPr>
      <xdr:spPr>
        <a:xfrm>
          <a:off x="7886700" y="18056388"/>
          <a:ext cx="800100" cy="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60102</xdr:rowOff>
    </xdr:from>
    <xdr:to>
      <xdr:col>41</xdr:col>
      <xdr:colOff>101600</xdr:colOff>
      <xdr:row>108</xdr:row>
      <xdr:rowOff>161702</xdr:rowOff>
    </xdr:to>
    <xdr:sp macro="" textlink="">
      <xdr:nvSpPr>
        <xdr:cNvPr id="485" name="楕円 484"/>
        <xdr:cNvSpPr/>
      </xdr:nvSpPr>
      <xdr:spPr>
        <a:xfrm>
          <a:off x="7029450" y="1800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110902</xdr:rowOff>
    </xdr:from>
    <xdr:to>
      <xdr:col>45</xdr:col>
      <xdr:colOff>177800</xdr:colOff>
      <xdr:row>108</xdr:row>
      <xdr:rowOff>111288</xdr:rowOff>
    </xdr:to>
    <xdr:cxnSp macro="">
      <xdr:nvCxnSpPr>
        <xdr:cNvPr id="486" name="直線コネクタ 485"/>
        <xdr:cNvCxnSpPr/>
      </xdr:nvCxnSpPr>
      <xdr:spPr>
        <a:xfrm>
          <a:off x="7080250" y="18056002"/>
          <a:ext cx="806450" cy="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58479</xdr:rowOff>
    </xdr:from>
    <xdr:to>
      <xdr:col>36</xdr:col>
      <xdr:colOff>165100</xdr:colOff>
      <xdr:row>108</xdr:row>
      <xdr:rowOff>160079</xdr:rowOff>
    </xdr:to>
    <xdr:sp macro="" textlink="">
      <xdr:nvSpPr>
        <xdr:cNvPr id="487" name="楕円 486"/>
        <xdr:cNvSpPr/>
      </xdr:nvSpPr>
      <xdr:spPr>
        <a:xfrm>
          <a:off x="6235700" y="1800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109279</xdr:rowOff>
    </xdr:from>
    <xdr:to>
      <xdr:col>41</xdr:col>
      <xdr:colOff>50800</xdr:colOff>
      <xdr:row>108</xdr:row>
      <xdr:rowOff>110902</xdr:rowOff>
    </xdr:to>
    <xdr:cxnSp macro="">
      <xdr:nvCxnSpPr>
        <xdr:cNvPr id="488" name="直線コネクタ 487"/>
        <xdr:cNvCxnSpPr/>
      </xdr:nvCxnSpPr>
      <xdr:spPr>
        <a:xfrm>
          <a:off x="6286500" y="18054379"/>
          <a:ext cx="793750" cy="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108</xdr:row>
      <xdr:rowOff>161065</xdr:rowOff>
    </xdr:from>
    <xdr:ext cx="690189" cy="259045"/>
    <xdr:sp macro="" textlink="">
      <xdr:nvSpPr>
        <xdr:cNvPr id="489" name="n_1aveValue【港湾・漁港】&#10;一人当たり有形固定資産（償却資産）額"/>
        <xdr:cNvSpPr txBox="1"/>
      </xdr:nvSpPr>
      <xdr:spPr>
        <a:xfrm>
          <a:off x="8367105" y="181061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108</xdr:row>
      <xdr:rowOff>159804</xdr:rowOff>
    </xdr:from>
    <xdr:ext cx="690189" cy="259045"/>
    <xdr:sp macro="" textlink="">
      <xdr:nvSpPr>
        <xdr:cNvPr id="490" name="n_2aveValue【港湾・漁港】&#10;一人当たり有形固定資産（償却資産）額"/>
        <xdr:cNvSpPr txBox="1"/>
      </xdr:nvSpPr>
      <xdr:spPr>
        <a:xfrm>
          <a:off x="7567005" y="181049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108</xdr:row>
      <xdr:rowOff>160292</xdr:rowOff>
    </xdr:from>
    <xdr:ext cx="690189" cy="259045"/>
    <xdr:sp macro="" textlink="">
      <xdr:nvSpPr>
        <xdr:cNvPr id="491" name="n_3aveValue【港湾・漁港】&#10;一人当たり有形固定資産（償却資産）額"/>
        <xdr:cNvSpPr txBox="1"/>
      </xdr:nvSpPr>
      <xdr:spPr>
        <a:xfrm>
          <a:off x="6773255" y="181053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108</xdr:row>
      <xdr:rowOff>162484</xdr:rowOff>
    </xdr:from>
    <xdr:ext cx="690189" cy="259045"/>
    <xdr:sp macro="" textlink="">
      <xdr:nvSpPr>
        <xdr:cNvPr id="492" name="n_4aveValue【港湾・漁港】&#10;一人当たり有形固定資産（償却資産）額"/>
        <xdr:cNvSpPr txBox="1"/>
      </xdr:nvSpPr>
      <xdr:spPr>
        <a:xfrm>
          <a:off x="5979505" y="18107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107</xdr:row>
      <xdr:rowOff>7228</xdr:rowOff>
    </xdr:from>
    <xdr:ext cx="690189" cy="259045"/>
    <xdr:sp macro="" textlink="">
      <xdr:nvSpPr>
        <xdr:cNvPr id="493" name="n_1mainValue【港湾・漁港】&#10;一人当たり有形固定資産（償却資産）額"/>
        <xdr:cNvSpPr txBox="1"/>
      </xdr:nvSpPr>
      <xdr:spPr>
        <a:xfrm>
          <a:off x="8367105" y="177808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107</xdr:row>
      <xdr:rowOff>7165</xdr:rowOff>
    </xdr:from>
    <xdr:ext cx="690189" cy="259045"/>
    <xdr:sp macro="" textlink="">
      <xdr:nvSpPr>
        <xdr:cNvPr id="494" name="n_2mainValue【港湾・漁港】&#10;一人当たり有形固定資産（償却資産）額"/>
        <xdr:cNvSpPr txBox="1"/>
      </xdr:nvSpPr>
      <xdr:spPr>
        <a:xfrm>
          <a:off x="7567005" y="177808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107</xdr:row>
      <xdr:rowOff>6779</xdr:rowOff>
    </xdr:from>
    <xdr:ext cx="690189" cy="259045"/>
    <xdr:sp macro="" textlink="">
      <xdr:nvSpPr>
        <xdr:cNvPr id="495" name="n_3mainValue【港湾・漁港】&#10;一人当たり有形固定資産（償却資産）額"/>
        <xdr:cNvSpPr txBox="1"/>
      </xdr:nvSpPr>
      <xdr:spPr>
        <a:xfrm>
          <a:off x="6773255" y="177804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107</xdr:row>
      <xdr:rowOff>5156</xdr:rowOff>
    </xdr:from>
    <xdr:ext cx="690189" cy="259045"/>
    <xdr:sp macro="" textlink="">
      <xdr:nvSpPr>
        <xdr:cNvPr id="496" name="n_4mainValue【港湾・漁港】&#10;一人当たり有形固定資産（償却資産）額"/>
        <xdr:cNvSpPr txBox="1"/>
      </xdr:nvSpPr>
      <xdr:spPr>
        <a:xfrm>
          <a:off x="5979505" y="177788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8" name="直線コネクタ 507"/>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9" name="テキスト ボックス 508"/>
        <xdr:cNvSpPr txBox="1"/>
      </xdr:nvSpPr>
      <xdr:spPr>
        <a:xfrm>
          <a:off x="107977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0" name="直線コネクタ 509"/>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1" name="テキスト ボックス 510"/>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2" name="直線コネクタ 511"/>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3" name="テキスト ボックス 512"/>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4" name="直線コネクタ 513"/>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5" name="テキスト ボックス 514"/>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6" name="直線コネクタ 515"/>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17" name="テキスト ボックス 516"/>
        <xdr:cNvSpPr txBox="1"/>
      </xdr:nvSpPr>
      <xdr:spPr>
        <a:xfrm>
          <a:off x="10906911" y="5375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認定こども園・幼稚園・保育所】&#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520" name="直線コネクタ 519"/>
        <xdr:cNvCxnSpPr/>
      </xdr:nvCxnSpPr>
      <xdr:spPr>
        <a:xfrm flipV="1">
          <a:off x="14699614" y="5511800"/>
          <a:ext cx="0" cy="12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521" name="【認定こども園・幼稚園・保育所】&#10;有形固定資産減価償却率最小値テキスト"/>
        <xdr:cNvSpPr txBox="1"/>
      </xdr:nvSpPr>
      <xdr:spPr>
        <a:xfrm>
          <a:off x="14738350" y="674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522" name="直線コネクタ 521"/>
        <xdr:cNvCxnSpPr/>
      </xdr:nvCxnSpPr>
      <xdr:spPr>
        <a:xfrm>
          <a:off x="14611350" y="67373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523" name="【認定こども園・幼稚園・保育所】&#10;有形固定資産減価償却率最大値テキスト"/>
        <xdr:cNvSpPr txBox="1"/>
      </xdr:nvSpPr>
      <xdr:spPr>
        <a:xfrm>
          <a:off x="14738350" y="52933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24" name="直線コネクタ 523"/>
        <xdr:cNvCxnSpPr/>
      </xdr:nvCxnSpPr>
      <xdr:spPr>
        <a:xfrm>
          <a:off x="14611350" y="5511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66057</xdr:rowOff>
    </xdr:from>
    <xdr:ext cx="405111" cy="259045"/>
    <xdr:sp macro="" textlink="">
      <xdr:nvSpPr>
        <xdr:cNvPr id="525" name="【認定こども園・幼稚園・保育所】&#10;有形固定資産減価償却率平均値テキスト"/>
        <xdr:cNvSpPr txBox="1"/>
      </xdr:nvSpPr>
      <xdr:spPr>
        <a:xfrm>
          <a:off x="14738350" y="6016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87630</xdr:rowOff>
    </xdr:from>
    <xdr:to>
      <xdr:col>85</xdr:col>
      <xdr:colOff>177800</xdr:colOff>
      <xdr:row>37</xdr:row>
      <xdr:rowOff>17780</xdr:rowOff>
    </xdr:to>
    <xdr:sp macro="" textlink="">
      <xdr:nvSpPr>
        <xdr:cNvPr id="526" name="フローチャート: 判断 525"/>
        <xdr:cNvSpPr/>
      </xdr:nvSpPr>
      <xdr:spPr>
        <a:xfrm>
          <a:off x="14649450" y="60375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142240</xdr:rowOff>
    </xdr:from>
    <xdr:to>
      <xdr:col>81</xdr:col>
      <xdr:colOff>101600</xdr:colOff>
      <xdr:row>37</xdr:row>
      <xdr:rowOff>72390</xdr:rowOff>
    </xdr:to>
    <xdr:sp macro="" textlink="">
      <xdr:nvSpPr>
        <xdr:cNvPr id="527" name="フローチャート: 判断 526"/>
        <xdr:cNvSpPr/>
      </xdr:nvSpPr>
      <xdr:spPr>
        <a:xfrm>
          <a:off x="13887450" y="60921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170180</xdr:rowOff>
    </xdr:from>
    <xdr:to>
      <xdr:col>76</xdr:col>
      <xdr:colOff>165100</xdr:colOff>
      <xdr:row>37</xdr:row>
      <xdr:rowOff>100330</xdr:rowOff>
    </xdr:to>
    <xdr:sp macro="" textlink="">
      <xdr:nvSpPr>
        <xdr:cNvPr id="528" name="フローチャート: 判断 527"/>
        <xdr:cNvSpPr/>
      </xdr:nvSpPr>
      <xdr:spPr>
        <a:xfrm>
          <a:off x="13093700" y="611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167640</xdr:rowOff>
    </xdr:from>
    <xdr:to>
      <xdr:col>72</xdr:col>
      <xdr:colOff>38100</xdr:colOff>
      <xdr:row>37</xdr:row>
      <xdr:rowOff>97790</xdr:rowOff>
    </xdr:to>
    <xdr:sp macro="" textlink="">
      <xdr:nvSpPr>
        <xdr:cNvPr id="529" name="フローチャート: 判断 528"/>
        <xdr:cNvSpPr/>
      </xdr:nvSpPr>
      <xdr:spPr>
        <a:xfrm>
          <a:off x="12299950" y="61175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13970</xdr:rowOff>
    </xdr:from>
    <xdr:to>
      <xdr:col>67</xdr:col>
      <xdr:colOff>101600</xdr:colOff>
      <xdr:row>37</xdr:row>
      <xdr:rowOff>115570</xdr:rowOff>
    </xdr:to>
    <xdr:sp macro="" textlink="">
      <xdr:nvSpPr>
        <xdr:cNvPr id="530" name="フローチャート: 判断 529"/>
        <xdr:cNvSpPr/>
      </xdr:nvSpPr>
      <xdr:spPr>
        <a:xfrm>
          <a:off x="11487150" y="612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39370</xdr:rowOff>
    </xdr:from>
    <xdr:to>
      <xdr:col>85</xdr:col>
      <xdr:colOff>177800</xdr:colOff>
      <xdr:row>34</xdr:row>
      <xdr:rowOff>140970</xdr:rowOff>
    </xdr:to>
    <xdr:sp macro="" textlink="">
      <xdr:nvSpPr>
        <xdr:cNvPr id="536" name="楕円 535"/>
        <xdr:cNvSpPr/>
      </xdr:nvSpPr>
      <xdr:spPr>
        <a:xfrm>
          <a:off x="14649450" y="565912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62247</xdr:rowOff>
    </xdr:from>
    <xdr:ext cx="405111" cy="259045"/>
    <xdr:sp macro="" textlink="">
      <xdr:nvSpPr>
        <xdr:cNvPr id="537" name="【認定こども園・幼稚園・保育所】&#10;有形固定資産減価償却率該当値テキスト"/>
        <xdr:cNvSpPr txBox="1"/>
      </xdr:nvSpPr>
      <xdr:spPr>
        <a:xfrm>
          <a:off x="1473835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151130</xdr:rowOff>
    </xdr:from>
    <xdr:to>
      <xdr:col>81</xdr:col>
      <xdr:colOff>101600</xdr:colOff>
      <xdr:row>34</xdr:row>
      <xdr:rowOff>81280</xdr:rowOff>
    </xdr:to>
    <xdr:sp macro="" textlink="">
      <xdr:nvSpPr>
        <xdr:cNvPr id="538" name="楕円 537"/>
        <xdr:cNvSpPr/>
      </xdr:nvSpPr>
      <xdr:spPr>
        <a:xfrm>
          <a:off x="13887450" y="56057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30480</xdr:rowOff>
    </xdr:from>
    <xdr:to>
      <xdr:col>85</xdr:col>
      <xdr:colOff>127000</xdr:colOff>
      <xdr:row>34</xdr:row>
      <xdr:rowOff>90170</xdr:rowOff>
    </xdr:to>
    <xdr:cxnSp macro="">
      <xdr:nvCxnSpPr>
        <xdr:cNvPr id="539" name="直線コネクタ 538"/>
        <xdr:cNvCxnSpPr/>
      </xdr:nvCxnSpPr>
      <xdr:spPr>
        <a:xfrm>
          <a:off x="13938250" y="5650230"/>
          <a:ext cx="762000" cy="5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76200</xdr:rowOff>
    </xdr:from>
    <xdr:to>
      <xdr:col>76</xdr:col>
      <xdr:colOff>165100</xdr:colOff>
      <xdr:row>41</xdr:row>
      <xdr:rowOff>6350</xdr:rowOff>
    </xdr:to>
    <xdr:sp macro="" textlink="">
      <xdr:nvSpPr>
        <xdr:cNvPr id="540" name="楕円 539"/>
        <xdr:cNvSpPr/>
      </xdr:nvSpPr>
      <xdr:spPr>
        <a:xfrm>
          <a:off x="13093700" y="66865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30480</xdr:rowOff>
    </xdr:from>
    <xdr:to>
      <xdr:col>81</xdr:col>
      <xdr:colOff>50800</xdr:colOff>
      <xdr:row>40</xdr:row>
      <xdr:rowOff>127000</xdr:rowOff>
    </xdr:to>
    <xdr:cxnSp macro="">
      <xdr:nvCxnSpPr>
        <xdr:cNvPr id="541" name="直線コネクタ 540"/>
        <xdr:cNvCxnSpPr/>
      </xdr:nvCxnSpPr>
      <xdr:spPr>
        <a:xfrm flipV="1">
          <a:off x="13144500" y="5650230"/>
          <a:ext cx="793750" cy="108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76200</xdr:rowOff>
    </xdr:from>
    <xdr:to>
      <xdr:col>72</xdr:col>
      <xdr:colOff>38100</xdr:colOff>
      <xdr:row>41</xdr:row>
      <xdr:rowOff>6350</xdr:rowOff>
    </xdr:to>
    <xdr:sp macro="" textlink="">
      <xdr:nvSpPr>
        <xdr:cNvPr id="542" name="楕円 541"/>
        <xdr:cNvSpPr/>
      </xdr:nvSpPr>
      <xdr:spPr>
        <a:xfrm>
          <a:off x="12299950" y="66865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127000</xdr:rowOff>
    </xdr:from>
    <xdr:to>
      <xdr:col>76</xdr:col>
      <xdr:colOff>114300</xdr:colOff>
      <xdr:row>40</xdr:row>
      <xdr:rowOff>127000</xdr:rowOff>
    </xdr:to>
    <xdr:cxnSp macro="">
      <xdr:nvCxnSpPr>
        <xdr:cNvPr id="543" name="直線コネクタ 542"/>
        <xdr:cNvCxnSpPr/>
      </xdr:nvCxnSpPr>
      <xdr:spPr>
        <a:xfrm>
          <a:off x="12344400" y="67373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76200</xdr:rowOff>
    </xdr:from>
    <xdr:to>
      <xdr:col>67</xdr:col>
      <xdr:colOff>101600</xdr:colOff>
      <xdr:row>41</xdr:row>
      <xdr:rowOff>6350</xdr:rowOff>
    </xdr:to>
    <xdr:sp macro="" textlink="">
      <xdr:nvSpPr>
        <xdr:cNvPr id="544" name="楕円 543"/>
        <xdr:cNvSpPr/>
      </xdr:nvSpPr>
      <xdr:spPr>
        <a:xfrm>
          <a:off x="11487150" y="66865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127000</xdr:rowOff>
    </xdr:from>
    <xdr:to>
      <xdr:col>71</xdr:col>
      <xdr:colOff>177800</xdr:colOff>
      <xdr:row>40</xdr:row>
      <xdr:rowOff>127000</xdr:rowOff>
    </xdr:to>
    <xdr:cxnSp macro="">
      <xdr:nvCxnSpPr>
        <xdr:cNvPr id="545" name="直線コネクタ 544"/>
        <xdr:cNvCxnSpPr/>
      </xdr:nvCxnSpPr>
      <xdr:spPr>
        <a:xfrm>
          <a:off x="11537950" y="67373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63517</xdr:rowOff>
    </xdr:from>
    <xdr:ext cx="405111" cy="259045"/>
    <xdr:sp macro="" textlink="">
      <xdr:nvSpPr>
        <xdr:cNvPr id="546" name="n_1aveValue【認定こども園・幼稚園・保育所】&#10;有形固定資産減価償却率"/>
        <xdr:cNvSpPr txBox="1"/>
      </xdr:nvSpPr>
      <xdr:spPr>
        <a:xfrm>
          <a:off x="137420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116857</xdr:rowOff>
    </xdr:from>
    <xdr:ext cx="405111" cy="259045"/>
    <xdr:sp macro="" textlink="">
      <xdr:nvSpPr>
        <xdr:cNvPr id="547" name="n_2aveValue【認定こども園・幼稚園・保育所】&#10;有形固定資産減価償却率"/>
        <xdr:cNvSpPr txBox="1"/>
      </xdr:nvSpPr>
      <xdr:spPr>
        <a:xfrm>
          <a:off x="12960994" y="590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114317</xdr:rowOff>
    </xdr:from>
    <xdr:ext cx="405111" cy="259045"/>
    <xdr:sp macro="" textlink="">
      <xdr:nvSpPr>
        <xdr:cNvPr id="548" name="n_3aveValue【認定こども園・幼稚園・保育所】&#10;有形固定資産減価償却率"/>
        <xdr:cNvSpPr txBox="1"/>
      </xdr:nvSpPr>
      <xdr:spPr>
        <a:xfrm>
          <a:off x="12167244" y="5899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132097</xdr:rowOff>
    </xdr:from>
    <xdr:ext cx="405111" cy="259045"/>
    <xdr:sp macro="" textlink="">
      <xdr:nvSpPr>
        <xdr:cNvPr id="549" name="n_4aveValue【認定こども園・幼稚園・保育所】&#10;有形固定資産減価償却率"/>
        <xdr:cNvSpPr txBox="1"/>
      </xdr:nvSpPr>
      <xdr:spPr>
        <a:xfrm>
          <a:off x="11354444" y="5916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97807</xdr:rowOff>
    </xdr:from>
    <xdr:ext cx="405111" cy="259045"/>
    <xdr:sp macro="" textlink="">
      <xdr:nvSpPr>
        <xdr:cNvPr id="550" name="n_1mainValue【認定こども園・幼稚園・保育所】&#10;有形固定資産減価償却率"/>
        <xdr:cNvSpPr txBox="1"/>
      </xdr:nvSpPr>
      <xdr:spPr>
        <a:xfrm>
          <a:off x="13742044" y="538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40</xdr:row>
      <xdr:rowOff>168927</xdr:rowOff>
    </xdr:from>
    <xdr:ext cx="469744" cy="259045"/>
    <xdr:sp macro="" textlink="">
      <xdr:nvSpPr>
        <xdr:cNvPr id="551" name="n_2mainValue【認定こども園・幼稚園・保育所】&#10;有形固定資産減価償却率"/>
        <xdr:cNvSpPr txBox="1"/>
      </xdr:nvSpPr>
      <xdr:spPr>
        <a:xfrm>
          <a:off x="12928677" y="677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40</xdr:row>
      <xdr:rowOff>168927</xdr:rowOff>
    </xdr:from>
    <xdr:ext cx="469744" cy="259045"/>
    <xdr:sp macro="" textlink="">
      <xdr:nvSpPr>
        <xdr:cNvPr id="552" name="n_3mainValue【認定こども園・幼稚園・保育所】&#10;有形固定資産減価償却率"/>
        <xdr:cNvSpPr txBox="1"/>
      </xdr:nvSpPr>
      <xdr:spPr>
        <a:xfrm>
          <a:off x="12134927" y="677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40</xdr:row>
      <xdr:rowOff>168927</xdr:rowOff>
    </xdr:from>
    <xdr:ext cx="469744" cy="259045"/>
    <xdr:sp macro="" textlink="">
      <xdr:nvSpPr>
        <xdr:cNvPr id="553" name="n_4mainValue【認定こども園・幼稚園・保育所】&#10;有形固定資産減価償却率"/>
        <xdr:cNvSpPr txBox="1"/>
      </xdr:nvSpPr>
      <xdr:spPr>
        <a:xfrm>
          <a:off x="11322127" y="677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4" name="直線コネクタ 563"/>
        <xdr:cNvCxnSpPr/>
      </xdr:nvCxnSpPr>
      <xdr:spPr>
        <a:xfrm>
          <a:off x="164592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5" name="テキスト ボックス 564"/>
        <xdr:cNvSpPr txBox="1"/>
      </xdr:nvSpPr>
      <xdr:spPr>
        <a:xfrm>
          <a:off x="160491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6" name="直線コネクタ 565"/>
        <xdr:cNvCxnSpPr/>
      </xdr:nvCxnSpPr>
      <xdr:spPr>
        <a:xfrm>
          <a:off x="164592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7" name="テキスト ボックス 566"/>
        <xdr:cNvSpPr txBox="1"/>
      </xdr:nvSpPr>
      <xdr:spPr>
        <a:xfrm>
          <a:off x="16049171" y="6583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8" name="直線コネクタ 567"/>
        <xdr:cNvCxnSpPr/>
      </xdr:nvCxnSpPr>
      <xdr:spPr>
        <a:xfrm>
          <a:off x="164592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9" name="テキスト ボックス 568"/>
        <xdr:cNvSpPr txBox="1"/>
      </xdr:nvSpPr>
      <xdr:spPr>
        <a:xfrm>
          <a:off x="16049171" y="626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0" name="直線コネクタ 569"/>
        <xdr:cNvCxnSpPr/>
      </xdr:nvCxnSpPr>
      <xdr:spPr>
        <a:xfrm>
          <a:off x="164592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71" name="テキスト ボックス 570"/>
        <xdr:cNvSpPr txBox="1"/>
      </xdr:nvSpPr>
      <xdr:spPr>
        <a:xfrm>
          <a:off x="16049171" y="5949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2" name="直線コネクタ 571"/>
        <xdr:cNvCxnSpPr/>
      </xdr:nvCxnSpPr>
      <xdr:spPr>
        <a:xfrm>
          <a:off x="164592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73" name="テキスト ボックス 572"/>
        <xdr:cNvSpPr txBox="1"/>
      </xdr:nvSpPr>
      <xdr:spPr>
        <a:xfrm>
          <a:off x="16049171" y="56353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4" name="直線コネクタ 573"/>
        <xdr:cNvCxnSpPr/>
      </xdr:nvCxnSpPr>
      <xdr:spPr>
        <a:xfrm>
          <a:off x="164592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5" name="テキスト ボックス 574"/>
        <xdr:cNvSpPr txBox="1"/>
      </xdr:nvSpPr>
      <xdr:spPr>
        <a:xfrm>
          <a:off x="1604917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6" name="直線コネクタ 575"/>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7" name="テキスト ボックス 576"/>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8" name="【認定こども園・幼稚園・保育所】&#10;一人当たり面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53884</xdr:rowOff>
    </xdr:from>
    <xdr:to>
      <xdr:col>116</xdr:col>
      <xdr:colOff>62864</xdr:colOff>
      <xdr:row>41</xdr:row>
      <xdr:rowOff>99604</xdr:rowOff>
    </xdr:to>
    <xdr:cxnSp macro="">
      <xdr:nvCxnSpPr>
        <xdr:cNvPr id="579" name="直線コネクタ 578"/>
        <xdr:cNvCxnSpPr/>
      </xdr:nvCxnSpPr>
      <xdr:spPr>
        <a:xfrm flipV="1">
          <a:off x="19951064" y="5508534"/>
          <a:ext cx="0" cy="1366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103431</xdr:rowOff>
    </xdr:from>
    <xdr:ext cx="469744" cy="259045"/>
    <xdr:sp macro="" textlink="">
      <xdr:nvSpPr>
        <xdr:cNvPr id="580" name="【認定こども園・幼稚園・保育所】&#10;一人当たり面積最小値テキスト"/>
        <xdr:cNvSpPr txBox="1"/>
      </xdr:nvSpPr>
      <xdr:spPr>
        <a:xfrm>
          <a:off x="19989800" y="687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99604</xdr:rowOff>
    </xdr:from>
    <xdr:to>
      <xdr:col>116</xdr:col>
      <xdr:colOff>152400</xdr:colOff>
      <xdr:row>41</xdr:row>
      <xdr:rowOff>99604</xdr:rowOff>
    </xdr:to>
    <xdr:cxnSp macro="">
      <xdr:nvCxnSpPr>
        <xdr:cNvPr id="581" name="直線コネクタ 580"/>
        <xdr:cNvCxnSpPr/>
      </xdr:nvCxnSpPr>
      <xdr:spPr>
        <a:xfrm>
          <a:off x="19881850" y="68750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561</xdr:rowOff>
    </xdr:from>
    <xdr:ext cx="469744" cy="259045"/>
    <xdr:sp macro="" textlink="">
      <xdr:nvSpPr>
        <xdr:cNvPr id="582" name="【認定こども園・幼稚園・保育所】&#10;一人当たり面積最大値テキスト"/>
        <xdr:cNvSpPr txBox="1"/>
      </xdr:nvSpPr>
      <xdr:spPr>
        <a:xfrm>
          <a:off x="19989800" y="529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53884</xdr:rowOff>
    </xdr:from>
    <xdr:to>
      <xdr:col>116</xdr:col>
      <xdr:colOff>152400</xdr:colOff>
      <xdr:row>33</xdr:row>
      <xdr:rowOff>53884</xdr:rowOff>
    </xdr:to>
    <xdr:cxnSp macro="">
      <xdr:nvCxnSpPr>
        <xdr:cNvPr id="583" name="直線コネクタ 582"/>
        <xdr:cNvCxnSpPr/>
      </xdr:nvCxnSpPr>
      <xdr:spPr>
        <a:xfrm>
          <a:off x="19881850" y="55085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53357</xdr:rowOff>
    </xdr:from>
    <xdr:ext cx="469744" cy="259045"/>
    <xdr:sp macro="" textlink="">
      <xdr:nvSpPr>
        <xdr:cNvPr id="584" name="【認定こども園・幼稚園・保育所】&#10;一人当たり面積平均値テキスト"/>
        <xdr:cNvSpPr txBox="1"/>
      </xdr:nvSpPr>
      <xdr:spPr>
        <a:xfrm>
          <a:off x="19989800" y="649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74930</xdr:rowOff>
    </xdr:from>
    <xdr:to>
      <xdr:col>116</xdr:col>
      <xdr:colOff>114300</xdr:colOff>
      <xdr:row>40</xdr:row>
      <xdr:rowOff>5080</xdr:rowOff>
    </xdr:to>
    <xdr:sp macro="" textlink="">
      <xdr:nvSpPr>
        <xdr:cNvPr id="585" name="フローチャート: 判断 584"/>
        <xdr:cNvSpPr/>
      </xdr:nvSpPr>
      <xdr:spPr>
        <a:xfrm>
          <a:off x="19900900" y="65201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98878</xdr:rowOff>
    </xdr:from>
    <xdr:to>
      <xdr:col>112</xdr:col>
      <xdr:colOff>38100</xdr:colOff>
      <xdr:row>40</xdr:row>
      <xdr:rowOff>29028</xdr:rowOff>
    </xdr:to>
    <xdr:sp macro="" textlink="">
      <xdr:nvSpPr>
        <xdr:cNvPr id="586" name="フローチャート: 判断 585"/>
        <xdr:cNvSpPr/>
      </xdr:nvSpPr>
      <xdr:spPr>
        <a:xfrm>
          <a:off x="19157950" y="654412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105410</xdr:rowOff>
    </xdr:from>
    <xdr:to>
      <xdr:col>107</xdr:col>
      <xdr:colOff>101600</xdr:colOff>
      <xdr:row>40</xdr:row>
      <xdr:rowOff>35560</xdr:rowOff>
    </xdr:to>
    <xdr:sp macro="" textlink="">
      <xdr:nvSpPr>
        <xdr:cNvPr id="587" name="フローチャート: 判断 586"/>
        <xdr:cNvSpPr/>
      </xdr:nvSpPr>
      <xdr:spPr>
        <a:xfrm>
          <a:off x="18345150" y="65506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116296</xdr:rowOff>
    </xdr:from>
    <xdr:to>
      <xdr:col>102</xdr:col>
      <xdr:colOff>165100</xdr:colOff>
      <xdr:row>40</xdr:row>
      <xdr:rowOff>46446</xdr:rowOff>
    </xdr:to>
    <xdr:sp macro="" textlink="">
      <xdr:nvSpPr>
        <xdr:cNvPr id="588" name="フローチャート: 判断 587"/>
        <xdr:cNvSpPr/>
      </xdr:nvSpPr>
      <xdr:spPr>
        <a:xfrm>
          <a:off x="17551400" y="656154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107587</xdr:rowOff>
    </xdr:from>
    <xdr:to>
      <xdr:col>98</xdr:col>
      <xdr:colOff>38100</xdr:colOff>
      <xdr:row>40</xdr:row>
      <xdr:rowOff>37737</xdr:rowOff>
    </xdr:to>
    <xdr:sp macro="" textlink="">
      <xdr:nvSpPr>
        <xdr:cNvPr id="589" name="フローチャート: 判断 588"/>
        <xdr:cNvSpPr/>
      </xdr:nvSpPr>
      <xdr:spPr>
        <a:xfrm>
          <a:off x="16757650" y="655283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0" name="テキスト ボックス 589"/>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1" name="テキスト ボックス 590"/>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2" name="テキスト ボックス 591"/>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3" name="テキスト ボックス 592"/>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4" name="テキスト ボックス 593"/>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142422</xdr:rowOff>
    </xdr:from>
    <xdr:to>
      <xdr:col>116</xdr:col>
      <xdr:colOff>114300</xdr:colOff>
      <xdr:row>34</xdr:row>
      <xdr:rowOff>72572</xdr:rowOff>
    </xdr:to>
    <xdr:sp macro="" textlink="">
      <xdr:nvSpPr>
        <xdr:cNvPr id="595" name="楕円 594"/>
        <xdr:cNvSpPr/>
      </xdr:nvSpPr>
      <xdr:spPr>
        <a:xfrm>
          <a:off x="19900900" y="559707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165299</xdr:rowOff>
    </xdr:from>
    <xdr:ext cx="469744" cy="259045"/>
    <xdr:sp macro="" textlink="">
      <xdr:nvSpPr>
        <xdr:cNvPr id="596" name="【認定こども園・幼稚園・保育所】&#10;一人当たり面積該当値テキスト"/>
        <xdr:cNvSpPr txBox="1"/>
      </xdr:nvSpPr>
      <xdr:spPr>
        <a:xfrm>
          <a:off x="19989800" y="5454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27577</xdr:rowOff>
    </xdr:from>
    <xdr:to>
      <xdr:col>112</xdr:col>
      <xdr:colOff>38100</xdr:colOff>
      <xdr:row>34</xdr:row>
      <xdr:rowOff>129177</xdr:rowOff>
    </xdr:to>
    <xdr:sp macro="" textlink="">
      <xdr:nvSpPr>
        <xdr:cNvPr id="597" name="楕円 596"/>
        <xdr:cNvSpPr/>
      </xdr:nvSpPr>
      <xdr:spPr>
        <a:xfrm>
          <a:off x="19157950" y="564732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21772</xdr:rowOff>
    </xdr:from>
    <xdr:to>
      <xdr:col>116</xdr:col>
      <xdr:colOff>63500</xdr:colOff>
      <xdr:row>34</xdr:row>
      <xdr:rowOff>78377</xdr:rowOff>
    </xdr:to>
    <xdr:cxnSp macro="">
      <xdr:nvCxnSpPr>
        <xdr:cNvPr id="598" name="直線コネクタ 597"/>
        <xdr:cNvCxnSpPr/>
      </xdr:nvCxnSpPr>
      <xdr:spPr>
        <a:xfrm flipV="1">
          <a:off x="19202400" y="5641522"/>
          <a:ext cx="749300" cy="5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150042</xdr:rowOff>
    </xdr:from>
    <xdr:to>
      <xdr:col>107</xdr:col>
      <xdr:colOff>101600</xdr:colOff>
      <xdr:row>38</xdr:row>
      <xdr:rowOff>80192</xdr:rowOff>
    </xdr:to>
    <xdr:sp macro="" textlink="">
      <xdr:nvSpPr>
        <xdr:cNvPr id="599" name="楕円 598"/>
        <xdr:cNvSpPr/>
      </xdr:nvSpPr>
      <xdr:spPr>
        <a:xfrm>
          <a:off x="18345150" y="626509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78377</xdr:rowOff>
    </xdr:from>
    <xdr:to>
      <xdr:col>111</xdr:col>
      <xdr:colOff>177800</xdr:colOff>
      <xdr:row>38</xdr:row>
      <xdr:rowOff>29391</xdr:rowOff>
    </xdr:to>
    <xdr:cxnSp macro="">
      <xdr:nvCxnSpPr>
        <xdr:cNvPr id="600" name="直線コネクタ 599"/>
        <xdr:cNvCxnSpPr/>
      </xdr:nvCxnSpPr>
      <xdr:spPr>
        <a:xfrm flipV="1">
          <a:off x="18395950" y="5698127"/>
          <a:ext cx="806450" cy="61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143510</xdr:rowOff>
    </xdr:from>
    <xdr:to>
      <xdr:col>102</xdr:col>
      <xdr:colOff>165100</xdr:colOff>
      <xdr:row>38</xdr:row>
      <xdr:rowOff>73660</xdr:rowOff>
    </xdr:to>
    <xdr:sp macro="" textlink="">
      <xdr:nvSpPr>
        <xdr:cNvPr id="601" name="楕円 600"/>
        <xdr:cNvSpPr/>
      </xdr:nvSpPr>
      <xdr:spPr>
        <a:xfrm>
          <a:off x="17551400" y="62585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22860</xdr:rowOff>
    </xdr:from>
    <xdr:to>
      <xdr:col>107</xdr:col>
      <xdr:colOff>50800</xdr:colOff>
      <xdr:row>38</xdr:row>
      <xdr:rowOff>29391</xdr:rowOff>
    </xdr:to>
    <xdr:cxnSp macro="">
      <xdr:nvCxnSpPr>
        <xdr:cNvPr id="602" name="直線コネクタ 601"/>
        <xdr:cNvCxnSpPr/>
      </xdr:nvCxnSpPr>
      <xdr:spPr>
        <a:xfrm>
          <a:off x="17602200" y="6303010"/>
          <a:ext cx="79375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114119</xdr:rowOff>
    </xdr:from>
    <xdr:to>
      <xdr:col>98</xdr:col>
      <xdr:colOff>38100</xdr:colOff>
      <xdr:row>38</xdr:row>
      <xdr:rowOff>44269</xdr:rowOff>
    </xdr:to>
    <xdr:sp macro="" textlink="">
      <xdr:nvSpPr>
        <xdr:cNvPr id="603" name="楕円 602"/>
        <xdr:cNvSpPr/>
      </xdr:nvSpPr>
      <xdr:spPr>
        <a:xfrm>
          <a:off x="16757650" y="622916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164919</xdr:rowOff>
    </xdr:from>
    <xdr:to>
      <xdr:col>102</xdr:col>
      <xdr:colOff>114300</xdr:colOff>
      <xdr:row>38</xdr:row>
      <xdr:rowOff>22860</xdr:rowOff>
    </xdr:to>
    <xdr:cxnSp macro="">
      <xdr:nvCxnSpPr>
        <xdr:cNvPr id="604" name="直線コネクタ 603"/>
        <xdr:cNvCxnSpPr/>
      </xdr:nvCxnSpPr>
      <xdr:spPr>
        <a:xfrm>
          <a:off x="16802100" y="6279969"/>
          <a:ext cx="800100" cy="2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20155</xdr:rowOff>
    </xdr:from>
    <xdr:ext cx="469744" cy="259045"/>
    <xdr:sp macro="" textlink="">
      <xdr:nvSpPr>
        <xdr:cNvPr id="605" name="n_1aveValue【認定こども園・幼稚園・保育所】&#10;一人当たり面積"/>
        <xdr:cNvSpPr txBox="1"/>
      </xdr:nvSpPr>
      <xdr:spPr>
        <a:xfrm>
          <a:off x="18980227" y="663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26687</xdr:rowOff>
    </xdr:from>
    <xdr:ext cx="469744" cy="259045"/>
    <xdr:sp macro="" textlink="">
      <xdr:nvSpPr>
        <xdr:cNvPr id="606" name="n_2aveValue【認定こども園・幼稚園・保育所】&#10;一人当たり面積"/>
        <xdr:cNvSpPr txBox="1"/>
      </xdr:nvSpPr>
      <xdr:spPr>
        <a:xfrm>
          <a:off x="18180127" y="663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37573</xdr:rowOff>
    </xdr:from>
    <xdr:ext cx="469744" cy="259045"/>
    <xdr:sp macro="" textlink="">
      <xdr:nvSpPr>
        <xdr:cNvPr id="607" name="n_3aveValue【認定こども園・幼稚園・保育所】&#10;一人当たり面積"/>
        <xdr:cNvSpPr txBox="1"/>
      </xdr:nvSpPr>
      <xdr:spPr>
        <a:xfrm>
          <a:off x="17386377" y="6647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28864</xdr:rowOff>
    </xdr:from>
    <xdr:ext cx="469744" cy="259045"/>
    <xdr:sp macro="" textlink="">
      <xdr:nvSpPr>
        <xdr:cNvPr id="608" name="n_4aveValue【認定こども園・幼稚園・保育所】&#10;一人当たり面積"/>
        <xdr:cNvSpPr txBox="1"/>
      </xdr:nvSpPr>
      <xdr:spPr>
        <a:xfrm>
          <a:off x="16592627" y="6639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145704</xdr:rowOff>
    </xdr:from>
    <xdr:ext cx="469744" cy="259045"/>
    <xdr:sp macro="" textlink="">
      <xdr:nvSpPr>
        <xdr:cNvPr id="609" name="n_1mainValue【認定こども園・幼稚園・保育所】&#10;一人当たり面積"/>
        <xdr:cNvSpPr txBox="1"/>
      </xdr:nvSpPr>
      <xdr:spPr>
        <a:xfrm>
          <a:off x="18980227" y="5435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96719</xdr:rowOff>
    </xdr:from>
    <xdr:ext cx="469744" cy="259045"/>
    <xdr:sp macro="" textlink="">
      <xdr:nvSpPr>
        <xdr:cNvPr id="610" name="n_2mainValue【認定こども園・幼稚園・保育所】&#10;一人当たり面積"/>
        <xdr:cNvSpPr txBox="1"/>
      </xdr:nvSpPr>
      <xdr:spPr>
        <a:xfrm>
          <a:off x="18180127" y="6046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90187</xdr:rowOff>
    </xdr:from>
    <xdr:ext cx="469744" cy="259045"/>
    <xdr:sp macro="" textlink="">
      <xdr:nvSpPr>
        <xdr:cNvPr id="611" name="n_3mainValue【認定こども園・幼稚園・保育所】&#10;一人当たり面積"/>
        <xdr:cNvSpPr txBox="1"/>
      </xdr:nvSpPr>
      <xdr:spPr>
        <a:xfrm>
          <a:off x="17386377" y="6040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60796</xdr:rowOff>
    </xdr:from>
    <xdr:ext cx="469744" cy="259045"/>
    <xdr:sp macro="" textlink="">
      <xdr:nvSpPr>
        <xdr:cNvPr id="612" name="n_4mainValue【認定こども園・幼稚園・保育所】&#10;一人当たり面積"/>
        <xdr:cNvSpPr txBox="1"/>
      </xdr:nvSpPr>
      <xdr:spPr>
        <a:xfrm>
          <a:off x="16592627" y="601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3" name="正方形/長方形 612"/>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4" name="正方形/長方形 613"/>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5" name="正方形/長方形 614"/>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6" name="正方形/長方形 615"/>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7" name="正方形/長方形 616"/>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8" name="正方形/長方形 617"/>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9" name="正方形/長方形 618"/>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0" name="正方形/長方形 619"/>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1" name="テキスト ボックス 620"/>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2" name="直線コネクタ 621"/>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3" name="テキスト ボックス 622"/>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4" name="直線コネクタ 623"/>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5" name="テキスト ボックス 624"/>
        <xdr:cNvSpPr txBox="1"/>
      </xdr:nvSpPr>
      <xdr:spPr>
        <a:xfrm>
          <a:off x="107977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6" name="直線コネクタ 625"/>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7" name="テキスト ボックス 626"/>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8" name="直線コネクタ 627"/>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9" name="テキスト ボックス 628"/>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30" name="直線コネクタ 629"/>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1" name="テキスト ボックス 630"/>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2" name="直線コネクタ 631"/>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3" name="テキスト ボックス 632"/>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5" name="テキスト ボックス 634"/>
        <xdr:cNvSpPr txBox="1"/>
      </xdr:nvSpPr>
      <xdr:spPr>
        <a:xfrm>
          <a:off x="1090691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6" name="【学校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51435</xdr:rowOff>
    </xdr:from>
    <xdr:to>
      <xdr:col>85</xdr:col>
      <xdr:colOff>126364</xdr:colOff>
      <xdr:row>63</xdr:row>
      <xdr:rowOff>102870</xdr:rowOff>
    </xdr:to>
    <xdr:cxnSp macro="">
      <xdr:nvCxnSpPr>
        <xdr:cNvPr id="637" name="直線コネクタ 636"/>
        <xdr:cNvCxnSpPr/>
      </xdr:nvCxnSpPr>
      <xdr:spPr>
        <a:xfrm flipV="1">
          <a:off x="14699614" y="9303385"/>
          <a:ext cx="0" cy="1207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638" name="【学校施設】&#10;有形固定資産減価償却率最小値テキスト"/>
        <xdr:cNvSpPr txBox="1"/>
      </xdr:nvSpPr>
      <xdr:spPr>
        <a:xfrm>
          <a:off x="14738350" y="10514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639" name="直線コネクタ 638"/>
        <xdr:cNvCxnSpPr/>
      </xdr:nvCxnSpPr>
      <xdr:spPr>
        <a:xfrm>
          <a:off x="14611350" y="105105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169562</xdr:rowOff>
    </xdr:from>
    <xdr:ext cx="405111" cy="259045"/>
    <xdr:sp macro="" textlink="">
      <xdr:nvSpPr>
        <xdr:cNvPr id="640" name="【学校施設】&#10;有形固定資産減価償却率最大値テキスト"/>
        <xdr:cNvSpPr txBox="1"/>
      </xdr:nvSpPr>
      <xdr:spPr>
        <a:xfrm>
          <a:off x="14738350" y="9084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51435</xdr:rowOff>
    </xdr:from>
    <xdr:to>
      <xdr:col>86</xdr:col>
      <xdr:colOff>25400</xdr:colOff>
      <xdr:row>56</xdr:row>
      <xdr:rowOff>51435</xdr:rowOff>
    </xdr:to>
    <xdr:cxnSp macro="">
      <xdr:nvCxnSpPr>
        <xdr:cNvPr id="641" name="直線コネクタ 640"/>
        <xdr:cNvCxnSpPr/>
      </xdr:nvCxnSpPr>
      <xdr:spPr>
        <a:xfrm>
          <a:off x="14611350" y="93033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118127</xdr:rowOff>
    </xdr:from>
    <xdr:ext cx="405111" cy="259045"/>
    <xdr:sp macro="" textlink="">
      <xdr:nvSpPr>
        <xdr:cNvPr id="642" name="【学校施設】&#10;有形固定資産減価償却率平均値テキスト"/>
        <xdr:cNvSpPr txBox="1"/>
      </xdr:nvSpPr>
      <xdr:spPr>
        <a:xfrm>
          <a:off x="14738350" y="9865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643" name="フローチャート: 判断 642"/>
        <xdr:cNvSpPr/>
      </xdr:nvSpPr>
      <xdr:spPr>
        <a:xfrm>
          <a:off x="14649450" y="98869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154940</xdr:rowOff>
    </xdr:from>
    <xdr:to>
      <xdr:col>81</xdr:col>
      <xdr:colOff>101600</xdr:colOff>
      <xdr:row>60</xdr:row>
      <xdr:rowOff>85090</xdr:rowOff>
    </xdr:to>
    <xdr:sp macro="" textlink="">
      <xdr:nvSpPr>
        <xdr:cNvPr id="644" name="フローチャート: 判断 643"/>
        <xdr:cNvSpPr/>
      </xdr:nvSpPr>
      <xdr:spPr>
        <a:xfrm>
          <a:off x="13887450" y="99021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107315</xdr:rowOff>
    </xdr:from>
    <xdr:to>
      <xdr:col>76</xdr:col>
      <xdr:colOff>165100</xdr:colOff>
      <xdr:row>60</xdr:row>
      <xdr:rowOff>37465</xdr:rowOff>
    </xdr:to>
    <xdr:sp macro="" textlink="">
      <xdr:nvSpPr>
        <xdr:cNvPr id="645" name="フローチャート: 判断 644"/>
        <xdr:cNvSpPr/>
      </xdr:nvSpPr>
      <xdr:spPr>
        <a:xfrm>
          <a:off x="13093700" y="98545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95885</xdr:rowOff>
    </xdr:from>
    <xdr:to>
      <xdr:col>72</xdr:col>
      <xdr:colOff>38100</xdr:colOff>
      <xdr:row>60</xdr:row>
      <xdr:rowOff>26035</xdr:rowOff>
    </xdr:to>
    <xdr:sp macro="" textlink="">
      <xdr:nvSpPr>
        <xdr:cNvPr id="646" name="フローチャート: 判断 645"/>
        <xdr:cNvSpPr/>
      </xdr:nvSpPr>
      <xdr:spPr>
        <a:xfrm>
          <a:off x="12299950" y="984313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80645</xdr:rowOff>
    </xdr:from>
    <xdr:to>
      <xdr:col>67</xdr:col>
      <xdr:colOff>101600</xdr:colOff>
      <xdr:row>60</xdr:row>
      <xdr:rowOff>10795</xdr:rowOff>
    </xdr:to>
    <xdr:sp macro="" textlink="">
      <xdr:nvSpPr>
        <xdr:cNvPr id="647" name="フローチャート: 判断 646"/>
        <xdr:cNvSpPr/>
      </xdr:nvSpPr>
      <xdr:spPr>
        <a:xfrm>
          <a:off x="11487150" y="98278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128270</xdr:rowOff>
    </xdr:from>
    <xdr:to>
      <xdr:col>85</xdr:col>
      <xdr:colOff>177800</xdr:colOff>
      <xdr:row>58</xdr:row>
      <xdr:rowOff>58420</xdr:rowOff>
    </xdr:to>
    <xdr:sp macro="" textlink="">
      <xdr:nvSpPr>
        <xdr:cNvPr id="653" name="楕円 652"/>
        <xdr:cNvSpPr/>
      </xdr:nvSpPr>
      <xdr:spPr>
        <a:xfrm>
          <a:off x="14649450" y="95453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151147</xdr:rowOff>
    </xdr:from>
    <xdr:ext cx="405111" cy="259045"/>
    <xdr:sp macro="" textlink="">
      <xdr:nvSpPr>
        <xdr:cNvPr id="654" name="【学校施設】&#10;有形固定資産減価償却率該当値テキスト"/>
        <xdr:cNvSpPr txBox="1"/>
      </xdr:nvSpPr>
      <xdr:spPr>
        <a:xfrm>
          <a:off x="1473835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78740</xdr:rowOff>
    </xdr:from>
    <xdr:to>
      <xdr:col>81</xdr:col>
      <xdr:colOff>101600</xdr:colOff>
      <xdr:row>58</xdr:row>
      <xdr:rowOff>8890</xdr:rowOff>
    </xdr:to>
    <xdr:sp macro="" textlink="">
      <xdr:nvSpPr>
        <xdr:cNvPr id="655" name="楕円 654"/>
        <xdr:cNvSpPr/>
      </xdr:nvSpPr>
      <xdr:spPr>
        <a:xfrm>
          <a:off x="13887450" y="94957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129540</xdr:rowOff>
    </xdr:from>
    <xdr:to>
      <xdr:col>85</xdr:col>
      <xdr:colOff>127000</xdr:colOff>
      <xdr:row>58</xdr:row>
      <xdr:rowOff>7620</xdr:rowOff>
    </xdr:to>
    <xdr:cxnSp macro="">
      <xdr:nvCxnSpPr>
        <xdr:cNvPr id="656" name="直線コネクタ 655"/>
        <xdr:cNvCxnSpPr/>
      </xdr:nvCxnSpPr>
      <xdr:spPr>
        <a:xfrm>
          <a:off x="13938250" y="9546590"/>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29210</xdr:rowOff>
    </xdr:from>
    <xdr:to>
      <xdr:col>76</xdr:col>
      <xdr:colOff>165100</xdr:colOff>
      <xdr:row>57</xdr:row>
      <xdr:rowOff>130810</xdr:rowOff>
    </xdr:to>
    <xdr:sp macro="" textlink="">
      <xdr:nvSpPr>
        <xdr:cNvPr id="657" name="楕円 656"/>
        <xdr:cNvSpPr/>
      </xdr:nvSpPr>
      <xdr:spPr>
        <a:xfrm>
          <a:off x="13093700" y="944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80010</xdr:rowOff>
    </xdr:from>
    <xdr:to>
      <xdr:col>81</xdr:col>
      <xdr:colOff>50800</xdr:colOff>
      <xdr:row>57</xdr:row>
      <xdr:rowOff>129540</xdr:rowOff>
    </xdr:to>
    <xdr:cxnSp macro="">
      <xdr:nvCxnSpPr>
        <xdr:cNvPr id="658" name="直線コネクタ 657"/>
        <xdr:cNvCxnSpPr/>
      </xdr:nvCxnSpPr>
      <xdr:spPr>
        <a:xfrm>
          <a:off x="13144500" y="9497060"/>
          <a:ext cx="79375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149225</xdr:rowOff>
    </xdr:from>
    <xdr:to>
      <xdr:col>72</xdr:col>
      <xdr:colOff>38100</xdr:colOff>
      <xdr:row>57</xdr:row>
      <xdr:rowOff>79375</xdr:rowOff>
    </xdr:to>
    <xdr:sp macro="" textlink="">
      <xdr:nvSpPr>
        <xdr:cNvPr id="659" name="楕円 658"/>
        <xdr:cNvSpPr/>
      </xdr:nvSpPr>
      <xdr:spPr>
        <a:xfrm>
          <a:off x="12299950" y="940117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28575</xdr:rowOff>
    </xdr:from>
    <xdr:to>
      <xdr:col>76</xdr:col>
      <xdr:colOff>114300</xdr:colOff>
      <xdr:row>57</xdr:row>
      <xdr:rowOff>80010</xdr:rowOff>
    </xdr:to>
    <xdr:cxnSp macro="">
      <xdr:nvCxnSpPr>
        <xdr:cNvPr id="660" name="直線コネクタ 659"/>
        <xdr:cNvCxnSpPr/>
      </xdr:nvCxnSpPr>
      <xdr:spPr>
        <a:xfrm>
          <a:off x="12344400" y="9445625"/>
          <a:ext cx="8001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97790</xdr:rowOff>
    </xdr:from>
    <xdr:to>
      <xdr:col>67</xdr:col>
      <xdr:colOff>101600</xdr:colOff>
      <xdr:row>57</xdr:row>
      <xdr:rowOff>27940</xdr:rowOff>
    </xdr:to>
    <xdr:sp macro="" textlink="">
      <xdr:nvSpPr>
        <xdr:cNvPr id="661" name="楕円 660"/>
        <xdr:cNvSpPr/>
      </xdr:nvSpPr>
      <xdr:spPr>
        <a:xfrm>
          <a:off x="11487150" y="93497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148590</xdr:rowOff>
    </xdr:from>
    <xdr:to>
      <xdr:col>71</xdr:col>
      <xdr:colOff>177800</xdr:colOff>
      <xdr:row>57</xdr:row>
      <xdr:rowOff>28575</xdr:rowOff>
    </xdr:to>
    <xdr:cxnSp macro="">
      <xdr:nvCxnSpPr>
        <xdr:cNvPr id="662" name="直線コネクタ 661"/>
        <xdr:cNvCxnSpPr/>
      </xdr:nvCxnSpPr>
      <xdr:spPr>
        <a:xfrm>
          <a:off x="11537950" y="9400540"/>
          <a:ext cx="806450" cy="4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76217</xdr:rowOff>
    </xdr:from>
    <xdr:ext cx="405111" cy="259045"/>
    <xdr:sp macro="" textlink="">
      <xdr:nvSpPr>
        <xdr:cNvPr id="663" name="n_1aveValue【学校施設】&#10;有形固定資産減価償却率"/>
        <xdr:cNvSpPr txBox="1"/>
      </xdr:nvSpPr>
      <xdr:spPr>
        <a:xfrm>
          <a:off x="137420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28592</xdr:rowOff>
    </xdr:from>
    <xdr:ext cx="405111" cy="259045"/>
    <xdr:sp macro="" textlink="">
      <xdr:nvSpPr>
        <xdr:cNvPr id="664" name="n_2aveValue【学校施設】&#10;有形固定資産減価償却率"/>
        <xdr:cNvSpPr txBox="1"/>
      </xdr:nvSpPr>
      <xdr:spPr>
        <a:xfrm>
          <a:off x="1296099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17162</xdr:rowOff>
    </xdr:from>
    <xdr:ext cx="405111" cy="259045"/>
    <xdr:sp macro="" textlink="">
      <xdr:nvSpPr>
        <xdr:cNvPr id="665" name="n_3aveValue【学校施設】&#10;有形固定資産減価償却率"/>
        <xdr:cNvSpPr txBox="1"/>
      </xdr:nvSpPr>
      <xdr:spPr>
        <a:xfrm>
          <a:off x="121672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1922</xdr:rowOff>
    </xdr:from>
    <xdr:ext cx="405111" cy="259045"/>
    <xdr:sp macro="" textlink="">
      <xdr:nvSpPr>
        <xdr:cNvPr id="666" name="n_4aveValue【学校施設】&#10;有形固定資産減価償却率"/>
        <xdr:cNvSpPr txBox="1"/>
      </xdr:nvSpPr>
      <xdr:spPr>
        <a:xfrm>
          <a:off x="11354444"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25417</xdr:rowOff>
    </xdr:from>
    <xdr:ext cx="405111" cy="259045"/>
    <xdr:sp macro="" textlink="">
      <xdr:nvSpPr>
        <xdr:cNvPr id="667" name="n_1mainValue【学校施設】&#10;有形固定資産減価償却率"/>
        <xdr:cNvSpPr txBox="1"/>
      </xdr:nvSpPr>
      <xdr:spPr>
        <a:xfrm>
          <a:off x="13742044" y="927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147337</xdr:rowOff>
    </xdr:from>
    <xdr:ext cx="405111" cy="259045"/>
    <xdr:sp macro="" textlink="">
      <xdr:nvSpPr>
        <xdr:cNvPr id="668" name="n_2mainValue【学校施設】&#10;有形固定資産減価償却率"/>
        <xdr:cNvSpPr txBox="1"/>
      </xdr:nvSpPr>
      <xdr:spPr>
        <a:xfrm>
          <a:off x="12960994" y="923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95902</xdr:rowOff>
    </xdr:from>
    <xdr:ext cx="405111" cy="259045"/>
    <xdr:sp macro="" textlink="">
      <xdr:nvSpPr>
        <xdr:cNvPr id="669" name="n_3mainValue【学校施設】&#10;有形固定資産減価償却率"/>
        <xdr:cNvSpPr txBox="1"/>
      </xdr:nvSpPr>
      <xdr:spPr>
        <a:xfrm>
          <a:off x="12167244" y="918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44467</xdr:rowOff>
    </xdr:from>
    <xdr:ext cx="405111" cy="259045"/>
    <xdr:sp macro="" textlink="">
      <xdr:nvSpPr>
        <xdr:cNvPr id="670" name="n_4mainValue【学校施設】&#10;有形固定資産減価償却率"/>
        <xdr:cNvSpPr txBox="1"/>
      </xdr:nvSpPr>
      <xdr:spPr>
        <a:xfrm>
          <a:off x="11354444" y="913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86" name="テキスト ボックス 685"/>
        <xdr:cNvSpPr txBox="1"/>
      </xdr:nvSpPr>
      <xdr:spPr>
        <a:xfrm>
          <a:off x="15985051" y="9776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88" name="テキスト ボックス 687"/>
        <xdr:cNvSpPr txBox="1"/>
      </xdr:nvSpPr>
      <xdr:spPr>
        <a:xfrm>
          <a:off x="15985051" y="9414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90" name="テキスト ボックス 689"/>
        <xdr:cNvSpPr txBox="1"/>
      </xdr:nvSpPr>
      <xdr:spPr>
        <a:xfrm>
          <a:off x="15985051" y="9046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92" name="テキスト ボックス 691"/>
        <xdr:cNvSpPr txBox="1"/>
      </xdr:nvSpPr>
      <xdr:spPr>
        <a:xfrm>
          <a:off x="15985051" y="8677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学校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111557</xdr:rowOff>
    </xdr:from>
    <xdr:to>
      <xdr:col>116</xdr:col>
      <xdr:colOff>62864</xdr:colOff>
      <xdr:row>63</xdr:row>
      <xdr:rowOff>131673</xdr:rowOff>
    </xdr:to>
    <xdr:cxnSp macro="">
      <xdr:nvCxnSpPr>
        <xdr:cNvPr id="694" name="直線コネクタ 693"/>
        <xdr:cNvCxnSpPr/>
      </xdr:nvCxnSpPr>
      <xdr:spPr>
        <a:xfrm flipV="1">
          <a:off x="19951064" y="9198407"/>
          <a:ext cx="0" cy="1340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135500</xdr:rowOff>
    </xdr:from>
    <xdr:ext cx="469744" cy="259045"/>
    <xdr:sp macro="" textlink="">
      <xdr:nvSpPr>
        <xdr:cNvPr id="695" name="【学校施設】&#10;一人当たり面積最小値テキスト"/>
        <xdr:cNvSpPr txBox="1"/>
      </xdr:nvSpPr>
      <xdr:spPr>
        <a:xfrm>
          <a:off x="19989800" y="10543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131673</xdr:rowOff>
    </xdr:from>
    <xdr:to>
      <xdr:col>116</xdr:col>
      <xdr:colOff>152400</xdr:colOff>
      <xdr:row>63</xdr:row>
      <xdr:rowOff>131673</xdr:rowOff>
    </xdr:to>
    <xdr:cxnSp macro="">
      <xdr:nvCxnSpPr>
        <xdr:cNvPr id="696" name="直線コネクタ 695"/>
        <xdr:cNvCxnSpPr/>
      </xdr:nvCxnSpPr>
      <xdr:spPr>
        <a:xfrm>
          <a:off x="19881850" y="105393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58234</xdr:rowOff>
    </xdr:from>
    <xdr:ext cx="534377" cy="259045"/>
    <xdr:sp macro="" textlink="">
      <xdr:nvSpPr>
        <xdr:cNvPr id="697" name="【学校施設】&#10;一人当たり面積最大値テキスト"/>
        <xdr:cNvSpPr txBox="1"/>
      </xdr:nvSpPr>
      <xdr:spPr>
        <a:xfrm>
          <a:off x="19989800" y="897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111557</xdr:rowOff>
    </xdr:from>
    <xdr:to>
      <xdr:col>116</xdr:col>
      <xdr:colOff>152400</xdr:colOff>
      <xdr:row>55</xdr:row>
      <xdr:rowOff>111557</xdr:rowOff>
    </xdr:to>
    <xdr:cxnSp macro="">
      <xdr:nvCxnSpPr>
        <xdr:cNvPr id="698" name="直線コネクタ 697"/>
        <xdr:cNvCxnSpPr/>
      </xdr:nvCxnSpPr>
      <xdr:spPr>
        <a:xfrm>
          <a:off x="19881850" y="91984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40327</xdr:rowOff>
    </xdr:from>
    <xdr:ext cx="469744" cy="259045"/>
    <xdr:sp macro="" textlink="">
      <xdr:nvSpPr>
        <xdr:cNvPr id="699" name="【学校施設】&#10;一人当たり面積平均値テキスト"/>
        <xdr:cNvSpPr txBox="1"/>
      </xdr:nvSpPr>
      <xdr:spPr>
        <a:xfrm>
          <a:off x="19989800" y="10282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61900</xdr:rowOff>
    </xdr:from>
    <xdr:to>
      <xdr:col>116</xdr:col>
      <xdr:colOff>114300</xdr:colOff>
      <xdr:row>62</xdr:row>
      <xdr:rowOff>163500</xdr:rowOff>
    </xdr:to>
    <xdr:sp macro="" textlink="">
      <xdr:nvSpPr>
        <xdr:cNvPr id="700" name="フローチャート: 判断 699"/>
        <xdr:cNvSpPr/>
      </xdr:nvSpPr>
      <xdr:spPr>
        <a:xfrm>
          <a:off x="19900900" y="1030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54813</xdr:rowOff>
    </xdr:from>
    <xdr:to>
      <xdr:col>112</xdr:col>
      <xdr:colOff>38100</xdr:colOff>
      <xdr:row>62</xdr:row>
      <xdr:rowOff>156413</xdr:rowOff>
    </xdr:to>
    <xdr:sp macro="" textlink="">
      <xdr:nvSpPr>
        <xdr:cNvPr id="701" name="フローチャート: 判断 700"/>
        <xdr:cNvSpPr/>
      </xdr:nvSpPr>
      <xdr:spPr>
        <a:xfrm>
          <a:off x="19157950" y="102973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58928</xdr:rowOff>
    </xdr:from>
    <xdr:to>
      <xdr:col>107</xdr:col>
      <xdr:colOff>101600</xdr:colOff>
      <xdr:row>62</xdr:row>
      <xdr:rowOff>160528</xdr:rowOff>
    </xdr:to>
    <xdr:sp macro="" textlink="">
      <xdr:nvSpPr>
        <xdr:cNvPr id="702" name="フローチャート: 判断 701"/>
        <xdr:cNvSpPr/>
      </xdr:nvSpPr>
      <xdr:spPr>
        <a:xfrm>
          <a:off x="18345150" y="103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41859</xdr:rowOff>
    </xdr:from>
    <xdr:to>
      <xdr:col>102</xdr:col>
      <xdr:colOff>165100</xdr:colOff>
      <xdr:row>62</xdr:row>
      <xdr:rowOff>143459</xdr:rowOff>
    </xdr:to>
    <xdr:sp macro="" textlink="">
      <xdr:nvSpPr>
        <xdr:cNvPr id="703" name="フローチャート: 判断 702"/>
        <xdr:cNvSpPr/>
      </xdr:nvSpPr>
      <xdr:spPr>
        <a:xfrm>
          <a:off x="17551400" y="1028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33401</xdr:rowOff>
    </xdr:from>
    <xdr:to>
      <xdr:col>98</xdr:col>
      <xdr:colOff>38100</xdr:colOff>
      <xdr:row>62</xdr:row>
      <xdr:rowOff>135001</xdr:rowOff>
    </xdr:to>
    <xdr:sp macro="" textlink="">
      <xdr:nvSpPr>
        <xdr:cNvPr id="704" name="フローチャート: 判断 703"/>
        <xdr:cNvSpPr/>
      </xdr:nvSpPr>
      <xdr:spPr>
        <a:xfrm>
          <a:off x="16757650" y="1027595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64567</xdr:rowOff>
    </xdr:from>
    <xdr:to>
      <xdr:col>116</xdr:col>
      <xdr:colOff>114300</xdr:colOff>
      <xdr:row>61</xdr:row>
      <xdr:rowOff>166167</xdr:rowOff>
    </xdr:to>
    <xdr:sp macro="" textlink="">
      <xdr:nvSpPr>
        <xdr:cNvPr id="710" name="楕円 709"/>
        <xdr:cNvSpPr/>
      </xdr:nvSpPr>
      <xdr:spPr>
        <a:xfrm>
          <a:off x="19900900" y="1014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87444</xdr:rowOff>
    </xdr:from>
    <xdr:ext cx="469744" cy="259045"/>
    <xdr:sp macro="" textlink="">
      <xdr:nvSpPr>
        <xdr:cNvPr id="711" name="【学校施設】&#10;一人当たり面積該当値テキスト"/>
        <xdr:cNvSpPr txBox="1"/>
      </xdr:nvSpPr>
      <xdr:spPr>
        <a:xfrm>
          <a:off x="19989800" y="9999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80188</xdr:rowOff>
    </xdr:from>
    <xdr:to>
      <xdr:col>112</xdr:col>
      <xdr:colOff>38100</xdr:colOff>
      <xdr:row>62</xdr:row>
      <xdr:rowOff>10338</xdr:rowOff>
    </xdr:to>
    <xdr:sp macro="" textlink="">
      <xdr:nvSpPr>
        <xdr:cNvPr id="712" name="楕円 711"/>
        <xdr:cNvSpPr/>
      </xdr:nvSpPr>
      <xdr:spPr>
        <a:xfrm>
          <a:off x="19157950" y="1015763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115367</xdr:rowOff>
    </xdr:from>
    <xdr:to>
      <xdr:col>116</xdr:col>
      <xdr:colOff>63500</xdr:colOff>
      <xdr:row>61</xdr:row>
      <xdr:rowOff>130988</xdr:rowOff>
    </xdr:to>
    <xdr:cxnSp macro="">
      <xdr:nvCxnSpPr>
        <xdr:cNvPr id="713" name="直線コネクタ 712"/>
        <xdr:cNvCxnSpPr/>
      </xdr:nvCxnSpPr>
      <xdr:spPr>
        <a:xfrm flipV="1">
          <a:off x="19202400" y="10192817"/>
          <a:ext cx="7493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79578</xdr:rowOff>
    </xdr:from>
    <xdr:to>
      <xdr:col>107</xdr:col>
      <xdr:colOff>101600</xdr:colOff>
      <xdr:row>62</xdr:row>
      <xdr:rowOff>9728</xdr:rowOff>
    </xdr:to>
    <xdr:sp macro="" textlink="">
      <xdr:nvSpPr>
        <xdr:cNvPr id="714" name="楕円 713"/>
        <xdr:cNvSpPr/>
      </xdr:nvSpPr>
      <xdr:spPr>
        <a:xfrm>
          <a:off x="18345150" y="1015702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130378</xdr:rowOff>
    </xdr:from>
    <xdr:to>
      <xdr:col>111</xdr:col>
      <xdr:colOff>177800</xdr:colOff>
      <xdr:row>61</xdr:row>
      <xdr:rowOff>130988</xdr:rowOff>
    </xdr:to>
    <xdr:cxnSp macro="">
      <xdr:nvCxnSpPr>
        <xdr:cNvPr id="715" name="直線コネクタ 714"/>
        <xdr:cNvCxnSpPr/>
      </xdr:nvCxnSpPr>
      <xdr:spPr>
        <a:xfrm>
          <a:off x="18395950" y="10207828"/>
          <a:ext cx="80645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76683</xdr:rowOff>
    </xdr:from>
    <xdr:to>
      <xdr:col>102</xdr:col>
      <xdr:colOff>165100</xdr:colOff>
      <xdr:row>62</xdr:row>
      <xdr:rowOff>6833</xdr:rowOff>
    </xdr:to>
    <xdr:sp macro="" textlink="">
      <xdr:nvSpPr>
        <xdr:cNvPr id="716" name="楕円 715"/>
        <xdr:cNvSpPr/>
      </xdr:nvSpPr>
      <xdr:spPr>
        <a:xfrm>
          <a:off x="17551400" y="1015413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127483</xdr:rowOff>
    </xdr:from>
    <xdr:to>
      <xdr:col>107</xdr:col>
      <xdr:colOff>50800</xdr:colOff>
      <xdr:row>61</xdr:row>
      <xdr:rowOff>130378</xdr:rowOff>
    </xdr:to>
    <xdr:cxnSp macro="">
      <xdr:nvCxnSpPr>
        <xdr:cNvPr id="717" name="直線コネクタ 716"/>
        <xdr:cNvCxnSpPr/>
      </xdr:nvCxnSpPr>
      <xdr:spPr>
        <a:xfrm>
          <a:off x="17602200" y="10204933"/>
          <a:ext cx="79375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58624</xdr:rowOff>
    </xdr:from>
    <xdr:to>
      <xdr:col>98</xdr:col>
      <xdr:colOff>38100</xdr:colOff>
      <xdr:row>61</xdr:row>
      <xdr:rowOff>160224</xdr:rowOff>
    </xdr:to>
    <xdr:sp macro="" textlink="">
      <xdr:nvSpPr>
        <xdr:cNvPr id="718" name="楕円 717"/>
        <xdr:cNvSpPr/>
      </xdr:nvSpPr>
      <xdr:spPr>
        <a:xfrm>
          <a:off x="16757650" y="1013607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109424</xdr:rowOff>
    </xdr:from>
    <xdr:to>
      <xdr:col>102</xdr:col>
      <xdr:colOff>114300</xdr:colOff>
      <xdr:row>61</xdr:row>
      <xdr:rowOff>127483</xdr:rowOff>
    </xdr:to>
    <xdr:cxnSp macro="">
      <xdr:nvCxnSpPr>
        <xdr:cNvPr id="719" name="直線コネクタ 718"/>
        <xdr:cNvCxnSpPr/>
      </xdr:nvCxnSpPr>
      <xdr:spPr>
        <a:xfrm>
          <a:off x="16802100" y="10186874"/>
          <a:ext cx="8001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147540</xdr:rowOff>
    </xdr:from>
    <xdr:ext cx="469744" cy="259045"/>
    <xdr:sp macro="" textlink="">
      <xdr:nvSpPr>
        <xdr:cNvPr id="720" name="n_1aveValue【学校施設】&#10;一人当たり面積"/>
        <xdr:cNvSpPr txBox="1"/>
      </xdr:nvSpPr>
      <xdr:spPr>
        <a:xfrm>
          <a:off x="18980227" y="10390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151655</xdr:rowOff>
    </xdr:from>
    <xdr:ext cx="469744" cy="259045"/>
    <xdr:sp macro="" textlink="">
      <xdr:nvSpPr>
        <xdr:cNvPr id="721" name="n_2aveValue【学校施設】&#10;一人当たり面積"/>
        <xdr:cNvSpPr txBox="1"/>
      </xdr:nvSpPr>
      <xdr:spPr>
        <a:xfrm>
          <a:off x="18180127" y="10394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134586</xdr:rowOff>
    </xdr:from>
    <xdr:ext cx="469744" cy="259045"/>
    <xdr:sp macro="" textlink="">
      <xdr:nvSpPr>
        <xdr:cNvPr id="722" name="n_3aveValue【学校施設】&#10;一人当たり面積"/>
        <xdr:cNvSpPr txBox="1"/>
      </xdr:nvSpPr>
      <xdr:spPr>
        <a:xfrm>
          <a:off x="17386377" y="10377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126128</xdr:rowOff>
    </xdr:from>
    <xdr:ext cx="469744" cy="259045"/>
    <xdr:sp macro="" textlink="">
      <xdr:nvSpPr>
        <xdr:cNvPr id="723" name="n_4aveValue【学校施設】&#10;一人当たり面積"/>
        <xdr:cNvSpPr txBox="1"/>
      </xdr:nvSpPr>
      <xdr:spPr>
        <a:xfrm>
          <a:off x="16592627" y="1036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26865</xdr:rowOff>
    </xdr:from>
    <xdr:ext cx="469744" cy="259045"/>
    <xdr:sp macro="" textlink="">
      <xdr:nvSpPr>
        <xdr:cNvPr id="724" name="n_1mainValue【学校施設】&#10;一人当たり面積"/>
        <xdr:cNvSpPr txBox="1"/>
      </xdr:nvSpPr>
      <xdr:spPr>
        <a:xfrm>
          <a:off x="18980227" y="993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26255</xdr:rowOff>
    </xdr:from>
    <xdr:ext cx="469744" cy="259045"/>
    <xdr:sp macro="" textlink="">
      <xdr:nvSpPr>
        <xdr:cNvPr id="725" name="n_2mainValue【学校施設】&#10;一人当たり面積"/>
        <xdr:cNvSpPr txBox="1"/>
      </xdr:nvSpPr>
      <xdr:spPr>
        <a:xfrm>
          <a:off x="18180127" y="9938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23360</xdr:rowOff>
    </xdr:from>
    <xdr:ext cx="469744" cy="259045"/>
    <xdr:sp macro="" textlink="">
      <xdr:nvSpPr>
        <xdr:cNvPr id="726" name="n_3mainValue【学校施設】&#10;一人当たり面積"/>
        <xdr:cNvSpPr txBox="1"/>
      </xdr:nvSpPr>
      <xdr:spPr>
        <a:xfrm>
          <a:off x="17386377" y="9935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5301</xdr:rowOff>
    </xdr:from>
    <xdr:ext cx="469744" cy="259045"/>
    <xdr:sp macro="" textlink="">
      <xdr:nvSpPr>
        <xdr:cNvPr id="727" name="n_4mainValue【学校施設】&#10;一人当たり面積"/>
        <xdr:cNvSpPr txBox="1"/>
      </xdr:nvSpPr>
      <xdr:spPr>
        <a:xfrm>
          <a:off x="16592627" y="991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xdr:cNvSpPr/>
      </xdr:nvSpPr>
      <xdr:spPr>
        <a:xfrm>
          <a:off x="1120775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6" name="正方形/長方形 735"/>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7" name="正方形/長方形 736"/>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8" name="正方形/長方形 737"/>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9" name="正方形/長方形 738"/>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0" name="正方形/長方形 739"/>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1" name="正方形/長方形 740"/>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2" name="正方形/長方形 741"/>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3" name="正方形/長方形 742"/>
        <xdr:cNvSpPr/>
      </xdr:nvSpPr>
      <xdr:spPr>
        <a:xfrm>
          <a:off x="164592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4" name="正方形/長方形 743"/>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5" name="正方形/長方形 744"/>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6" name="正方形/長方形 745"/>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7" name="正方形/長方形 746"/>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8" name="正方形/長方形 747"/>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9" name="正方形/長方形 748"/>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0" name="正方形/長方形 749"/>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正方形/長方形 750"/>
        <xdr:cNvSpPr/>
      </xdr:nvSpPr>
      <xdr:spPr>
        <a:xfrm>
          <a:off x="1120775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52" name="正方形/長方形 751"/>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3" name="正方形/長方形 752"/>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4" name="正方形/長方形 753"/>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5" name="正方形/長方形 754"/>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6" name="正方形/長方形 755"/>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7" name="正方形/長方形 756"/>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8" name="正方形/長方形 757"/>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9" name="正方形/長方形 758"/>
        <xdr:cNvSpPr/>
      </xdr:nvSpPr>
      <xdr:spPr>
        <a:xfrm>
          <a:off x="164592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営住宅の有形固定資産減価償却率については、近年更新を行っていることから減少となった。また、学校施設については村内唯一の学校が近年更新されたことから、類似団体と比較し低い比率となっている。</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保育園の有形固定資産減価償却率についても、村内唯一の保育園が更新されたことから大きく減少ている。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島根県知夫村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624
617
13.70
2,457,747
2,344,486
112,323
999,109
3,149,332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88.3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5800" y="51435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5956300" y="51435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757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38496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169817</xdr:rowOff>
    </xdr:from>
    <xdr:to>
      <xdr:col>24</xdr:col>
      <xdr:colOff>62865</xdr:colOff>
      <xdr:row>64</xdr:row>
      <xdr:rowOff>130628</xdr:rowOff>
    </xdr:to>
    <xdr:cxnSp macro="">
      <xdr:nvCxnSpPr>
        <xdr:cNvPr id="74" name="直線コネクタ 73"/>
        <xdr:cNvCxnSpPr/>
      </xdr:nvCxnSpPr>
      <xdr:spPr>
        <a:xfrm flipV="1">
          <a:off x="4177665" y="9250317"/>
          <a:ext cx="0" cy="1453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216400" y="107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108450" y="107033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116494</xdr:rowOff>
    </xdr:from>
    <xdr:ext cx="340478" cy="259045"/>
    <xdr:sp macro="" textlink="">
      <xdr:nvSpPr>
        <xdr:cNvPr id="77" name="【体育館・プール】&#10;有形固定資産減価償却率最大値テキスト"/>
        <xdr:cNvSpPr txBox="1"/>
      </xdr:nvSpPr>
      <xdr:spPr>
        <a:xfrm>
          <a:off x="4216400" y="90382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169817</xdr:rowOff>
    </xdr:from>
    <xdr:to>
      <xdr:col>24</xdr:col>
      <xdr:colOff>152400</xdr:colOff>
      <xdr:row>55</xdr:row>
      <xdr:rowOff>169817</xdr:rowOff>
    </xdr:to>
    <xdr:cxnSp macro="">
      <xdr:nvCxnSpPr>
        <xdr:cNvPr id="78" name="直線コネクタ 77"/>
        <xdr:cNvCxnSpPr/>
      </xdr:nvCxnSpPr>
      <xdr:spPr>
        <a:xfrm>
          <a:off x="4108450" y="92503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103976</xdr:rowOff>
    </xdr:from>
    <xdr:ext cx="405111" cy="259045"/>
    <xdr:sp macro="" textlink="">
      <xdr:nvSpPr>
        <xdr:cNvPr id="79" name="【体育館・プール】&#10;有形固定資産減価償却率平均値テキスト"/>
        <xdr:cNvSpPr txBox="1"/>
      </xdr:nvSpPr>
      <xdr:spPr>
        <a:xfrm>
          <a:off x="4216400" y="100163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80" name="フローチャート: 判断 79"/>
        <xdr:cNvSpPr/>
      </xdr:nvSpPr>
      <xdr:spPr>
        <a:xfrm>
          <a:off x="4127500" y="100378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101056</xdr:rowOff>
    </xdr:from>
    <xdr:to>
      <xdr:col>20</xdr:col>
      <xdr:colOff>38100</xdr:colOff>
      <xdr:row>62</xdr:row>
      <xdr:rowOff>31206</xdr:rowOff>
    </xdr:to>
    <xdr:sp macro="" textlink="">
      <xdr:nvSpPr>
        <xdr:cNvPr id="81" name="フローチャート: 判断 80"/>
        <xdr:cNvSpPr/>
      </xdr:nvSpPr>
      <xdr:spPr>
        <a:xfrm>
          <a:off x="3384550" y="1017850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125549</xdr:rowOff>
    </xdr:from>
    <xdr:to>
      <xdr:col>15</xdr:col>
      <xdr:colOff>101600</xdr:colOff>
      <xdr:row>62</xdr:row>
      <xdr:rowOff>55699</xdr:rowOff>
    </xdr:to>
    <xdr:sp macro="" textlink="">
      <xdr:nvSpPr>
        <xdr:cNvPr id="82" name="フローチャート: 判断 81"/>
        <xdr:cNvSpPr/>
      </xdr:nvSpPr>
      <xdr:spPr>
        <a:xfrm>
          <a:off x="2571750" y="102029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87993</xdr:rowOff>
    </xdr:from>
    <xdr:to>
      <xdr:col>10</xdr:col>
      <xdr:colOff>165100</xdr:colOff>
      <xdr:row>62</xdr:row>
      <xdr:rowOff>18143</xdr:rowOff>
    </xdr:to>
    <xdr:sp macro="" textlink="">
      <xdr:nvSpPr>
        <xdr:cNvPr id="83" name="フローチャート: 判断 82"/>
        <xdr:cNvSpPr/>
      </xdr:nvSpPr>
      <xdr:spPr>
        <a:xfrm>
          <a:off x="1778000" y="101654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37374</xdr:rowOff>
    </xdr:from>
    <xdr:to>
      <xdr:col>6</xdr:col>
      <xdr:colOff>38100</xdr:colOff>
      <xdr:row>61</xdr:row>
      <xdr:rowOff>138974</xdr:rowOff>
    </xdr:to>
    <xdr:sp macro="" textlink="">
      <xdr:nvSpPr>
        <xdr:cNvPr id="84" name="フローチャート: 判断 83"/>
        <xdr:cNvSpPr/>
      </xdr:nvSpPr>
      <xdr:spPr>
        <a:xfrm>
          <a:off x="984250" y="1011482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60234</xdr:rowOff>
    </xdr:from>
    <xdr:to>
      <xdr:col>24</xdr:col>
      <xdr:colOff>114300</xdr:colOff>
      <xdr:row>60</xdr:row>
      <xdr:rowOff>161834</xdr:rowOff>
    </xdr:to>
    <xdr:sp macro="" textlink="">
      <xdr:nvSpPr>
        <xdr:cNvPr id="90" name="楕円 89"/>
        <xdr:cNvSpPr/>
      </xdr:nvSpPr>
      <xdr:spPr>
        <a:xfrm>
          <a:off x="4127500" y="997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83111</xdr:rowOff>
    </xdr:from>
    <xdr:ext cx="405111" cy="259045"/>
    <xdr:sp macro="" textlink="">
      <xdr:nvSpPr>
        <xdr:cNvPr id="91" name="【体育館・プール】&#10;有形固定資産減価償却率該当値テキスト"/>
        <xdr:cNvSpPr txBox="1"/>
      </xdr:nvSpPr>
      <xdr:spPr>
        <a:xfrm>
          <a:off x="4216400" y="9830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24312</xdr:rowOff>
    </xdr:from>
    <xdr:to>
      <xdr:col>20</xdr:col>
      <xdr:colOff>38100</xdr:colOff>
      <xdr:row>60</xdr:row>
      <xdr:rowOff>125912</xdr:rowOff>
    </xdr:to>
    <xdr:sp macro="" textlink="">
      <xdr:nvSpPr>
        <xdr:cNvPr id="92" name="楕円 91"/>
        <xdr:cNvSpPr/>
      </xdr:nvSpPr>
      <xdr:spPr>
        <a:xfrm>
          <a:off x="3384550" y="993666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75112</xdr:rowOff>
    </xdr:from>
    <xdr:to>
      <xdr:col>24</xdr:col>
      <xdr:colOff>63500</xdr:colOff>
      <xdr:row>60</xdr:row>
      <xdr:rowOff>111034</xdr:rowOff>
    </xdr:to>
    <xdr:cxnSp macro="">
      <xdr:nvCxnSpPr>
        <xdr:cNvPr id="93" name="直線コネクタ 92"/>
        <xdr:cNvCxnSpPr/>
      </xdr:nvCxnSpPr>
      <xdr:spPr>
        <a:xfrm>
          <a:off x="3429000" y="9987462"/>
          <a:ext cx="7493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159838</xdr:rowOff>
    </xdr:from>
    <xdr:to>
      <xdr:col>15</xdr:col>
      <xdr:colOff>101600</xdr:colOff>
      <xdr:row>60</xdr:row>
      <xdr:rowOff>89988</xdr:rowOff>
    </xdr:to>
    <xdr:sp macro="" textlink="">
      <xdr:nvSpPr>
        <xdr:cNvPr id="94" name="楕円 93"/>
        <xdr:cNvSpPr/>
      </xdr:nvSpPr>
      <xdr:spPr>
        <a:xfrm>
          <a:off x="2571750" y="990708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39188</xdr:rowOff>
    </xdr:from>
    <xdr:to>
      <xdr:col>19</xdr:col>
      <xdr:colOff>177800</xdr:colOff>
      <xdr:row>60</xdr:row>
      <xdr:rowOff>75112</xdr:rowOff>
    </xdr:to>
    <xdr:cxnSp macro="">
      <xdr:nvCxnSpPr>
        <xdr:cNvPr id="95" name="直線コネクタ 94"/>
        <xdr:cNvCxnSpPr/>
      </xdr:nvCxnSpPr>
      <xdr:spPr>
        <a:xfrm>
          <a:off x="2622550" y="9951538"/>
          <a:ext cx="80645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123916</xdr:rowOff>
    </xdr:from>
    <xdr:to>
      <xdr:col>10</xdr:col>
      <xdr:colOff>165100</xdr:colOff>
      <xdr:row>60</xdr:row>
      <xdr:rowOff>54066</xdr:rowOff>
    </xdr:to>
    <xdr:sp macro="" textlink="">
      <xdr:nvSpPr>
        <xdr:cNvPr id="96" name="楕円 95"/>
        <xdr:cNvSpPr/>
      </xdr:nvSpPr>
      <xdr:spPr>
        <a:xfrm>
          <a:off x="1778000" y="987116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3266</xdr:rowOff>
    </xdr:from>
    <xdr:to>
      <xdr:col>15</xdr:col>
      <xdr:colOff>50800</xdr:colOff>
      <xdr:row>60</xdr:row>
      <xdr:rowOff>39188</xdr:rowOff>
    </xdr:to>
    <xdr:cxnSp macro="">
      <xdr:nvCxnSpPr>
        <xdr:cNvPr id="97" name="直線コネクタ 96"/>
        <xdr:cNvCxnSpPr/>
      </xdr:nvCxnSpPr>
      <xdr:spPr>
        <a:xfrm>
          <a:off x="1828800" y="9915616"/>
          <a:ext cx="79375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87993</xdr:rowOff>
    </xdr:from>
    <xdr:to>
      <xdr:col>6</xdr:col>
      <xdr:colOff>38100</xdr:colOff>
      <xdr:row>60</xdr:row>
      <xdr:rowOff>18143</xdr:rowOff>
    </xdr:to>
    <xdr:sp macro="" textlink="">
      <xdr:nvSpPr>
        <xdr:cNvPr id="98" name="楕円 97"/>
        <xdr:cNvSpPr/>
      </xdr:nvSpPr>
      <xdr:spPr>
        <a:xfrm>
          <a:off x="984250" y="983524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138793</xdr:rowOff>
    </xdr:from>
    <xdr:to>
      <xdr:col>10</xdr:col>
      <xdr:colOff>114300</xdr:colOff>
      <xdr:row>60</xdr:row>
      <xdr:rowOff>3266</xdr:rowOff>
    </xdr:to>
    <xdr:cxnSp macro="">
      <xdr:nvCxnSpPr>
        <xdr:cNvPr id="99" name="直線コネクタ 98"/>
        <xdr:cNvCxnSpPr/>
      </xdr:nvCxnSpPr>
      <xdr:spPr>
        <a:xfrm>
          <a:off x="1028700" y="9886043"/>
          <a:ext cx="800100" cy="2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22333</xdr:rowOff>
    </xdr:from>
    <xdr:ext cx="405111" cy="259045"/>
    <xdr:sp macro="" textlink="">
      <xdr:nvSpPr>
        <xdr:cNvPr id="100" name="n_1aveValue【体育館・プール】&#10;有形固定資産減価償却率"/>
        <xdr:cNvSpPr txBox="1"/>
      </xdr:nvSpPr>
      <xdr:spPr>
        <a:xfrm>
          <a:off x="3239144" y="10264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46826</xdr:rowOff>
    </xdr:from>
    <xdr:ext cx="405111" cy="259045"/>
    <xdr:sp macro="" textlink="">
      <xdr:nvSpPr>
        <xdr:cNvPr id="101" name="n_2aveValue【体育館・プール】&#10;有形固定資産減価償却率"/>
        <xdr:cNvSpPr txBox="1"/>
      </xdr:nvSpPr>
      <xdr:spPr>
        <a:xfrm>
          <a:off x="2439044" y="10289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9270</xdr:rowOff>
    </xdr:from>
    <xdr:ext cx="405111" cy="259045"/>
    <xdr:sp macro="" textlink="">
      <xdr:nvSpPr>
        <xdr:cNvPr id="102" name="n_3aveValue【体育館・プール】&#10;有形固定資産減価償却率"/>
        <xdr:cNvSpPr txBox="1"/>
      </xdr:nvSpPr>
      <xdr:spPr>
        <a:xfrm>
          <a:off x="1645294" y="10251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130101</xdr:rowOff>
    </xdr:from>
    <xdr:ext cx="405111" cy="259045"/>
    <xdr:sp macro="" textlink="">
      <xdr:nvSpPr>
        <xdr:cNvPr id="103" name="n_4aveValue【体育館・プール】&#10;有形固定資産減価償却率"/>
        <xdr:cNvSpPr txBox="1"/>
      </xdr:nvSpPr>
      <xdr:spPr>
        <a:xfrm>
          <a:off x="851544" y="10207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142439</xdr:rowOff>
    </xdr:from>
    <xdr:ext cx="405111" cy="259045"/>
    <xdr:sp macro="" textlink="">
      <xdr:nvSpPr>
        <xdr:cNvPr id="104" name="n_1mainValue【体育館・プール】&#10;有形固定資産減価償却率"/>
        <xdr:cNvSpPr txBox="1"/>
      </xdr:nvSpPr>
      <xdr:spPr>
        <a:xfrm>
          <a:off x="3239144" y="972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106515</xdr:rowOff>
    </xdr:from>
    <xdr:ext cx="405111" cy="259045"/>
    <xdr:sp macro="" textlink="">
      <xdr:nvSpPr>
        <xdr:cNvPr id="105" name="n_2mainValue【体育館・プール】&#10;有形固定資産減価償却率"/>
        <xdr:cNvSpPr txBox="1"/>
      </xdr:nvSpPr>
      <xdr:spPr>
        <a:xfrm>
          <a:off x="2439044" y="9688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70593</xdr:rowOff>
    </xdr:from>
    <xdr:ext cx="405111" cy="259045"/>
    <xdr:sp macro="" textlink="">
      <xdr:nvSpPr>
        <xdr:cNvPr id="106" name="n_3mainValue【体育館・プール】&#10;有形固定資産減価償却率"/>
        <xdr:cNvSpPr txBox="1"/>
      </xdr:nvSpPr>
      <xdr:spPr>
        <a:xfrm>
          <a:off x="1645294" y="965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34670</xdr:rowOff>
    </xdr:from>
    <xdr:ext cx="405111" cy="259045"/>
    <xdr:sp macro="" textlink="">
      <xdr:nvSpPr>
        <xdr:cNvPr id="107" name="n_4mainValue【体育館・プール】&#10;有形固定資産減価償却率"/>
        <xdr:cNvSpPr txBox="1"/>
      </xdr:nvSpPr>
      <xdr:spPr>
        <a:xfrm>
          <a:off x="851544" y="961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8" name="直線コネクタ 117"/>
        <xdr:cNvCxnSpPr/>
      </xdr:nvCxnSpPr>
      <xdr:spPr>
        <a:xfrm>
          <a:off x="5956300" y="1057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9" name="テキスト ボックス 118"/>
        <xdr:cNvSpPr txBox="1"/>
      </xdr:nvSpPr>
      <xdr:spPr>
        <a:xfrm>
          <a:off x="552722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20" name="直線コネクタ 119"/>
        <xdr:cNvCxnSpPr/>
      </xdr:nvCxnSpPr>
      <xdr:spPr>
        <a:xfrm>
          <a:off x="5956300" y="1013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1" name="テキスト ボックス 120"/>
        <xdr:cNvSpPr txBox="1"/>
      </xdr:nvSpPr>
      <xdr:spPr>
        <a:xfrm>
          <a:off x="552722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2" name="直線コネクタ 121"/>
        <xdr:cNvCxnSpPr/>
      </xdr:nvCxnSpPr>
      <xdr:spPr>
        <a:xfrm>
          <a:off x="5956300" y="9696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23" name="テキスト ボックス 122"/>
        <xdr:cNvSpPr txBox="1"/>
      </xdr:nvSpPr>
      <xdr:spPr>
        <a:xfrm>
          <a:off x="5482151" y="956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4" name="直線コネクタ 123"/>
        <xdr:cNvCxnSpPr/>
      </xdr:nvCxnSpPr>
      <xdr:spPr>
        <a:xfrm>
          <a:off x="5956300" y="9251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25" name="テキスト ボックス 124"/>
        <xdr:cNvSpPr txBox="1"/>
      </xdr:nvSpPr>
      <xdr:spPr>
        <a:xfrm>
          <a:off x="5482151" y="91160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7" name="テキスト ボックス 126"/>
        <xdr:cNvSpPr txBox="1"/>
      </xdr:nvSpPr>
      <xdr:spPr>
        <a:xfrm>
          <a:off x="5482151" y="8677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87416</xdr:rowOff>
    </xdr:from>
    <xdr:to>
      <xdr:col>54</xdr:col>
      <xdr:colOff>189865</xdr:colOff>
      <xdr:row>63</xdr:row>
      <xdr:rowOff>167244</xdr:rowOff>
    </xdr:to>
    <xdr:cxnSp macro="">
      <xdr:nvCxnSpPr>
        <xdr:cNvPr id="129" name="直線コネクタ 128"/>
        <xdr:cNvCxnSpPr/>
      </xdr:nvCxnSpPr>
      <xdr:spPr>
        <a:xfrm flipV="1">
          <a:off x="9429115" y="9174266"/>
          <a:ext cx="0" cy="1400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171071</xdr:rowOff>
    </xdr:from>
    <xdr:ext cx="469744" cy="259045"/>
    <xdr:sp macro="" textlink="">
      <xdr:nvSpPr>
        <xdr:cNvPr id="130" name="【体育館・プール】&#10;一人当たり面積最小値テキスト"/>
        <xdr:cNvSpPr txBox="1"/>
      </xdr:nvSpPr>
      <xdr:spPr>
        <a:xfrm>
          <a:off x="9467850" y="1057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167244</xdr:rowOff>
    </xdr:from>
    <xdr:to>
      <xdr:col>55</xdr:col>
      <xdr:colOff>88900</xdr:colOff>
      <xdr:row>63</xdr:row>
      <xdr:rowOff>167244</xdr:rowOff>
    </xdr:to>
    <xdr:cxnSp macro="">
      <xdr:nvCxnSpPr>
        <xdr:cNvPr id="131" name="直線コネクタ 130"/>
        <xdr:cNvCxnSpPr/>
      </xdr:nvCxnSpPr>
      <xdr:spPr>
        <a:xfrm>
          <a:off x="9359900" y="105748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34093</xdr:rowOff>
    </xdr:from>
    <xdr:ext cx="534377" cy="259045"/>
    <xdr:sp macro="" textlink="">
      <xdr:nvSpPr>
        <xdr:cNvPr id="132" name="【体育館・プール】&#10;一人当たり面積最大値テキスト"/>
        <xdr:cNvSpPr txBox="1"/>
      </xdr:nvSpPr>
      <xdr:spPr>
        <a:xfrm>
          <a:off x="9467850" y="895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87416</xdr:rowOff>
    </xdr:from>
    <xdr:to>
      <xdr:col>55</xdr:col>
      <xdr:colOff>88900</xdr:colOff>
      <xdr:row>55</xdr:row>
      <xdr:rowOff>87416</xdr:rowOff>
    </xdr:to>
    <xdr:cxnSp macro="">
      <xdr:nvCxnSpPr>
        <xdr:cNvPr id="133" name="直線コネクタ 132"/>
        <xdr:cNvCxnSpPr/>
      </xdr:nvCxnSpPr>
      <xdr:spPr>
        <a:xfrm>
          <a:off x="9359900" y="917426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154946</xdr:rowOff>
    </xdr:from>
    <xdr:ext cx="469744" cy="259045"/>
    <xdr:sp macro="" textlink="">
      <xdr:nvSpPr>
        <xdr:cNvPr id="134" name="【体育館・プール】&#10;一人当たり面積平均値テキスト"/>
        <xdr:cNvSpPr txBox="1"/>
      </xdr:nvSpPr>
      <xdr:spPr>
        <a:xfrm>
          <a:off x="9467850" y="103974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5069</xdr:rowOff>
    </xdr:from>
    <xdr:to>
      <xdr:col>55</xdr:col>
      <xdr:colOff>50800</xdr:colOff>
      <xdr:row>63</xdr:row>
      <xdr:rowOff>106669</xdr:rowOff>
    </xdr:to>
    <xdr:sp macro="" textlink="">
      <xdr:nvSpPr>
        <xdr:cNvPr id="135" name="フローチャート: 判断 134"/>
        <xdr:cNvSpPr/>
      </xdr:nvSpPr>
      <xdr:spPr>
        <a:xfrm>
          <a:off x="9398000" y="1041271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23357</xdr:rowOff>
    </xdr:from>
    <xdr:to>
      <xdr:col>50</xdr:col>
      <xdr:colOff>165100</xdr:colOff>
      <xdr:row>63</xdr:row>
      <xdr:rowOff>124957</xdr:rowOff>
    </xdr:to>
    <xdr:sp macro="" textlink="">
      <xdr:nvSpPr>
        <xdr:cNvPr id="136" name="フローチャート: 判断 135"/>
        <xdr:cNvSpPr/>
      </xdr:nvSpPr>
      <xdr:spPr>
        <a:xfrm>
          <a:off x="8636000" y="1043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28478</xdr:rowOff>
    </xdr:from>
    <xdr:to>
      <xdr:col>46</xdr:col>
      <xdr:colOff>38100</xdr:colOff>
      <xdr:row>63</xdr:row>
      <xdr:rowOff>130078</xdr:rowOff>
    </xdr:to>
    <xdr:sp macro="" textlink="">
      <xdr:nvSpPr>
        <xdr:cNvPr id="137" name="フローチャート: 判断 136"/>
        <xdr:cNvSpPr/>
      </xdr:nvSpPr>
      <xdr:spPr>
        <a:xfrm>
          <a:off x="7842250" y="1043612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24181</xdr:rowOff>
    </xdr:from>
    <xdr:to>
      <xdr:col>41</xdr:col>
      <xdr:colOff>101600</xdr:colOff>
      <xdr:row>63</xdr:row>
      <xdr:rowOff>125781</xdr:rowOff>
    </xdr:to>
    <xdr:sp macro="" textlink="">
      <xdr:nvSpPr>
        <xdr:cNvPr id="138" name="フローチャート: 判断 137"/>
        <xdr:cNvSpPr/>
      </xdr:nvSpPr>
      <xdr:spPr>
        <a:xfrm>
          <a:off x="7029450" y="10431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24729</xdr:rowOff>
    </xdr:from>
    <xdr:to>
      <xdr:col>36</xdr:col>
      <xdr:colOff>165100</xdr:colOff>
      <xdr:row>63</xdr:row>
      <xdr:rowOff>126329</xdr:rowOff>
    </xdr:to>
    <xdr:sp macro="" textlink="">
      <xdr:nvSpPr>
        <xdr:cNvPr id="139" name="フローチャート: 判断 138"/>
        <xdr:cNvSpPr/>
      </xdr:nvSpPr>
      <xdr:spPr>
        <a:xfrm>
          <a:off x="6235700" y="1043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93127</xdr:rowOff>
    </xdr:from>
    <xdr:to>
      <xdr:col>55</xdr:col>
      <xdr:colOff>50800</xdr:colOff>
      <xdr:row>62</xdr:row>
      <xdr:rowOff>23277</xdr:rowOff>
    </xdr:to>
    <xdr:sp macro="" textlink="">
      <xdr:nvSpPr>
        <xdr:cNvPr id="145" name="楕円 144"/>
        <xdr:cNvSpPr/>
      </xdr:nvSpPr>
      <xdr:spPr>
        <a:xfrm>
          <a:off x="9398000" y="1017057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116004</xdr:rowOff>
    </xdr:from>
    <xdr:ext cx="469744" cy="259045"/>
    <xdr:sp macro="" textlink="">
      <xdr:nvSpPr>
        <xdr:cNvPr id="146" name="【体育館・プール】&#10;一人当たり面積該当値テキスト"/>
        <xdr:cNvSpPr txBox="1"/>
      </xdr:nvSpPr>
      <xdr:spPr>
        <a:xfrm>
          <a:off x="9467850" y="1002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105197</xdr:rowOff>
    </xdr:from>
    <xdr:to>
      <xdr:col>50</xdr:col>
      <xdr:colOff>165100</xdr:colOff>
      <xdr:row>62</xdr:row>
      <xdr:rowOff>35347</xdr:rowOff>
    </xdr:to>
    <xdr:sp macro="" textlink="">
      <xdr:nvSpPr>
        <xdr:cNvPr id="147" name="楕円 146"/>
        <xdr:cNvSpPr/>
      </xdr:nvSpPr>
      <xdr:spPr>
        <a:xfrm>
          <a:off x="8636000" y="1018264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143927</xdr:rowOff>
    </xdr:from>
    <xdr:to>
      <xdr:col>55</xdr:col>
      <xdr:colOff>0</xdr:colOff>
      <xdr:row>61</xdr:row>
      <xdr:rowOff>155997</xdr:rowOff>
    </xdr:to>
    <xdr:cxnSp macro="">
      <xdr:nvCxnSpPr>
        <xdr:cNvPr id="148" name="直線コネクタ 147"/>
        <xdr:cNvCxnSpPr/>
      </xdr:nvCxnSpPr>
      <xdr:spPr>
        <a:xfrm flipV="1">
          <a:off x="8686800" y="10221377"/>
          <a:ext cx="742950" cy="1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104648</xdr:rowOff>
    </xdr:from>
    <xdr:to>
      <xdr:col>46</xdr:col>
      <xdr:colOff>38100</xdr:colOff>
      <xdr:row>62</xdr:row>
      <xdr:rowOff>34798</xdr:rowOff>
    </xdr:to>
    <xdr:sp macro="" textlink="">
      <xdr:nvSpPr>
        <xdr:cNvPr id="149" name="楕円 148"/>
        <xdr:cNvSpPr/>
      </xdr:nvSpPr>
      <xdr:spPr>
        <a:xfrm>
          <a:off x="7842250" y="1018209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155448</xdr:rowOff>
    </xdr:from>
    <xdr:to>
      <xdr:col>50</xdr:col>
      <xdr:colOff>114300</xdr:colOff>
      <xdr:row>61</xdr:row>
      <xdr:rowOff>155997</xdr:rowOff>
    </xdr:to>
    <xdr:cxnSp macro="">
      <xdr:nvCxnSpPr>
        <xdr:cNvPr id="150" name="直線コネクタ 149"/>
        <xdr:cNvCxnSpPr/>
      </xdr:nvCxnSpPr>
      <xdr:spPr>
        <a:xfrm>
          <a:off x="7886700" y="10232898"/>
          <a:ext cx="8001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101356</xdr:rowOff>
    </xdr:from>
    <xdr:to>
      <xdr:col>41</xdr:col>
      <xdr:colOff>101600</xdr:colOff>
      <xdr:row>62</xdr:row>
      <xdr:rowOff>31506</xdr:rowOff>
    </xdr:to>
    <xdr:sp macro="" textlink="">
      <xdr:nvSpPr>
        <xdr:cNvPr id="151" name="楕円 150"/>
        <xdr:cNvSpPr/>
      </xdr:nvSpPr>
      <xdr:spPr>
        <a:xfrm>
          <a:off x="7029450" y="1017880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152156</xdr:rowOff>
    </xdr:from>
    <xdr:to>
      <xdr:col>45</xdr:col>
      <xdr:colOff>177800</xdr:colOff>
      <xdr:row>61</xdr:row>
      <xdr:rowOff>155448</xdr:rowOff>
    </xdr:to>
    <xdr:cxnSp macro="">
      <xdr:nvCxnSpPr>
        <xdr:cNvPr id="152" name="直線コネクタ 151"/>
        <xdr:cNvCxnSpPr/>
      </xdr:nvCxnSpPr>
      <xdr:spPr>
        <a:xfrm>
          <a:off x="7080250" y="10229606"/>
          <a:ext cx="80645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87092</xdr:rowOff>
    </xdr:from>
    <xdr:to>
      <xdr:col>36</xdr:col>
      <xdr:colOff>165100</xdr:colOff>
      <xdr:row>62</xdr:row>
      <xdr:rowOff>17242</xdr:rowOff>
    </xdr:to>
    <xdr:sp macro="" textlink="">
      <xdr:nvSpPr>
        <xdr:cNvPr id="153" name="楕円 152"/>
        <xdr:cNvSpPr/>
      </xdr:nvSpPr>
      <xdr:spPr>
        <a:xfrm>
          <a:off x="6235700" y="1016454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137892</xdr:rowOff>
    </xdr:from>
    <xdr:to>
      <xdr:col>41</xdr:col>
      <xdr:colOff>50800</xdr:colOff>
      <xdr:row>61</xdr:row>
      <xdr:rowOff>152156</xdr:rowOff>
    </xdr:to>
    <xdr:cxnSp macro="">
      <xdr:nvCxnSpPr>
        <xdr:cNvPr id="154" name="直線コネクタ 153"/>
        <xdr:cNvCxnSpPr/>
      </xdr:nvCxnSpPr>
      <xdr:spPr>
        <a:xfrm>
          <a:off x="6286500" y="10215342"/>
          <a:ext cx="793750" cy="1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116084</xdr:rowOff>
    </xdr:from>
    <xdr:ext cx="469744" cy="259045"/>
    <xdr:sp macro="" textlink="">
      <xdr:nvSpPr>
        <xdr:cNvPr id="155" name="n_1aveValue【体育館・プール】&#10;一人当たり面積"/>
        <xdr:cNvSpPr txBox="1"/>
      </xdr:nvSpPr>
      <xdr:spPr>
        <a:xfrm>
          <a:off x="8458277" y="1052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121205</xdr:rowOff>
    </xdr:from>
    <xdr:ext cx="469744" cy="259045"/>
    <xdr:sp macro="" textlink="">
      <xdr:nvSpPr>
        <xdr:cNvPr id="156" name="n_2aveValue【体育館・プール】&#10;一人当たり面積"/>
        <xdr:cNvSpPr txBox="1"/>
      </xdr:nvSpPr>
      <xdr:spPr>
        <a:xfrm>
          <a:off x="7677227" y="10528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116908</xdr:rowOff>
    </xdr:from>
    <xdr:ext cx="469744" cy="259045"/>
    <xdr:sp macro="" textlink="">
      <xdr:nvSpPr>
        <xdr:cNvPr id="157" name="n_3aveValue【体育館・プール】&#10;一人当たり面積"/>
        <xdr:cNvSpPr txBox="1"/>
      </xdr:nvSpPr>
      <xdr:spPr>
        <a:xfrm>
          <a:off x="6864427" y="1052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117456</xdr:rowOff>
    </xdr:from>
    <xdr:ext cx="469744" cy="259045"/>
    <xdr:sp macro="" textlink="">
      <xdr:nvSpPr>
        <xdr:cNvPr id="158" name="n_4aveValue【体育館・プール】&#10;一人当たり面積"/>
        <xdr:cNvSpPr txBox="1"/>
      </xdr:nvSpPr>
      <xdr:spPr>
        <a:xfrm>
          <a:off x="6070677" y="1052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51874</xdr:rowOff>
    </xdr:from>
    <xdr:ext cx="469744" cy="259045"/>
    <xdr:sp macro="" textlink="">
      <xdr:nvSpPr>
        <xdr:cNvPr id="159" name="n_1mainValue【体育館・プール】&#10;一人当たり面積"/>
        <xdr:cNvSpPr txBox="1"/>
      </xdr:nvSpPr>
      <xdr:spPr>
        <a:xfrm>
          <a:off x="8458277" y="996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51325</xdr:rowOff>
    </xdr:from>
    <xdr:ext cx="469744" cy="259045"/>
    <xdr:sp macro="" textlink="">
      <xdr:nvSpPr>
        <xdr:cNvPr id="160" name="n_2mainValue【体育館・プール】&#10;一人当たり面積"/>
        <xdr:cNvSpPr txBox="1"/>
      </xdr:nvSpPr>
      <xdr:spPr>
        <a:xfrm>
          <a:off x="7677227" y="996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48033</xdr:rowOff>
    </xdr:from>
    <xdr:ext cx="469744" cy="259045"/>
    <xdr:sp macro="" textlink="">
      <xdr:nvSpPr>
        <xdr:cNvPr id="161" name="n_3mainValue【体育館・プール】&#10;一人当たり面積"/>
        <xdr:cNvSpPr txBox="1"/>
      </xdr:nvSpPr>
      <xdr:spPr>
        <a:xfrm>
          <a:off x="6864427" y="996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33769</xdr:rowOff>
    </xdr:from>
    <xdr:ext cx="469744" cy="259045"/>
    <xdr:sp macro="" textlink="">
      <xdr:nvSpPr>
        <xdr:cNvPr id="162" name="n_4mainValue【体育館・プール】&#10;一人当たり面積"/>
        <xdr:cNvSpPr txBox="1"/>
      </xdr:nvSpPr>
      <xdr:spPr>
        <a:xfrm>
          <a:off x="6070677" y="9946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xdr:cNvSpPr/>
      </xdr:nvSpPr>
      <xdr:spPr>
        <a:xfrm>
          <a:off x="6858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1" name="正方形/長方形 170"/>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2" name="正方形/長方形 171"/>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3" name="正方形/長方形 172"/>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4" name="正方形/長方形 173"/>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5" name="正方形/長方形 174"/>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6" name="正方形/長方形 175"/>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7" name="正方形/長方形 176"/>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8" name="正方形/長方形 177"/>
        <xdr:cNvSpPr/>
      </xdr:nvSpPr>
      <xdr:spPr>
        <a:xfrm>
          <a:off x="595630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9" name="正方形/長方形 178"/>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0" name="正方形/長方形 179"/>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1" name="正方形/長方形 180"/>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2" name="正方形/長方形 181"/>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3" name="正方形/長方形 182"/>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4" name="正方形/長方形 183"/>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5" name="正方形/長方形 184"/>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6" name="正方形/長方形 185"/>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7" name="正方形/長方形 186"/>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88" name="正方形/長方形 187"/>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89" name="正方形/長方形 188"/>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0" name="正方形/長方形 189"/>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1" name="正方形/長方形 190"/>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2" name="正方形/長方形 191"/>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3" name="正方形/長方形 192"/>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4" name="正方形/長方形 193"/>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5" name="正方形/長方形 194"/>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6" name="正方形/長方形 195"/>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7" name="正方形/長方形 196"/>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98" name="正方形/長方形 197"/>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99" name="正方形/長方形 198"/>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0" name="正方形/長方形 199"/>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1" name="正方形/長方形 200"/>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2" name="正方形/長方形 201"/>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3" name="テキスト ボックス 202"/>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4" name="直線コネクタ 203"/>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5" name="テキスト ボックス 204"/>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06" name="直線コネクタ 205"/>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07" name="テキスト ボックス 206"/>
        <xdr:cNvSpPr txBox="1"/>
      </xdr:nvSpPr>
      <xdr:spPr>
        <a:xfrm>
          <a:off x="107977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08" name="直線コネクタ 207"/>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09" name="テキスト ボックス 208"/>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10" name="直線コネクタ 209"/>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11" name="テキスト ボックス 210"/>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12" name="直線コネクタ 211"/>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13" name="テキスト ボックス 212"/>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14" name="直線コネクタ 213"/>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15" name="テキスト ボックス 214"/>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16" name="直線コネクタ 215"/>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17" name="テキスト ボックス 216"/>
        <xdr:cNvSpPr txBox="1"/>
      </xdr:nvSpPr>
      <xdr:spPr>
        <a:xfrm>
          <a:off x="1090691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18" name="直線コネクタ 217"/>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19" name="【一般廃棄物処理施設】&#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63137</xdr:rowOff>
    </xdr:to>
    <xdr:cxnSp macro="">
      <xdr:nvCxnSpPr>
        <xdr:cNvPr id="220" name="直線コネクタ 219"/>
        <xdr:cNvCxnSpPr/>
      </xdr:nvCxnSpPr>
      <xdr:spPr>
        <a:xfrm flipV="1">
          <a:off x="14699614" y="5512889"/>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66964</xdr:rowOff>
    </xdr:from>
    <xdr:ext cx="405111" cy="259045"/>
    <xdr:sp macro="" textlink="">
      <xdr:nvSpPr>
        <xdr:cNvPr id="221" name="【一般廃棄物処理施設】&#10;有形固定資産減価償却率最小値テキスト"/>
        <xdr:cNvSpPr txBox="1"/>
      </xdr:nvSpPr>
      <xdr:spPr>
        <a:xfrm>
          <a:off x="14738350" y="7007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63137</xdr:rowOff>
    </xdr:from>
    <xdr:to>
      <xdr:col>86</xdr:col>
      <xdr:colOff>25400</xdr:colOff>
      <xdr:row>42</xdr:row>
      <xdr:rowOff>63137</xdr:rowOff>
    </xdr:to>
    <xdr:cxnSp macro="">
      <xdr:nvCxnSpPr>
        <xdr:cNvPr id="222" name="直線コネクタ 221"/>
        <xdr:cNvCxnSpPr/>
      </xdr:nvCxnSpPr>
      <xdr:spPr>
        <a:xfrm>
          <a:off x="14611350" y="70036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223" name="【一般廃棄物処理施設】&#10;有形固定資産減価償却率最大値テキスト"/>
        <xdr:cNvSpPr txBox="1"/>
      </xdr:nvSpPr>
      <xdr:spPr>
        <a:xfrm>
          <a:off x="14738350" y="5294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224" name="直線コネクタ 223"/>
        <xdr:cNvCxnSpPr/>
      </xdr:nvCxnSpPr>
      <xdr:spPr>
        <a:xfrm>
          <a:off x="14611350" y="55128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105064</xdr:rowOff>
    </xdr:from>
    <xdr:ext cx="405111" cy="259045"/>
    <xdr:sp macro="" textlink="">
      <xdr:nvSpPr>
        <xdr:cNvPr id="225" name="【一般廃棄物処理施設】&#10;有形固定資産減価償却率平均値テキスト"/>
        <xdr:cNvSpPr txBox="1"/>
      </xdr:nvSpPr>
      <xdr:spPr>
        <a:xfrm>
          <a:off x="14738350" y="6220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126637</xdr:rowOff>
    </xdr:from>
    <xdr:to>
      <xdr:col>85</xdr:col>
      <xdr:colOff>177800</xdr:colOff>
      <xdr:row>38</xdr:row>
      <xdr:rowOff>56787</xdr:rowOff>
    </xdr:to>
    <xdr:sp macro="" textlink="">
      <xdr:nvSpPr>
        <xdr:cNvPr id="226" name="フローチャート: 判断 225"/>
        <xdr:cNvSpPr/>
      </xdr:nvSpPr>
      <xdr:spPr>
        <a:xfrm>
          <a:off x="14649450" y="624168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25400</xdr:rowOff>
    </xdr:from>
    <xdr:to>
      <xdr:col>81</xdr:col>
      <xdr:colOff>101600</xdr:colOff>
      <xdr:row>38</xdr:row>
      <xdr:rowOff>127000</xdr:rowOff>
    </xdr:to>
    <xdr:sp macro="" textlink="">
      <xdr:nvSpPr>
        <xdr:cNvPr id="227" name="フローチャート: 判断 226"/>
        <xdr:cNvSpPr/>
      </xdr:nvSpPr>
      <xdr:spPr>
        <a:xfrm>
          <a:off x="1388745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30299</xdr:rowOff>
    </xdr:from>
    <xdr:to>
      <xdr:col>76</xdr:col>
      <xdr:colOff>165100</xdr:colOff>
      <xdr:row>38</xdr:row>
      <xdr:rowOff>131899</xdr:rowOff>
    </xdr:to>
    <xdr:sp macro="" textlink="">
      <xdr:nvSpPr>
        <xdr:cNvPr id="228" name="フローチャート: 判断 227"/>
        <xdr:cNvSpPr/>
      </xdr:nvSpPr>
      <xdr:spPr>
        <a:xfrm>
          <a:off x="130937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157661</xdr:rowOff>
    </xdr:from>
    <xdr:to>
      <xdr:col>72</xdr:col>
      <xdr:colOff>38100</xdr:colOff>
      <xdr:row>38</xdr:row>
      <xdr:rowOff>87812</xdr:rowOff>
    </xdr:to>
    <xdr:sp macro="" textlink="">
      <xdr:nvSpPr>
        <xdr:cNvPr id="229" name="フローチャート: 判断 228"/>
        <xdr:cNvSpPr/>
      </xdr:nvSpPr>
      <xdr:spPr>
        <a:xfrm>
          <a:off x="12299950" y="6272711"/>
          <a:ext cx="8255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123372</xdr:rowOff>
    </xdr:from>
    <xdr:to>
      <xdr:col>67</xdr:col>
      <xdr:colOff>101600</xdr:colOff>
      <xdr:row>38</xdr:row>
      <xdr:rowOff>53522</xdr:rowOff>
    </xdr:to>
    <xdr:sp macro="" textlink="">
      <xdr:nvSpPr>
        <xdr:cNvPr id="230" name="フローチャート: 判断 229"/>
        <xdr:cNvSpPr/>
      </xdr:nvSpPr>
      <xdr:spPr>
        <a:xfrm>
          <a:off x="11487150" y="62384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31" name="テキスト ボックス 230"/>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2" name="テキスト ボックス 231"/>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3" name="テキスト ボックス 232"/>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4" name="テキスト ボックス 233"/>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5" name="テキスト ボックス 234"/>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62956</xdr:rowOff>
    </xdr:from>
    <xdr:to>
      <xdr:col>85</xdr:col>
      <xdr:colOff>177800</xdr:colOff>
      <xdr:row>37</xdr:row>
      <xdr:rowOff>164556</xdr:rowOff>
    </xdr:to>
    <xdr:sp macro="" textlink="">
      <xdr:nvSpPr>
        <xdr:cNvPr id="236" name="楕円 235"/>
        <xdr:cNvSpPr/>
      </xdr:nvSpPr>
      <xdr:spPr>
        <a:xfrm>
          <a:off x="14649450" y="617800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85833</xdr:rowOff>
    </xdr:from>
    <xdr:ext cx="405111" cy="259045"/>
    <xdr:sp macro="" textlink="">
      <xdr:nvSpPr>
        <xdr:cNvPr id="237" name="【一般廃棄物処理施設】&#10;有形固定資産減価償却率該当値テキスト"/>
        <xdr:cNvSpPr txBox="1"/>
      </xdr:nvSpPr>
      <xdr:spPr>
        <a:xfrm>
          <a:off x="14738350" y="6035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149497</xdr:rowOff>
    </xdr:from>
    <xdr:to>
      <xdr:col>81</xdr:col>
      <xdr:colOff>101600</xdr:colOff>
      <xdr:row>37</xdr:row>
      <xdr:rowOff>79647</xdr:rowOff>
    </xdr:to>
    <xdr:sp macro="" textlink="">
      <xdr:nvSpPr>
        <xdr:cNvPr id="238" name="楕円 237"/>
        <xdr:cNvSpPr/>
      </xdr:nvSpPr>
      <xdr:spPr>
        <a:xfrm>
          <a:off x="13887450" y="609944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28847</xdr:rowOff>
    </xdr:from>
    <xdr:to>
      <xdr:col>85</xdr:col>
      <xdr:colOff>127000</xdr:colOff>
      <xdr:row>37</xdr:row>
      <xdr:rowOff>113756</xdr:rowOff>
    </xdr:to>
    <xdr:cxnSp macro="">
      <xdr:nvCxnSpPr>
        <xdr:cNvPr id="239" name="直線コネクタ 238"/>
        <xdr:cNvCxnSpPr/>
      </xdr:nvCxnSpPr>
      <xdr:spPr>
        <a:xfrm>
          <a:off x="13938250" y="6143897"/>
          <a:ext cx="762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62956</xdr:rowOff>
    </xdr:from>
    <xdr:to>
      <xdr:col>76</xdr:col>
      <xdr:colOff>165100</xdr:colOff>
      <xdr:row>36</xdr:row>
      <xdr:rowOff>164556</xdr:rowOff>
    </xdr:to>
    <xdr:sp macro="" textlink="">
      <xdr:nvSpPr>
        <xdr:cNvPr id="240" name="楕円 239"/>
        <xdr:cNvSpPr/>
      </xdr:nvSpPr>
      <xdr:spPr>
        <a:xfrm>
          <a:off x="13093700" y="601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113756</xdr:rowOff>
    </xdr:from>
    <xdr:to>
      <xdr:col>81</xdr:col>
      <xdr:colOff>50800</xdr:colOff>
      <xdr:row>37</xdr:row>
      <xdr:rowOff>28847</xdr:rowOff>
    </xdr:to>
    <xdr:cxnSp macro="">
      <xdr:nvCxnSpPr>
        <xdr:cNvPr id="241" name="直線コネクタ 240"/>
        <xdr:cNvCxnSpPr/>
      </xdr:nvCxnSpPr>
      <xdr:spPr>
        <a:xfrm>
          <a:off x="13144500" y="6063706"/>
          <a:ext cx="793750" cy="8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7438</xdr:rowOff>
    </xdr:from>
    <xdr:to>
      <xdr:col>72</xdr:col>
      <xdr:colOff>38100</xdr:colOff>
      <xdr:row>41</xdr:row>
      <xdr:rowOff>109038</xdr:rowOff>
    </xdr:to>
    <xdr:sp macro="" textlink="">
      <xdr:nvSpPr>
        <xdr:cNvPr id="242" name="楕円 241"/>
        <xdr:cNvSpPr/>
      </xdr:nvSpPr>
      <xdr:spPr>
        <a:xfrm>
          <a:off x="12299950" y="678288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113756</xdr:rowOff>
    </xdr:from>
    <xdr:to>
      <xdr:col>76</xdr:col>
      <xdr:colOff>114300</xdr:colOff>
      <xdr:row>41</xdr:row>
      <xdr:rowOff>58238</xdr:rowOff>
    </xdr:to>
    <xdr:cxnSp macro="">
      <xdr:nvCxnSpPr>
        <xdr:cNvPr id="243" name="直線コネクタ 242"/>
        <xdr:cNvCxnSpPr/>
      </xdr:nvCxnSpPr>
      <xdr:spPr>
        <a:xfrm flipV="1">
          <a:off x="12344400" y="6063706"/>
          <a:ext cx="800100" cy="76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146231</xdr:rowOff>
    </xdr:from>
    <xdr:to>
      <xdr:col>67</xdr:col>
      <xdr:colOff>101600</xdr:colOff>
      <xdr:row>41</xdr:row>
      <xdr:rowOff>76381</xdr:rowOff>
    </xdr:to>
    <xdr:sp macro="" textlink="">
      <xdr:nvSpPr>
        <xdr:cNvPr id="244" name="楕円 243"/>
        <xdr:cNvSpPr/>
      </xdr:nvSpPr>
      <xdr:spPr>
        <a:xfrm>
          <a:off x="11487150" y="675658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25581</xdr:rowOff>
    </xdr:from>
    <xdr:to>
      <xdr:col>71</xdr:col>
      <xdr:colOff>177800</xdr:colOff>
      <xdr:row>41</xdr:row>
      <xdr:rowOff>58238</xdr:rowOff>
    </xdr:to>
    <xdr:cxnSp macro="">
      <xdr:nvCxnSpPr>
        <xdr:cNvPr id="245" name="直線コネクタ 244"/>
        <xdr:cNvCxnSpPr/>
      </xdr:nvCxnSpPr>
      <xdr:spPr>
        <a:xfrm>
          <a:off x="11537950" y="6801031"/>
          <a:ext cx="8064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118127</xdr:rowOff>
    </xdr:from>
    <xdr:ext cx="405111" cy="259045"/>
    <xdr:sp macro="" textlink="">
      <xdr:nvSpPr>
        <xdr:cNvPr id="246" name="n_1aveValue【一般廃棄物処理施設】&#10;有形固定資産減価償却率"/>
        <xdr:cNvSpPr txBox="1"/>
      </xdr:nvSpPr>
      <xdr:spPr>
        <a:xfrm>
          <a:off x="137420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123026</xdr:rowOff>
    </xdr:from>
    <xdr:ext cx="405111" cy="259045"/>
    <xdr:sp macro="" textlink="">
      <xdr:nvSpPr>
        <xdr:cNvPr id="247" name="n_2aveValue【一般廃棄物処理施設】&#10;有形固定資産減価償却率"/>
        <xdr:cNvSpPr txBox="1"/>
      </xdr:nvSpPr>
      <xdr:spPr>
        <a:xfrm>
          <a:off x="12960994" y="6403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104338</xdr:rowOff>
    </xdr:from>
    <xdr:ext cx="405111" cy="259045"/>
    <xdr:sp macro="" textlink="">
      <xdr:nvSpPr>
        <xdr:cNvPr id="248" name="n_3aveValue【一般廃棄物処理施設】&#10;有形固定資産減価償却率"/>
        <xdr:cNvSpPr txBox="1"/>
      </xdr:nvSpPr>
      <xdr:spPr>
        <a:xfrm>
          <a:off x="12167244" y="60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70049</xdr:rowOff>
    </xdr:from>
    <xdr:ext cx="405111" cy="259045"/>
    <xdr:sp macro="" textlink="">
      <xdr:nvSpPr>
        <xdr:cNvPr id="249" name="n_4aveValue【一般廃棄物処理施設】&#10;有形固定資産減価償却率"/>
        <xdr:cNvSpPr txBox="1"/>
      </xdr:nvSpPr>
      <xdr:spPr>
        <a:xfrm>
          <a:off x="11354444" y="6019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96174</xdr:rowOff>
    </xdr:from>
    <xdr:ext cx="405111" cy="259045"/>
    <xdr:sp macro="" textlink="">
      <xdr:nvSpPr>
        <xdr:cNvPr id="250" name="n_1mainValue【一般廃棄物処理施設】&#10;有形固定資産減価償却率"/>
        <xdr:cNvSpPr txBox="1"/>
      </xdr:nvSpPr>
      <xdr:spPr>
        <a:xfrm>
          <a:off x="13742044" y="5881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9633</xdr:rowOff>
    </xdr:from>
    <xdr:ext cx="405111" cy="259045"/>
    <xdr:sp macro="" textlink="">
      <xdr:nvSpPr>
        <xdr:cNvPr id="251" name="n_2mainValue【一般廃棄物処理施設】&#10;有形固定資産減価償却率"/>
        <xdr:cNvSpPr txBox="1"/>
      </xdr:nvSpPr>
      <xdr:spPr>
        <a:xfrm>
          <a:off x="12960994" y="5794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100165</xdr:rowOff>
    </xdr:from>
    <xdr:ext cx="405111" cy="259045"/>
    <xdr:sp macro="" textlink="">
      <xdr:nvSpPr>
        <xdr:cNvPr id="252" name="n_3mainValue【一般廃棄物処理施設】&#10;有形固定資産減価償却率"/>
        <xdr:cNvSpPr txBox="1"/>
      </xdr:nvSpPr>
      <xdr:spPr>
        <a:xfrm>
          <a:off x="12167244" y="687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67508</xdr:rowOff>
    </xdr:from>
    <xdr:ext cx="405111" cy="259045"/>
    <xdr:sp macro="" textlink="">
      <xdr:nvSpPr>
        <xdr:cNvPr id="253" name="n_4mainValue【一般廃棄物処理施設】&#10;有形固定資産減価償却率"/>
        <xdr:cNvSpPr txBox="1"/>
      </xdr:nvSpPr>
      <xdr:spPr>
        <a:xfrm>
          <a:off x="11354444" y="6842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4" name="正方形/長方形 253"/>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5" name="正方形/長方形 254"/>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6" name="正方形/長方形 255"/>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7" name="正方形/長方形 256"/>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8" name="正方形/長方形 257"/>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59" name="正方形/長方形 258"/>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0" name="正方形/長方形 259"/>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1" name="正方形/長方形 260"/>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62" name="テキスト ボックス 261"/>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3" name="直線コネクタ 262"/>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64" name="直線コネクタ 263"/>
        <xdr:cNvCxnSpPr/>
      </xdr:nvCxnSpPr>
      <xdr:spPr>
        <a:xfrm>
          <a:off x="164592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265" name="テキスト ボックス 264"/>
        <xdr:cNvSpPr txBox="1"/>
      </xdr:nvSpPr>
      <xdr:spPr>
        <a:xfrm>
          <a:off x="16248514" y="67729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66" name="直線コネクタ 265"/>
        <xdr:cNvCxnSpPr/>
      </xdr:nvCxnSpPr>
      <xdr:spPr>
        <a:xfrm>
          <a:off x="164592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267" name="テキスト ボックス 266"/>
        <xdr:cNvSpPr txBox="1"/>
      </xdr:nvSpPr>
      <xdr:spPr>
        <a:xfrm>
          <a:off x="15849828" y="63284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68" name="直線コネクタ 267"/>
        <xdr:cNvCxnSpPr/>
      </xdr:nvCxnSpPr>
      <xdr:spPr>
        <a:xfrm>
          <a:off x="164592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269" name="テキスト ボックス 268"/>
        <xdr:cNvSpPr txBox="1"/>
      </xdr:nvSpPr>
      <xdr:spPr>
        <a:xfrm>
          <a:off x="15849828" y="5890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270" name="直線コネクタ 269"/>
        <xdr:cNvCxnSpPr/>
      </xdr:nvCxnSpPr>
      <xdr:spPr>
        <a:xfrm>
          <a:off x="164592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271" name="テキスト ボックス 270"/>
        <xdr:cNvSpPr txBox="1"/>
      </xdr:nvSpPr>
      <xdr:spPr>
        <a:xfrm>
          <a:off x="15849828" y="54521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72" name="直線コネクタ 271"/>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73" name="テキスト ボックス 272"/>
        <xdr:cNvSpPr txBox="1"/>
      </xdr:nvSpPr>
      <xdr:spPr>
        <a:xfrm>
          <a:off x="15849828" y="50076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74" name="【一般廃棄物処理施設】&#10;一人当たり有形固定資産（償却資産）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136665</xdr:rowOff>
    </xdr:from>
    <xdr:to>
      <xdr:col>116</xdr:col>
      <xdr:colOff>62864</xdr:colOff>
      <xdr:row>41</xdr:row>
      <xdr:rowOff>132186</xdr:rowOff>
    </xdr:to>
    <xdr:cxnSp macro="">
      <xdr:nvCxnSpPr>
        <xdr:cNvPr id="275" name="直線コネクタ 274"/>
        <xdr:cNvCxnSpPr/>
      </xdr:nvCxnSpPr>
      <xdr:spPr>
        <a:xfrm flipV="1">
          <a:off x="19951064" y="5591315"/>
          <a:ext cx="0" cy="1316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136013</xdr:rowOff>
    </xdr:from>
    <xdr:ext cx="469744" cy="259045"/>
    <xdr:sp macro="" textlink="">
      <xdr:nvSpPr>
        <xdr:cNvPr id="276" name="【一般廃棄物処理施設】&#10;一人当たり有形固定資産（償却資産）額最小値テキスト"/>
        <xdr:cNvSpPr txBox="1"/>
      </xdr:nvSpPr>
      <xdr:spPr>
        <a:xfrm>
          <a:off x="19989800" y="6911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132186</xdr:rowOff>
    </xdr:from>
    <xdr:to>
      <xdr:col>116</xdr:col>
      <xdr:colOff>152400</xdr:colOff>
      <xdr:row>41</xdr:row>
      <xdr:rowOff>132186</xdr:rowOff>
    </xdr:to>
    <xdr:cxnSp macro="">
      <xdr:nvCxnSpPr>
        <xdr:cNvPr id="277" name="直線コネクタ 276"/>
        <xdr:cNvCxnSpPr/>
      </xdr:nvCxnSpPr>
      <xdr:spPr>
        <a:xfrm>
          <a:off x="19881850" y="69076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83342</xdr:rowOff>
    </xdr:from>
    <xdr:ext cx="690189" cy="259045"/>
    <xdr:sp macro="" textlink="">
      <xdr:nvSpPr>
        <xdr:cNvPr id="278" name="【一般廃棄物処理施設】&#10;一人当たり有形固定資産（償却資産）額最大値テキスト"/>
        <xdr:cNvSpPr txBox="1"/>
      </xdr:nvSpPr>
      <xdr:spPr>
        <a:xfrm>
          <a:off x="19989800" y="53728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2,992,750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136665</xdr:rowOff>
    </xdr:from>
    <xdr:to>
      <xdr:col>116</xdr:col>
      <xdr:colOff>152400</xdr:colOff>
      <xdr:row>33</xdr:row>
      <xdr:rowOff>136665</xdr:rowOff>
    </xdr:to>
    <xdr:cxnSp macro="">
      <xdr:nvCxnSpPr>
        <xdr:cNvPr id="279" name="直線コネクタ 278"/>
        <xdr:cNvCxnSpPr/>
      </xdr:nvCxnSpPr>
      <xdr:spPr>
        <a:xfrm>
          <a:off x="19881850" y="55913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107068</xdr:rowOff>
    </xdr:from>
    <xdr:ext cx="599010" cy="259045"/>
    <xdr:sp macro="" textlink="">
      <xdr:nvSpPr>
        <xdr:cNvPr id="280" name="【一般廃棄物処理施設】&#10;一人当たり有形固定資産（償却資産）額平均値テキスト"/>
        <xdr:cNvSpPr txBox="1"/>
      </xdr:nvSpPr>
      <xdr:spPr>
        <a:xfrm>
          <a:off x="19989800" y="67174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128641</xdr:rowOff>
    </xdr:from>
    <xdr:to>
      <xdr:col>116</xdr:col>
      <xdr:colOff>114300</xdr:colOff>
      <xdr:row>41</xdr:row>
      <xdr:rowOff>58791</xdr:rowOff>
    </xdr:to>
    <xdr:sp macro="" textlink="">
      <xdr:nvSpPr>
        <xdr:cNvPr id="281" name="フローチャート: 判断 280"/>
        <xdr:cNvSpPr/>
      </xdr:nvSpPr>
      <xdr:spPr>
        <a:xfrm>
          <a:off x="19900900" y="673899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10140</xdr:rowOff>
    </xdr:from>
    <xdr:to>
      <xdr:col>112</xdr:col>
      <xdr:colOff>38100</xdr:colOff>
      <xdr:row>41</xdr:row>
      <xdr:rowOff>111740</xdr:rowOff>
    </xdr:to>
    <xdr:sp macro="" textlink="">
      <xdr:nvSpPr>
        <xdr:cNvPr id="282" name="フローチャート: 判断 281"/>
        <xdr:cNvSpPr/>
      </xdr:nvSpPr>
      <xdr:spPr>
        <a:xfrm>
          <a:off x="19157950" y="67855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10412</xdr:rowOff>
    </xdr:from>
    <xdr:to>
      <xdr:col>107</xdr:col>
      <xdr:colOff>101600</xdr:colOff>
      <xdr:row>41</xdr:row>
      <xdr:rowOff>112012</xdr:rowOff>
    </xdr:to>
    <xdr:sp macro="" textlink="">
      <xdr:nvSpPr>
        <xdr:cNvPr id="283" name="フローチャート: 判断 282"/>
        <xdr:cNvSpPr/>
      </xdr:nvSpPr>
      <xdr:spPr>
        <a:xfrm>
          <a:off x="18345150" y="678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13717</xdr:rowOff>
    </xdr:from>
    <xdr:to>
      <xdr:col>102</xdr:col>
      <xdr:colOff>165100</xdr:colOff>
      <xdr:row>41</xdr:row>
      <xdr:rowOff>115317</xdr:rowOff>
    </xdr:to>
    <xdr:sp macro="" textlink="">
      <xdr:nvSpPr>
        <xdr:cNvPr id="284" name="フローチャート: 判断 283"/>
        <xdr:cNvSpPr/>
      </xdr:nvSpPr>
      <xdr:spPr>
        <a:xfrm>
          <a:off x="17551400" y="678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18851</xdr:rowOff>
    </xdr:from>
    <xdr:to>
      <xdr:col>98</xdr:col>
      <xdr:colOff>38100</xdr:colOff>
      <xdr:row>41</xdr:row>
      <xdr:rowOff>120451</xdr:rowOff>
    </xdr:to>
    <xdr:sp macro="" textlink="">
      <xdr:nvSpPr>
        <xdr:cNvPr id="285" name="フローチャート: 判断 284"/>
        <xdr:cNvSpPr/>
      </xdr:nvSpPr>
      <xdr:spPr>
        <a:xfrm>
          <a:off x="16757650" y="679430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86" name="テキスト ボックス 285"/>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87" name="テキスト ボックス 286"/>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88" name="テキスト ボックス 287"/>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89" name="テキスト ボックス 288"/>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90" name="テキスト ボックス 289"/>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128333</xdr:rowOff>
    </xdr:from>
    <xdr:to>
      <xdr:col>116</xdr:col>
      <xdr:colOff>114300</xdr:colOff>
      <xdr:row>41</xdr:row>
      <xdr:rowOff>58483</xdr:rowOff>
    </xdr:to>
    <xdr:sp macro="" textlink="">
      <xdr:nvSpPr>
        <xdr:cNvPr id="291" name="楕円 290"/>
        <xdr:cNvSpPr/>
      </xdr:nvSpPr>
      <xdr:spPr>
        <a:xfrm>
          <a:off x="19900900" y="673868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87710</xdr:rowOff>
    </xdr:from>
    <xdr:ext cx="599010" cy="259045"/>
    <xdr:sp macro="" textlink="">
      <xdr:nvSpPr>
        <xdr:cNvPr id="292" name="【一般廃棄物処理施設】&#10;一人当たり有形固定資産（償却資産）額該当値テキスト"/>
        <xdr:cNvSpPr txBox="1"/>
      </xdr:nvSpPr>
      <xdr:spPr>
        <a:xfrm>
          <a:off x="19989800" y="6532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132424</xdr:rowOff>
    </xdr:from>
    <xdr:to>
      <xdr:col>112</xdr:col>
      <xdr:colOff>38100</xdr:colOff>
      <xdr:row>41</xdr:row>
      <xdr:rowOff>62574</xdr:rowOff>
    </xdr:to>
    <xdr:sp macro="" textlink="">
      <xdr:nvSpPr>
        <xdr:cNvPr id="293" name="楕円 292"/>
        <xdr:cNvSpPr/>
      </xdr:nvSpPr>
      <xdr:spPr>
        <a:xfrm>
          <a:off x="19157950" y="674277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7683</xdr:rowOff>
    </xdr:from>
    <xdr:to>
      <xdr:col>116</xdr:col>
      <xdr:colOff>63500</xdr:colOff>
      <xdr:row>41</xdr:row>
      <xdr:rowOff>11774</xdr:rowOff>
    </xdr:to>
    <xdr:cxnSp macro="">
      <xdr:nvCxnSpPr>
        <xdr:cNvPr id="294" name="直線コネクタ 293"/>
        <xdr:cNvCxnSpPr/>
      </xdr:nvCxnSpPr>
      <xdr:spPr>
        <a:xfrm flipV="1">
          <a:off x="19202400" y="6783133"/>
          <a:ext cx="749300" cy="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132236</xdr:rowOff>
    </xdr:from>
    <xdr:to>
      <xdr:col>107</xdr:col>
      <xdr:colOff>101600</xdr:colOff>
      <xdr:row>41</xdr:row>
      <xdr:rowOff>62386</xdr:rowOff>
    </xdr:to>
    <xdr:sp macro="" textlink="">
      <xdr:nvSpPr>
        <xdr:cNvPr id="295" name="楕円 294"/>
        <xdr:cNvSpPr/>
      </xdr:nvSpPr>
      <xdr:spPr>
        <a:xfrm>
          <a:off x="18345150" y="67425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11586</xdr:rowOff>
    </xdr:from>
    <xdr:to>
      <xdr:col>111</xdr:col>
      <xdr:colOff>177800</xdr:colOff>
      <xdr:row>41</xdr:row>
      <xdr:rowOff>11774</xdr:rowOff>
    </xdr:to>
    <xdr:cxnSp macro="">
      <xdr:nvCxnSpPr>
        <xdr:cNvPr id="296" name="直線コネクタ 295"/>
        <xdr:cNvCxnSpPr/>
      </xdr:nvCxnSpPr>
      <xdr:spPr>
        <a:xfrm>
          <a:off x="18395950" y="6787036"/>
          <a:ext cx="806450" cy="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64549</xdr:rowOff>
    </xdr:from>
    <xdr:to>
      <xdr:col>102</xdr:col>
      <xdr:colOff>165100</xdr:colOff>
      <xdr:row>41</xdr:row>
      <xdr:rowOff>166149</xdr:rowOff>
    </xdr:to>
    <xdr:sp macro="" textlink="">
      <xdr:nvSpPr>
        <xdr:cNvPr id="297" name="楕円 296"/>
        <xdr:cNvSpPr/>
      </xdr:nvSpPr>
      <xdr:spPr>
        <a:xfrm>
          <a:off x="17551400" y="683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11586</xdr:rowOff>
    </xdr:from>
    <xdr:to>
      <xdr:col>107</xdr:col>
      <xdr:colOff>50800</xdr:colOff>
      <xdr:row>41</xdr:row>
      <xdr:rowOff>115349</xdr:rowOff>
    </xdr:to>
    <xdr:cxnSp macro="">
      <xdr:nvCxnSpPr>
        <xdr:cNvPr id="298" name="直線コネクタ 297"/>
        <xdr:cNvCxnSpPr/>
      </xdr:nvCxnSpPr>
      <xdr:spPr>
        <a:xfrm flipV="1">
          <a:off x="17602200" y="6787036"/>
          <a:ext cx="793750" cy="10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63845</xdr:rowOff>
    </xdr:from>
    <xdr:to>
      <xdr:col>98</xdr:col>
      <xdr:colOff>38100</xdr:colOff>
      <xdr:row>41</xdr:row>
      <xdr:rowOff>165445</xdr:rowOff>
    </xdr:to>
    <xdr:sp macro="" textlink="">
      <xdr:nvSpPr>
        <xdr:cNvPr id="299" name="楕円 298"/>
        <xdr:cNvSpPr/>
      </xdr:nvSpPr>
      <xdr:spPr>
        <a:xfrm>
          <a:off x="16757650" y="68392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114645</xdr:rowOff>
    </xdr:from>
    <xdr:to>
      <xdr:col>102</xdr:col>
      <xdr:colOff>114300</xdr:colOff>
      <xdr:row>41</xdr:row>
      <xdr:rowOff>115349</xdr:rowOff>
    </xdr:to>
    <xdr:cxnSp macro="">
      <xdr:nvCxnSpPr>
        <xdr:cNvPr id="300" name="直線コネクタ 299"/>
        <xdr:cNvCxnSpPr/>
      </xdr:nvCxnSpPr>
      <xdr:spPr>
        <a:xfrm>
          <a:off x="16802100" y="6890095"/>
          <a:ext cx="800100" cy="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102867</xdr:rowOff>
    </xdr:from>
    <xdr:ext cx="599010" cy="259045"/>
    <xdr:sp macro="" textlink="">
      <xdr:nvSpPr>
        <xdr:cNvPr id="301" name="n_1aveValue【一般廃棄物処理施設】&#10;一人当たり有形固定資産（償却資産）額"/>
        <xdr:cNvSpPr txBox="1"/>
      </xdr:nvSpPr>
      <xdr:spPr>
        <a:xfrm>
          <a:off x="18915595" y="6878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103139</xdr:rowOff>
    </xdr:from>
    <xdr:ext cx="599010" cy="259045"/>
    <xdr:sp macro="" textlink="">
      <xdr:nvSpPr>
        <xdr:cNvPr id="302" name="n_2aveValue【一般廃棄物処理施設】&#10;一人当たり有形固定資産（償却資産）額"/>
        <xdr:cNvSpPr txBox="1"/>
      </xdr:nvSpPr>
      <xdr:spPr>
        <a:xfrm>
          <a:off x="18134545" y="6878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131844</xdr:rowOff>
    </xdr:from>
    <xdr:ext cx="599010" cy="259045"/>
    <xdr:sp macro="" textlink="">
      <xdr:nvSpPr>
        <xdr:cNvPr id="303" name="n_3aveValue【一般廃棄物処理施設】&#10;一人当たり有形固定資産（償却資産）額"/>
        <xdr:cNvSpPr txBox="1"/>
      </xdr:nvSpPr>
      <xdr:spPr>
        <a:xfrm>
          <a:off x="17321745" y="6577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136978</xdr:rowOff>
    </xdr:from>
    <xdr:ext cx="599010" cy="259045"/>
    <xdr:sp macro="" textlink="">
      <xdr:nvSpPr>
        <xdr:cNvPr id="304" name="n_4aveValue【一般廃棄物処理施設】&#10;一人当たり有形固定資産（償却資産）額"/>
        <xdr:cNvSpPr txBox="1"/>
      </xdr:nvSpPr>
      <xdr:spPr>
        <a:xfrm>
          <a:off x="16527995" y="6582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79101</xdr:rowOff>
    </xdr:from>
    <xdr:ext cx="599010" cy="259045"/>
    <xdr:sp macro="" textlink="">
      <xdr:nvSpPr>
        <xdr:cNvPr id="305" name="n_1mainValue【一般廃棄物処理施設】&#10;一人当たり有形固定資産（償却資産）額"/>
        <xdr:cNvSpPr txBox="1"/>
      </xdr:nvSpPr>
      <xdr:spPr>
        <a:xfrm>
          <a:off x="18915595" y="6524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78913</xdr:rowOff>
    </xdr:from>
    <xdr:ext cx="599010" cy="259045"/>
    <xdr:sp macro="" textlink="">
      <xdr:nvSpPr>
        <xdr:cNvPr id="306" name="n_2mainValue【一般廃棄物処理施設】&#10;一人当たり有形固定資産（償却資産）額"/>
        <xdr:cNvSpPr txBox="1"/>
      </xdr:nvSpPr>
      <xdr:spPr>
        <a:xfrm>
          <a:off x="18134545" y="6524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157276</xdr:rowOff>
    </xdr:from>
    <xdr:ext cx="534377" cy="259045"/>
    <xdr:sp macro="" textlink="">
      <xdr:nvSpPr>
        <xdr:cNvPr id="307" name="n_3mainValue【一般廃棄物処理施設】&#10;一人当たり有形固定資産（償却資産）額"/>
        <xdr:cNvSpPr txBox="1"/>
      </xdr:nvSpPr>
      <xdr:spPr>
        <a:xfrm>
          <a:off x="17354061" y="693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156572</xdr:rowOff>
    </xdr:from>
    <xdr:ext cx="534377" cy="259045"/>
    <xdr:sp macro="" textlink="">
      <xdr:nvSpPr>
        <xdr:cNvPr id="308" name="n_4mainValue【一般廃棄物処理施設】&#10;一人当たり有形固定資産（償却資産）額"/>
        <xdr:cNvSpPr txBox="1"/>
      </xdr:nvSpPr>
      <xdr:spPr>
        <a:xfrm>
          <a:off x="16560311" y="693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09" name="正方形/長方形 308"/>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0" name="正方形/長方形 309"/>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1" name="正方形/長方形 310"/>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2" name="正方形/長方形 311"/>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3" name="正方形/長方形 312"/>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4" name="正方形/長方形 313"/>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5" name="正方形/長方形 314"/>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6" name="正方形/長方形 315"/>
        <xdr:cNvSpPr/>
      </xdr:nvSpPr>
      <xdr:spPr>
        <a:xfrm>
          <a:off x="11207750" y="88138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17" name="正方形/長方形 316"/>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18" name="正方形/長方形 317"/>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19" name="正方形/長方形 318"/>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0" name="正方形/長方形 319"/>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1" name="正方形/長方形 320"/>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2" name="正方形/長方形 321"/>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3" name="正方形/長方形 322"/>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4" name="正方形/長方形 323"/>
        <xdr:cNvSpPr/>
      </xdr:nvSpPr>
      <xdr:spPr>
        <a:xfrm>
          <a:off x="16459200" y="88138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25" name="正方形/長方形 324"/>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26" name="正方形/長方形 325"/>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27" name="正方形/長方形 326"/>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28" name="正方形/長方形 327"/>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29" name="正方形/長方形 328"/>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0" name="正方形/長方形 329"/>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1" name="正方形/長方形 330"/>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2" name="正方形/長方形 331"/>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3" name="テキスト ボックス 332"/>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4" name="直線コネクタ 333"/>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35" name="テキスト ボックス 334"/>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36" name="直線コネクタ 335"/>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337" name="テキスト ボックス 336"/>
        <xdr:cNvSpPr txBox="1"/>
      </xdr:nvSpPr>
      <xdr:spPr>
        <a:xfrm>
          <a:off x="107977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38" name="直線コネクタ 337"/>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39" name="テキスト ボックス 338"/>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40" name="直線コネクタ 339"/>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41" name="テキスト ボックス 340"/>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42" name="直線コネクタ 341"/>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43" name="テキスト ボックス 342"/>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44" name="直線コネクタ 343"/>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345" name="テキスト ボックス 344"/>
        <xdr:cNvSpPr txBox="1"/>
      </xdr:nvSpPr>
      <xdr:spPr>
        <a:xfrm>
          <a:off x="10906911" y="127165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46" name="直線コネクタ 345"/>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47" name="【消防施設】&#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348" name="直線コネクタ 347"/>
        <xdr:cNvCxnSpPr/>
      </xdr:nvCxnSpPr>
      <xdr:spPr>
        <a:xfrm flipV="1">
          <a:off x="14699614" y="128524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349" name="【消防施設】&#10;有形固定資産減価償却率最小値テキスト"/>
        <xdr:cNvSpPr txBox="1"/>
      </xdr:nvSpPr>
      <xdr:spPr>
        <a:xfrm>
          <a:off x="14738350" y="1407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350" name="直線コネクタ 349"/>
        <xdr:cNvCxnSpPr/>
      </xdr:nvCxnSpPr>
      <xdr:spPr>
        <a:xfrm>
          <a:off x="14611350" y="14071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351" name="【消防施設】&#10;有形固定資産減価償却率最大値テキスト"/>
        <xdr:cNvSpPr txBox="1"/>
      </xdr:nvSpPr>
      <xdr:spPr>
        <a:xfrm>
          <a:off x="14738350" y="126339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352" name="直線コネクタ 351"/>
        <xdr:cNvCxnSpPr/>
      </xdr:nvCxnSpPr>
      <xdr:spPr>
        <a:xfrm>
          <a:off x="14611350" y="12852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116857</xdr:rowOff>
    </xdr:from>
    <xdr:ext cx="405111" cy="259045"/>
    <xdr:sp macro="" textlink="">
      <xdr:nvSpPr>
        <xdr:cNvPr id="353" name="【消防施設】&#10;有形固定資産減価償却率平均値テキスト"/>
        <xdr:cNvSpPr txBox="1"/>
      </xdr:nvSpPr>
      <xdr:spPr>
        <a:xfrm>
          <a:off x="14738350" y="13331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93980</xdr:rowOff>
    </xdr:from>
    <xdr:to>
      <xdr:col>85</xdr:col>
      <xdr:colOff>177800</xdr:colOff>
      <xdr:row>82</xdr:row>
      <xdr:rowOff>24130</xdr:rowOff>
    </xdr:to>
    <xdr:sp macro="" textlink="">
      <xdr:nvSpPr>
        <xdr:cNvPr id="354" name="フローチャート: 判断 353"/>
        <xdr:cNvSpPr/>
      </xdr:nvSpPr>
      <xdr:spPr>
        <a:xfrm>
          <a:off x="14649450" y="134734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355" name="フローチャート: 判断 354"/>
        <xdr:cNvSpPr/>
      </xdr:nvSpPr>
      <xdr:spPr>
        <a:xfrm>
          <a:off x="13887450" y="135267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25400</xdr:rowOff>
    </xdr:from>
    <xdr:to>
      <xdr:col>76</xdr:col>
      <xdr:colOff>165100</xdr:colOff>
      <xdr:row>82</xdr:row>
      <xdr:rowOff>127000</xdr:rowOff>
    </xdr:to>
    <xdr:sp macro="" textlink="">
      <xdr:nvSpPr>
        <xdr:cNvPr id="356" name="フローチャート: 判断 355"/>
        <xdr:cNvSpPr/>
      </xdr:nvSpPr>
      <xdr:spPr>
        <a:xfrm>
          <a:off x="13093700" y="13569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357" name="フローチャート: 判断 356"/>
        <xdr:cNvSpPr/>
      </xdr:nvSpPr>
      <xdr:spPr>
        <a:xfrm>
          <a:off x="12299950" y="135521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133350</xdr:rowOff>
    </xdr:from>
    <xdr:to>
      <xdr:col>67</xdr:col>
      <xdr:colOff>101600</xdr:colOff>
      <xdr:row>82</xdr:row>
      <xdr:rowOff>63500</xdr:rowOff>
    </xdr:to>
    <xdr:sp macro="" textlink="">
      <xdr:nvSpPr>
        <xdr:cNvPr id="358" name="フローチャート: 判断 357"/>
        <xdr:cNvSpPr/>
      </xdr:nvSpPr>
      <xdr:spPr>
        <a:xfrm>
          <a:off x="11487150" y="135128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59" name="テキスト ボックス 358"/>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0" name="テキスト ボックス 359"/>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1" name="テキスト ボックス 360"/>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2" name="テキスト ボックス 361"/>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3" name="テキスト ボックス 362"/>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143511</xdr:rowOff>
    </xdr:from>
    <xdr:to>
      <xdr:col>85</xdr:col>
      <xdr:colOff>177800</xdr:colOff>
      <xdr:row>84</xdr:row>
      <xdr:rowOff>73661</xdr:rowOff>
    </xdr:to>
    <xdr:sp macro="" textlink="">
      <xdr:nvSpPr>
        <xdr:cNvPr id="364" name="楕円 363"/>
        <xdr:cNvSpPr/>
      </xdr:nvSpPr>
      <xdr:spPr>
        <a:xfrm>
          <a:off x="14649450" y="1385316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121938</xdr:rowOff>
    </xdr:from>
    <xdr:ext cx="405111" cy="259045"/>
    <xdr:sp macro="" textlink="">
      <xdr:nvSpPr>
        <xdr:cNvPr id="365" name="【消防施設】&#10;有形固定資産減価償却率該当値テキスト"/>
        <xdr:cNvSpPr txBox="1"/>
      </xdr:nvSpPr>
      <xdr:spPr>
        <a:xfrm>
          <a:off x="14738350" y="13831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129539</xdr:rowOff>
    </xdr:from>
    <xdr:to>
      <xdr:col>81</xdr:col>
      <xdr:colOff>101600</xdr:colOff>
      <xdr:row>84</xdr:row>
      <xdr:rowOff>59689</xdr:rowOff>
    </xdr:to>
    <xdr:sp macro="" textlink="">
      <xdr:nvSpPr>
        <xdr:cNvPr id="366" name="楕円 365"/>
        <xdr:cNvSpPr/>
      </xdr:nvSpPr>
      <xdr:spPr>
        <a:xfrm>
          <a:off x="13887450" y="138391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8889</xdr:rowOff>
    </xdr:from>
    <xdr:to>
      <xdr:col>85</xdr:col>
      <xdr:colOff>127000</xdr:colOff>
      <xdr:row>84</xdr:row>
      <xdr:rowOff>22861</xdr:rowOff>
    </xdr:to>
    <xdr:cxnSp macro="">
      <xdr:nvCxnSpPr>
        <xdr:cNvPr id="367" name="直線コネクタ 366"/>
        <xdr:cNvCxnSpPr/>
      </xdr:nvCxnSpPr>
      <xdr:spPr>
        <a:xfrm>
          <a:off x="13938250" y="13883639"/>
          <a:ext cx="762000" cy="1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130811</xdr:rowOff>
    </xdr:from>
    <xdr:to>
      <xdr:col>76</xdr:col>
      <xdr:colOff>165100</xdr:colOff>
      <xdr:row>84</xdr:row>
      <xdr:rowOff>60961</xdr:rowOff>
    </xdr:to>
    <xdr:sp macro="" textlink="">
      <xdr:nvSpPr>
        <xdr:cNvPr id="368" name="楕円 367"/>
        <xdr:cNvSpPr/>
      </xdr:nvSpPr>
      <xdr:spPr>
        <a:xfrm>
          <a:off x="13093700" y="138404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8889</xdr:rowOff>
    </xdr:from>
    <xdr:to>
      <xdr:col>81</xdr:col>
      <xdr:colOff>50800</xdr:colOff>
      <xdr:row>84</xdr:row>
      <xdr:rowOff>10161</xdr:rowOff>
    </xdr:to>
    <xdr:cxnSp macro="">
      <xdr:nvCxnSpPr>
        <xdr:cNvPr id="369" name="直線コネクタ 368"/>
        <xdr:cNvCxnSpPr/>
      </xdr:nvCxnSpPr>
      <xdr:spPr>
        <a:xfrm flipV="1">
          <a:off x="13144500" y="13883639"/>
          <a:ext cx="79375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118111</xdr:rowOff>
    </xdr:from>
    <xdr:to>
      <xdr:col>72</xdr:col>
      <xdr:colOff>38100</xdr:colOff>
      <xdr:row>84</xdr:row>
      <xdr:rowOff>48261</xdr:rowOff>
    </xdr:to>
    <xdr:sp macro="" textlink="">
      <xdr:nvSpPr>
        <xdr:cNvPr id="370" name="楕円 369"/>
        <xdr:cNvSpPr/>
      </xdr:nvSpPr>
      <xdr:spPr>
        <a:xfrm>
          <a:off x="12299950" y="1382776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168911</xdr:rowOff>
    </xdr:from>
    <xdr:to>
      <xdr:col>76</xdr:col>
      <xdr:colOff>114300</xdr:colOff>
      <xdr:row>84</xdr:row>
      <xdr:rowOff>10161</xdr:rowOff>
    </xdr:to>
    <xdr:cxnSp macro="">
      <xdr:nvCxnSpPr>
        <xdr:cNvPr id="371" name="直線コネクタ 370"/>
        <xdr:cNvCxnSpPr/>
      </xdr:nvCxnSpPr>
      <xdr:spPr>
        <a:xfrm>
          <a:off x="12344400" y="13872211"/>
          <a:ext cx="8001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104139</xdr:rowOff>
    </xdr:from>
    <xdr:to>
      <xdr:col>67</xdr:col>
      <xdr:colOff>101600</xdr:colOff>
      <xdr:row>84</xdr:row>
      <xdr:rowOff>34289</xdr:rowOff>
    </xdr:to>
    <xdr:sp macro="" textlink="">
      <xdr:nvSpPr>
        <xdr:cNvPr id="372" name="楕円 371"/>
        <xdr:cNvSpPr/>
      </xdr:nvSpPr>
      <xdr:spPr>
        <a:xfrm>
          <a:off x="11487150" y="138137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154939</xdr:rowOff>
    </xdr:from>
    <xdr:to>
      <xdr:col>71</xdr:col>
      <xdr:colOff>177800</xdr:colOff>
      <xdr:row>83</xdr:row>
      <xdr:rowOff>168911</xdr:rowOff>
    </xdr:to>
    <xdr:cxnSp macro="">
      <xdr:nvCxnSpPr>
        <xdr:cNvPr id="373" name="直線コネクタ 372"/>
        <xdr:cNvCxnSpPr/>
      </xdr:nvCxnSpPr>
      <xdr:spPr>
        <a:xfrm>
          <a:off x="11537950" y="13864589"/>
          <a:ext cx="80645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93997</xdr:rowOff>
    </xdr:from>
    <xdr:ext cx="405111" cy="259045"/>
    <xdr:sp macro="" textlink="">
      <xdr:nvSpPr>
        <xdr:cNvPr id="374" name="n_1aveValue【消防施設】&#10;有形固定資産減価償却率"/>
        <xdr:cNvSpPr txBox="1"/>
      </xdr:nvSpPr>
      <xdr:spPr>
        <a:xfrm>
          <a:off x="13742044" y="1330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143527</xdr:rowOff>
    </xdr:from>
    <xdr:ext cx="405111" cy="259045"/>
    <xdr:sp macro="" textlink="">
      <xdr:nvSpPr>
        <xdr:cNvPr id="375" name="n_2aveValue【消防施設】&#10;有形固定資産減価償却率"/>
        <xdr:cNvSpPr txBox="1"/>
      </xdr:nvSpPr>
      <xdr:spPr>
        <a:xfrm>
          <a:off x="12960994" y="1335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125747</xdr:rowOff>
    </xdr:from>
    <xdr:ext cx="405111" cy="259045"/>
    <xdr:sp macro="" textlink="">
      <xdr:nvSpPr>
        <xdr:cNvPr id="376" name="n_3aveValue【消防施設】&#10;有形固定資産減価償却率"/>
        <xdr:cNvSpPr txBox="1"/>
      </xdr:nvSpPr>
      <xdr:spPr>
        <a:xfrm>
          <a:off x="12167244" y="13340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80027</xdr:rowOff>
    </xdr:from>
    <xdr:ext cx="405111" cy="259045"/>
    <xdr:sp macro="" textlink="">
      <xdr:nvSpPr>
        <xdr:cNvPr id="377" name="n_4aveValue【消防施設】&#10;有形固定資産減価償却率"/>
        <xdr:cNvSpPr txBox="1"/>
      </xdr:nvSpPr>
      <xdr:spPr>
        <a:xfrm>
          <a:off x="11354444" y="13294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50816</xdr:rowOff>
    </xdr:from>
    <xdr:ext cx="405111" cy="259045"/>
    <xdr:sp macro="" textlink="">
      <xdr:nvSpPr>
        <xdr:cNvPr id="378" name="n_1mainValue【消防施設】&#10;有形固定資産減価償却率"/>
        <xdr:cNvSpPr txBox="1"/>
      </xdr:nvSpPr>
      <xdr:spPr>
        <a:xfrm>
          <a:off x="13742044" y="13925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52088</xdr:rowOff>
    </xdr:from>
    <xdr:ext cx="405111" cy="259045"/>
    <xdr:sp macro="" textlink="">
      <xdr:nvSpPr>
        <xdr:cNvPr id="379" name="n_2mainValue【消防施設】&#10;有形固定資産減価償却率"/>
        <xdr:cNvSpPr txBox="1"/>
      </xdr:nvSpPr>
      <xdr:spPr>
        <a:xfrm>
          <a:off x="12960994" y="13926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39388</xdr:rowOff>
    </xdr:from>
    <xdr:ext cx="405111" cy="259045"/>
    <xdr:sp macro="" textlink="">
      <xdr:nvSpPr>
        <xdr:cNvPr id="380" name="n_3mainValue【消防施設】&#10;有形固定資産減価償却率"/>
        <xdr:cNvSpPr txBox="1"/>
      </xdr:nvSpPr>
      <xdr:spPr>
        <a:xfrm>
          <a:off x="12167244" y="13914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25416</xdr:rowOff>
    </xdr:from>
    <xdr:ext cx="405111" cy="259045"/>
    <xdr:sp macro="" textlink="">
      <xdr:nvSpPr>
        <xdr:cNvPr id="381" name="n_4mainValue【消防施設】&#10;有形固定資産減価償却率"/>
        <xdr:cNvSpPr txBox="1"/>
      </xdr:nvSpPr>
      <xdr:spPr>
        <a:xfrm>
          <a:off x="11354444" y="13900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2" name="正方形/長方形 381"/>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3" name="正方形/長方形 382"/>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4" name="正方形/長方形 383"/>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85" name="正方形/長方形 384"/>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86" name="正方形/長方形 385"/>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87" name="正方形/長方形 386"/>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88" name="正方形/長方形 387"/>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89" name="正方形/長方形 388"/>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0" name="テキスト ボックス 389"/>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1" name="直線コネクタ 390"/>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92" name="直線コネクタ 391"/>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93" name="テキスト ボックス 392"/>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94" name="直線コネクタ 393"/>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95" name="テキスト ボックス 394"/>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96" name="直線コネクタ 395"/>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397" name="テキスト ボックス 396"/>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398" name="直線コネクタ 397"/>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399" name="テキスト ボックス 398"/>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00" name="直線コネクタ 399"/>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01" name="テキスト ボックス 400"/>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2" name="直線コネクタ 401"/>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3" name="テキスト ボックス 402"/>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4" name="【消防施設】&#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104775</xdr:rowOff>
    </xdr:from>
    <xdr:to>
      <xdr:col>116</xdr:col>
      <xdr:colOff>62864</xdr:colOff>
      <xdr:row>86</xdr:row>
      <xdr:rowOff>97917</xdr:rowOff>
    </xdr:to>
    <xdr:cxnSp macro="">
      <xdr:nvCxnSpPr>
        <xdr:cNvPr id="405" name="直線コネクタ 404"/>
        <xdr:cNvCxnSpPr/>
      </xdr:nvCxnSpPr>
      <xdr:spPr>
        <a:xfrm flipV="1">
          <a:off x="19951064" y="12823825"/>
          <a:ext cx="0" cy="1479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101744</xdr:rowOff>
    </xdr:from>
    <xdr:ext cx="469744" cy="259045"/>
    <xdr:sp macro="" textlink="">
      <xdr:nvSpPr>
        <xdr:cNvPr id="406" name="【消防施設】&#10;一人当たり面積最小値テキスト"/>
        <xdr:cNvSpPr txBox="1"/>
      </xdr:nvSpPr>
      <xdr:spPr>
        <a:xfrm>
          <a:off x="19989800" y="14306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97917</xdr:rowOff>
    </xdr:from>
    <xdr:to>
      <xdr:col>116</xdr:col>
      <xdr:colOff>152400</xdr:colOff>
      <xdr:row>86</xdr:row>
      <xdr:rowOff>97917</xdr:rowOff>
    </xdr:to>
    <xdr:cxnSp macro="">
      <xdr:nvCxnSpPr>
        <xdr:cNvPr id="407" name="直線コネクタ 406"/>
        <xdr:cNvCxnSpPr/>
      </xdr:nvCxnSpPr>
      <xdr:spPr>
        <a:xfrm>
          <a:off x="19881850" y="143028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51452</xdr:rowOff>
    </xdr:from>
    <xdr:ext cx="469744" cy="259045"/>
    <xdr:sp macro="" textlink="">
      <xdr:nvSpPr>
        <xdr:cNvPr id="408" name="【消防施設】&#10;一人当たり面積最大値テキスト"/>
        <xdr:cNvSpPr txBox="1"/>
      </xdr:nvSpPr>
      <xdr:spPr>
        <a:xfrm>
          <a:off x="19989800" y="1260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104775</xdr:rowOff>
    </xdr:from>
    <xdr:to>
      <xdr:col>116</xdr:col>
      <xdr:colOff>152400</xdr:colOff>
      <xdr:row>77</xdr:row>
      <xdr:rowOff>104775</xdr:rowOff>
    </xdr:to>
    <xdr:cxnSp macro="">
      <xdr:nvCxnSpPr>
        <xdr:cNvPr id="409" name="直線コネクタ 408"/>
        <xdr:cNvCxnSpPr/>
      </xdr:nvCxnSpPr>
      <xdr:spPr>
        <a:xfrm>
          <a:off x="19881850" y="128238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99458</xdr:rowOff>
    </xdr:from>
    <xdr:ext cx="469744" cy="259045"/>
    <xdr:sp macro="" textlink="">
      <xdr:nvSpPr>
        <xdr:cNvPr id="410" name="【消防施設】&#10;一人当たり面積平均値テキスト"/>
        <xdr:cNvSpPr txBox="1"/>
      </xdr:nvSpPr>
      <xdr:spPr>
        <a:xfrm>
          <a:off x="19989800" y="14139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121031</xdr:rowOff>
    </xdr:from>
    <xdr:to>
      <xdr:col>116</xdr:col>
      <xdr:colOff>114300</xdr:colOff>
      <xdr:row>86</xdr:row>
      <xdr:rowOff>51181</xdr:rowOff>
    </xdr:to>
    <xdr:sp macro="" textlink="">
      <xdr:nvSpPr>
        <xdr:cNvPr id="411" name="フローチャート: 判断 410"/>
        <xdr:cNvSpPr/>
      </xdr:nvSpPr>
      <xdr:spPr>
        <a:xfrm>
          <a:off x="19900900" y="1416088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123698</xdr:rowOff>
    </xdr:from>
    <xdr:to>
      <xdr:col>112</xdr:col>
      <xdr:colOff>38100</xdr:colOff>
      <xdr:row>86</xdr:row>
      <xdr:rowOff>53848</xdr:rowOff>
    </xdr:to>
    <xdr:sp macro="" textlink="">
      <xdr:nvSpPr>
        <xdr:cNvPr id="412" name="フローチャート: 判断 411"/>
        <xdr:cNvSpPr/>
      </xdr:nvSpPr>
      <xdr:spPr>
        <a:xfrm>
          <a:off x="19157950" y="1416354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121031</xdr:rowOff>
    </xdr:from>
    <xdr:to>
      <xdr:col>107</xdr:col>
      <xdr:colOff>101600</xdr:colOff>
      <xdr:row>86</xdr:row>
      <xdr:rowOff>51181</xdr:rowOff>
    </xdr:to>
    <xdr:sp macro="" textlink="">
      <xdr:nvSpPr>
        <xdr:cNvPr id="413" name="フローチャート: 判断 412"/>
        <xdr:cNvSpPr/>
      </xdr:nvSpPr>
      <xdr:spPr>
        <a:xfrm>
          <a:off x="18345150" y="1416088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120269</xdr:rowOff>
    </xdr:from>
    <xdr:to>
      <xdr:col>102</xdr:col>
      <xdr:colOff>165100</xdr:colOff>
      <xdr:row>86</xdr:row>
      <xdr:rowOff>50419</xdr:rowOff>
    </xdr:to>
    <xdr:sp macro="" textlink="">
      <xdr:nvSpPr>
        <xdr:cNvPr id="414" name="フローチャート: 判断 413"/>
        <xdr:cNvSpPr/>
      </xdr:nvSpPr>
      <xdr:spPr>
        <a:xfrm>
          <a:off x="17551400" y="1416011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95123</xdr:rowOff>
    </xdr:from>
    <xdr:to>
      <xdr:col>98</xdr:col>
      <xdr:colOff>38100</xdr:colOff>
      <xdr:row>86</xdr:row>
      <xdr:rowOff>25273</xdr:rowOff>
    </xdr:to>
    <xdr:sp macro="" textlink="">
      <xdr:nvSpPr>
        <xdr:cNvPr id="415" name="フローチャート: 判断 414"/>
        <xdr:cNvSpPr/>
      </xdr:nvSpPr>
      <xdr:spPr>
        <a:xfrm>
          <a:off x="16757650" y="1413497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16" name="テキスト ボックス 415"/>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17" name="テキスト ボックス 416"/>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18" name="テキスト ボックス 417"/>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19" name="テキスト ボックス 418"/>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0" name="テキスト ボックス 419"/>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111125</xdr:rowOff>
    </xdr:from>
    <xdr:to>
      <xdr:col>116</xdr:col>
      <xdr:colOff>114300</xdr:colOff>
      <xdr:row>86</xdr:row>
      <xdr:rowOff>41275</xdr:rowOff>
    </xdr:to>
    <xdr:sp macro="" textlink="">
      <xdr:nvSpPr>
        <xdr:cNvPr id="421" name="楕円 420"/>
        <xdr:cNvSpPr/>
      </xdr:nvSpPr>
      <xdr:spPr>
        <a:xfrm>
          <a:off x="19900900" y="141509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70502</xdr:rowOff>
    </xdr:from>
    <xdr:ext cx="469744" cy="259045"/>
    <xdr:sp macro="" textlink="">
      <xdr:nvSpPr>
        <xdr:cNvPr id="422" name="【消防施設】&#10;一人当たり面積該当値テキスト"/>
        <xdr:cNvSpPr txBox="1"/>
      </xdr:nvSpPr>
      <xdr:spPr>
        <a:xfrm>
          <a:off x="19989800" y="1394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118745</xdr:rowOff>
    </xdr:from>
    <xdr:to>
      <xdr:col>112</xdr:col>
      <xdr:colOff>38100</xdr:colOff>
      <xdr:row>86</xdr:row>
      <xdr:rowOff>48895</xdr:rowOff>
    </xdr:to>
    <xdr:sp macro="" textlink="">
      <xdr:nvSpPr>
        <xdr:cNvPr id="423" name="楕円 422"/>
        <xdr:cNvSpPr/>
      </xdr:nvSpPr>
      <xdr:spPr>
        <a:xfrm>
          <a:off x="19157950" y="1415859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161925</xdr:rowOff>
    </xdr:from>
    <xdr:to>
      <xdr:col>116</xdr:col>
      <xdr:colOff>63500</xdr:colOff>
      <xdr:row>85</xdr:row>
      <xdr:rowOff>169545</xdr:rowOff>
    </xdr:to>
    <xdr:cxnSp macro="">
      <xdr:nvCxnSpPr>
        <xdr:cNvPr id="424" name="直線コネクタ 423"/>
        <xdr:cNvCxnSpPr/>
      </xdr:nvCxnSpPr>
      <xdr:spPr>
        <a:xfrm flipV="1">
          <a:off x="19202400" y="14201775"/>
          <a:ext cx="7493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119126</xdr:rowOff>
    </xdr:from>
    <xdr:to>
      <xdr:col>107</xdr:col>
      <xdr:colOff>101600</xdr:colOff>
      <xdr:row>86</xdr:row>
      <xdr:rowOff>49276</xdr:rowOff>
    </xdr:to>
    <xdr:sp macro="" textlink="">
      <xdr:nvSpPr>
        <xdr:cNvPr id="425" name="楕円 424"/>
        <xdr:cNvSpPr/>
      </xdr:nvSpPr>
      <xdr:spPr>
        <a:xfrm>
          <a:off x="18345150" y="141589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169545</xdr:rowOff>
    </xdr:from>
    <xdr:to>
      <xdr:col>111</xdr:col>
      <xdr:colOff>177800</xdr:colOff>
      <xdr:row>85</xdr:row>
      <xdr:rowOff>169926</xdr:rowOff>
    </xdr:to>
    <xdr:cxnSp macro="">
      <xdr:nvCxnSpPr>
        <xdr:cNvPr id="426" name="直線コネクタ 425"/>
        <xdr:cNvCxnSpPr/>
      </xdr:nvCxnSpPr>
      <xdr:spPr>
        <a:xfrm flipV="1">
          <a:off x="18395950" y="14203045"/>
          <a:ext cx="80645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117983</xdr:rowOff>
    </xdr:from>
    <xdr:to>
      <xdr:col>102</xdr:col>
      <xdr:colOff>165100</xdr:colOff>
      <xdr:row>86</xdr:row>
      <xdr:rowOff>48133</xdr:rowOff>
    </xdr:to>
    <xdr:sp macro="" textlink="">
      <xdr:nvSpPr>
        <xdr:cNvPr id="427" name="楕円 426"/>
        <xdr:cNvSpPr/>
      </xdr:nvSpPr>
      <xdr:spPr>
        <a:xfrm>
          <a:off x="17551400" y="1415783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168783</xdr:rowOff>
    </xdr:from>
    <xdr:to>
      <xdr:col>107</xdr:col>
      <xdr:colOff>50800</xdr:colOff>
      <xdr:row>85</xdr:row>
      <xdr:rowOff>169926</xdr:rowOff>
    </xdr:to>
    <xdr:cxnSp macro="">
      <xdr:nvCxnSpPr>
        <xdr:cNvPr id="428" name="直線コネクタ 427"/>
        <xdr:cNvCxnSpPr/>
      </xdr:nvCxnSpPr>
      <xdr:spPr>
        <a:xfrm>
          <a:off x="17602200" y="14202283"/>
          <a:ext cx="79375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113412</xdr:rowOff>
    </xdr:from>
    <xdr:to>
      <xdr:col>98</xdr:col>
      <xdr:colOff>38100</xdr:colOff>
      <xdr:row>86</xdr:row>
      <xdr:rowOff>43562</xdr:rowOff>
    </xdr:to>
    <xdr:sp macro="" textlink="">
      <xdr:nvSpPr>
        <xdr:cNvPr id="429" name="楕円 428"/>
        <xdr:cNvSpPr/>
      </xdr:nvSpPr>
      <xdr:spPr>
        <a:xfrm>
          <a:off x="16757650" y="1415326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164212</xdr:rowOff>
    </xdr:from>
    <xdr:to>
      <xdr:col>102</xdr:col>
      <xdr:colOff>114300</xdr:colOff>
      <xdr:row>85</xdr:row>
      <xdr:rowOff>168783</xdr:rowOff>
    </xdr:to>
    <xdr:cxnSp macro="">
      <xdr:nvCxnSpPr>
        <xdr:cNvPr id="430" name="直線コネクタ 429"/>
        <xdr:cNvCxnSpPr/>
      </xdr:nvCxnSpPr>
      <xdr:spPr>
        <a:xfrm>
          <a:off x="16802100" y="14204062"/>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44975</xdr:rowOff>
    </xdr:from>
    <xdr:ext cx="469744" cy="259045"/>
    <xdr:sp macro="" textlink="">
      <xdr:nvSpPr>
        <xdr:cNvPr id="431" name="n_1aveValue【消防施設】&#10;一人当たり面積"/>
        <xdr:cNvSpPr txBox="1"/>
      </xdr:nvSpPr>
      <xdr:spPr>
        <a:xfrm>
          <a:off x="18980227" y="14249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42308</xdr:rowOff>
    </xdr:from>
    <xdr:ext cx="469744" cy="259045"/>
    <xdr:sp macro="" textlink="">
      <xdr:nvSpPr>
        <xdr:cNvPr id="432" name="n_2aveValue【消防施設】&#10;一人当たり面積"/>
        <xdr:cNvSpPr txBox="1"/>
      </xdr:nvSpPr>
      <xdr:spPr>
        <a:xfrm>
          <a:off x="18180127" y="14247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41546</xdr:rowOff>
    </xdr:from>
    <xdr:ext cx="469744" cy="259045"/>
    <xdr:sp macro="" textlink="">
      <xdr:nvSpPr>
        <xdr:cNvPr id="433" name="n_3aveValue【消防施設】&#10;一人当たり面積"/>
        <xdr:cNvSpPr txBox="1"/>
      </xdr:nvSpPr>
      <xdr:spPr>
        <a:xfrm>
          <a:off x="17386377" y="1424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41800</xdr:rowOff>
    </xdr:from>
    <xdr:ext cx="469744" cy="259045"/>
    <xdr:sp macro="" textlink="">
      <xdr:nvSpPr>
        <xdr:cNvPr id="434" name="n_4aveValue【消防施設】&#10;一人当たり面積"/>
        <xdr:cNvSpPr txBox="1"/>
      </xdr:nvSpPr>
      <xdr:spPr>
        <a:xfrm>
          <a:off x="16592627" y="13916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65422</xdr:rowOff>
    </xdr:from>
    <xdr:ext cx="469744" cy="259045"/>
    <xdr:sp macro="" textlink="">
      <xdr:nvSpPr>
        <xdr:cNvPr id="435" name="n_1mainValue【消防施設】&#10;一人当たり面積"/>
        <xdr:cNvSpPr txBox="1"/>
      </xdr:nvSpPr>
      <xdr:spPr>
        <a:xfrm>
          <a:off x="18980227" y="1394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65803</xdr:rowOff>
    </xdr:from>
    <xdr:ext cx="469744" cy="259045"/>
    <xdr:sp macro="" textlink="">
      <xdr:nvSpPr>
        <xdr:cNvPr id="436" name="n_2mainValue【消防施設】&#10;一人当たり面積"/>
        <xdr:cNvSpPr txBox="1"/>
      </xdr:nvSpPr>
      <xdr:spPr>
        <a:xfrm>
          <a:off x="18180127" y="13940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64660</xdr:rowOff>
    </xdr:from>
    <xdr:ext cx="469744" cy="259045"/>
    <xdr:sp macro="" textlink="">
      <xdr:nvSpPr>
        <xdr:cNvPr id="437" name="n_3mainValue【消防施設】&#10;一人当たり面積"/>
        <xdr:cNvSpPr txBox="1"/>
      </xdr:nvSpPr>
      <xdr:spPr>
        <a:xfrm>
          <a:off x="17386377" y="1393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34689</xdr:rowOff>
    </xdr:from>
    <xdr:ext cx="469744" cy="259045"/>
    <xdr:sp macro="" textlink="">
      <xdr:nvSpPr>
        <xdr:cNvPr id="438" name="n_4mainValue【消防施設】&#10;一人当たり面積"/>
        <xdr:cNvSpPr txBox="1"/>
      </xdr:nvSpPr>
      <xdr:spPr>
        <a:xfrm>
          <a:off x="16592627" y="14239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39" name="正方形/長方形 438"/>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0" name="正方形/長方形 439"/>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1" name="正方形/長方形 440"/>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2" name="正方形/長方形 441"/>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3" name="正方形/長方形 442"/>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4" name="正方形/長方形 443"/>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5" name="正方形/長方形 444"/>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6" name="正方形/長方形 445"/>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7" name="テキスト ボックス 446"/>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8" name="直線コネクタ 447"/>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49" name="テキスト ボックス 448"/>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50" name="直線コネクタ 449"/>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51" name="テキスト ボックス 450"/>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2" name="直線コネクタ 451"/>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53" name="テキスト ボックス 452"/>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54" name="直線コネクタ 453"/>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55" name="テキスト ボックス 454"/>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56" name="直線コネクタ 455"/>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57" name="テキスト ボックス 456"/>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58" name="直線コネクタ 457"/>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59" name="テキスト ボックス 458"/>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60" name="直線コネクタ 459"/>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61" name="テキスト ボックス 460"/>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2" name="直線コネクタ 461"/>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3" name="【庁舎】&#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35379</xdr:rowOff>
    </xdr:to>
    <xdr:cxnSp macro="">
      <xdr:nvCxnSpPr>
        <xdr:cNvPr id="464" name="直線コネクタ 463"/>
        <xdr:cNvCxnSpPr/>
      </xdr:nvCxnSpPr>
      <xdr:spPr>
        <a:xfrm flipV="1">
          <a:off x="14699614" y="1652397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65" name="【庁舎】&#10;有形固定資産減価償却率最小値テキスト"/>
        <xdr:cNvSpPr txBox="1"/>
      </xdr:nvSpPr>
      <xdr:spPr>
        <a:xfrm>
          <a:off x="14738350"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66" name="直線コネクタ 465"/>
        <xdr:cNvCxnSpPr/>
      </xdr:nvCxnSpPr>
      <xdr:spPr>
        <a:xfrm>
          <a:off x="14611350" y="181519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467" name="【庁舎】&#10;有形固定資産減価償却率最大値テキスト"/>
        <xdr:cNvSpPr txBox="1"/>
      </xdr:nvSpPr>
      <xdr:spPr>
        <a:xfrm>
          <a:off x="14738350" y="162991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468" name="直線コネクタ 467"/>
        <xdr:cNvCxnSpPr/>
      </xdr:nvCxnSpPr>
      <xdr:spPr>
        <a:xfrm>
          <a:off x="14611350" y="165239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97263</xdr:rowOff>
    </xdr:from>
    <xdr:ext cx="405111" cy="259045"/>
    <xdr:sp macro="" textlink="">
      <xdr:nvSpPr>
        <xdr:cNvPr id="469" name="【庁舎】&#10;有形固定資産減価償却率平均値テキスト"/>
        <xdr:cNvSpPr txBox="1"/>
      </xdr:nvSpPr>
      <xdr:spPr>
        <a:xfrm>
          <a:off x="14738350" y="17185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74386</xdr:rowOff>
    </xdr:from>
    <xdr:to>
      <xdr:col>85</xdr:col>
      <xdr:colOff>177800</xdr:colOff>
      <xdr:row>105</xdr:row>
      <xdr:rowOff>4536</xdr:rowOff>
    </xdr:to>
    <xdr:sp macro="" textlink="">
      <xdr:nvSpPr>
        <xdr:cNvPr id="470" name="フローチャート: 判断 469"/>
        <xdr:cNvSpPr/>
      </xdr:nvSpPr>
      <xdr:spPr>
        <a:xfrm>
          <a:off x="14649450" y="1733368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159294</xdr:rowOff>
    </xdr:from>
    <xdr:to>
      <xdr:col>81</xdr:col>
      <xdr:colOff>101600</xdr:colOff>
      <xdr:row>105</xdr:row>
      <xdr:rowOff>89444</xdr:rowOff>
    </xdr:to>
    <xdr:sp macro="" textlink="">
      <xdr:nvSpPr>
        <xdr:cNvPr id="471" name="フローチャート: 判断 470"/>
        <xdr:cNvSpPr/>
      </xdr:nvSpPr>
      <xdr:spPr>
        <a:xfrm>
          <a:off x="13887450" y="1741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472" name="フローチャート: 判断 471"/>
        <xdr:cNvSpPr/>
      </xdr:nvSpPr>
      <xdr:spPr>
        <a:xfrm>
          <a:off x="13093700" y="1744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473" name="フローチャート: 判断 472"/>
        <xdr:cNvSpPr/>
      </xdr:nvSpPr>
      <xdr:spPr>
        <a:xfrm>
          <a:off x="12299950" y="174447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35198</xdr:rowOff>
    </xdr:from>
    <xdr:to>
      <xdr:col>67</xdr:col>
      <xdr:colOff>101600</xdr:colOff>
      <xdr:row>105</xdr:row>
      <xdr:rowOff>136798</xdr:rowOff>
    </xdr:to>
    <xdr:sp macro="" textlink="">
      <xdr:nvSpPr>
        <xdr:cNvPr id="474" name="フローチャート: 判断 473"/>
        <xdr:cNvSpPr/>
      </xdr:nvSpPr>
      <xdr:spPr>
        <a:xfrm>
          <a:off x="11487150" y="1746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5" name="テキスト ボックス 474"/>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6" name="テキスト ボックス 475"/>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7" name="テキスト ボックス 476"/>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8" name="テキスト ボックス 477"/>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9" name="テキスト ボックス 478"/>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35198</xdr:rowOff>
    </xdr:from>
    <xdr:to>
      <xdr:col>85</xdr:col>
      <xdr:colOff>177800</xdr:colOff>
      <xdr:row>105</xdr:row>
      <xdr:rowOff>136798</xdr:rowOff>
    </xdr:to>
    <xdr:sp macro="" textlink="">
      <xdr:nvSpPr>
        <xdr:cNvPr id="480" name="楕円 479"/>
        <xdr:cNvSpPr/>
      </xdr:nvSpPr>
      <xdr:spPr>
        <a:xfrm>
          <a:off x="14649450" y="17465948"/>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13625</xdr:rowOff>
    </xdr:from>
    <xdr:ext cx="405111" cy="259045"/>
    <xdr:sp macro="" textlink="">
      <xdr:nvSpPr>
        <xdr:cNvPr id="481" name="【庁舎】&#10;有形固定資産減価償却率該当値テキスト"/>
        <xdr:cNvSpPr txBox="1"/>
      </xdr:nvSpPr>
      <xdr:spPr>
        <a:xfrm>
          <a:off x="14738350" y="17444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7438</xdr:rowOff>
    </xdr:from>
    <xdr:to>
      <xdr:col>81</xdr:col>
      <xdr:colOff>101600</xdr:colOff>
      <xdr:row>105</xdr:row>
      <xdr:rowOff>109038</xdr:rowOff>
    </xdr:to>
    <xdr:sp macro="" textlink="">
      <xdr:nvSpPr>
        <xdr:cNvPr id="482" name="楕円 481"/>
        <xdr:cNvSpPr/>
      </xdr:nvSpPr>
      <xdr:spPr>
        <a:xfrm>
          <a:off x="13887450" y="174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58238</xdr:rowOff>
    </xdr:from>
    <xdr:to>
      <xdr:col>85</xdr:col>
      <xdr:colOff>127000</xdr:colOff>
      <xdr:row>105</xdr:row>
      <xdr:rowOff>85998</xdr:rowOff>
    </xdr:to>
    <xdr:cxnSp macro="">
      <xdr:nvCxnSpPr>
        <xdr:cNvPr id="483" name="直線コネクタ 482"/>
        <xdr:cNvCxnSpPr/>
      </xdr:nvCxnSpPr>
      <xdr:spPr>
        <a:xfrm>
          <a:off x="13938250" y="17488988"/>
          <a:ext cx="762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18869</xdr:rowOff>
    </xdr:from>
    <xdr:to>
      <xdr:col>76</xdr:col>
      <xdr:colOff>165100</xdr:colOff>
      <xdr:row>105</xdr:row>
      <xdr:rowOff>120469</xdr:rowOff>
    </xdr:to>
    <xdr:sp macro="" textlink="">
      <xdr:nvSpPr>
        <xdr:cNvPr id="484" name="楕円 483"/>
        <xdr:cNvSpPr/>
      </xdr:nvSpPr>
      <xdr:spPr>
        <a:xfrm>
          <a:off x="13093700" y="1744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58238</xdr:rowOff>
    </xdr:from>
    <xdr:to>
      <xdr:col>81</xdr:col>
      <xdr:colOff>50800</xdr:colOff>
      <xdr:row>105</xdr:row>
      <xdr:rowOff>69669</xdr:rowOff>
    </xdr:to>
    <xdr:cxnSp macro="">
      <xdr:nvCxnSpPr>
        <xdr:cNvPr id="485" name="直線コネクタ 484"/>
        <xdr:cNvCxnSpPr/>
      </xdr:nvCxnSpPr>
      <xdr:spPr>
        <a:xfrm flipV="1">
          <a:off x="13144500" y="17488988"/>
          <a:ext cx="79375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10705</xdr:rowOff>
    </xdr:from>
    <xdr:to>
      <xdr:col>72</xdr:col>
      <xdr:colOff>38100</xdr:colOff>
      <xdr:row>105</xdr:row>
      <xdr:rowOff>112305</xdr:rowOff>
    </xdr:to>
    <xdr:sp macro="" textlink="">
      <xdr:nvSpPr>
        <xdr:cNvPr id="486" name="楕円 485"/>
        <xdr:cNvSpPr/>
      </xdr:nvSpPr>
      <xdr:spPr>
        <a:xfrm>
          <a:off x="12299950" y="174414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61505</xdr:rowOff>
    </xdr:from>
    <xdr:to>
      <xdr:col>76</xdr:col>
      <xdr:colOff>114300</xdr:colOff>
      <xdr:row>105</xdr:row>
      <xdr:rowOff>69669</xdr:rowOff>
    </xdr:to>
    <xdr:cxnSp macro="">
      <xdr:nvCxnSpPr>
        <xdr:cNvPr id="487" name="直線コネクタ 486"/>
        <xdr:cNvCxnSpPr/>
      </xdr:nvCxnSpPr>
      <xdr:spPr>
        <a:xfrm>
          <a:off x="12344400" y="17492255"/>
          <a:ext cx="8001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71120</xdr:rowOff>
    </xdr:from>
    <xdr:to>
      <xdr:col>67</xdr:col>
      <xdr:colOff>101600</xdr:colOff>
      <xdr:row>103</xdr:row>
      <xdr:rowOff>1270</xdr:rowOff>
    </xdr:to>
    <xdr:sp macro="" textlink="">
      <xdr:nvSpPr>
        <xdr:cNvPr id="488" name="楕円 487"/>
        <xdr:cNvSpPr/>
      </xdr:nvSpPr>
      <xdr:spPr>
        <a:xfrm>
          <a:off x="11487150" y="1698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121920</xdr:rowOff>
    </xdr:from>
    <xdr:to>
      <xdr:col>71</xdr:col>
      <xdr:colOff>177800</xdr:colOff>
      <xdr:row>105</xdr:row>
      <xdr:rowOff>61505</xdr:rowOff>
    </xdr:to>
    <xdr:cxnSp macro="">
      <xdr:nvCxnSpPr>
        <xdr:cNvPr id="489" name="直線コネクタ 488"/>
        <xdr:cNvCxnSpPr/>
      </xdr:nvCxnSpPr>
      <xdr:spPr>
        <a:xfrm>
          <a:off x="11537950" y="17038320"/>
          <a:ext cx="806450" cy="45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105971</xdr:rowOff>
    </xdr:from>
    <xdr:ext cx="405111" cy="259045"/>
    <xdr:sp macro="" textlink="">
      <xdr:nvSpPr>
        <xdr:cNvPr id="490" name="n_1aveValue【庁舎】&#10;有形固定資産減価償却率"/>
        <xdr:cNvSpPr txBox="1"/>
      </xdr:nvSpPr>
      <xdr:spPr>
        <a:xfrm>
          <a:off x="13742044" y="1719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133729</xdr:rowOff>
    </xdr:from>
    <xdr:ext cx="405111" cy="259045"/>
    <xdr:sp macro="" textlink="">
      <xdr:nvSpPr>
        <xdr:cNvPr id="491" name="n_2aveValue【庁舎】&#10;有形固定資産減価償却率"/>
        <xdr:cNvSpPr txBox="1"/>
      </xdr:nvSpPr>
      <xdr:spPr>
        <a:xfrm>
          <a:off x="12960994" y="17221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106697</xdr:rowOff>
    </xdr:from>
    <xdr:ext cx="405111" cy="259045"/>
    <xdr:sp macro="" textlink="">
      <xdr:nvSpPr>
        <xdr:cNvPr id="492" name="n_3aveValue【庁舎】&#10;有形固定資産減価償却率"/>
        <xdr:cNvSpPr txBox="1"/>
      </xdr:nvSpPr>
      <xdr:spPr>
        <a:xfrm>
          <a:off x="12167244" y="1753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127925</xdr:rowOff>
    </xdr:from>
    <xdr:ext cx="405111" cy="259045"/>
    <xdr:sp macro="" textlink="">
      <xdr:nvSpPr>
        <xdr:cNvPr id="493" name="n_4aveValue【庁舎】&#10;有形固定資産減価償却率"/>
        <xdr:cNvSpPr txBox="1"/>
      </xdr:nvSpPr>
      <xdr:spPr>
        <a:xfrm>
          <a:off x="11354444" y="1755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100165</xdr:rowOff>
    </xdr:from>
    <xdr:ext cx="405111" cy="259045"/>
    <xdr:sp macro="" textlink="">
      <xdr:nvSpPr>
        <xdr:cNvPr id="494" name="n_1mainValue【庁舎】&#10;有形固定資産減価償却率"/>
        <xdr:cNvSpPr txBox="1"/>
      </xdr:nvSpPr>
      <xdr:spPr>
        <a:xfrm>
          <a:off x="13742044" y="17530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111596</xdr:rowOff>
    </xdr:from>
    <xdr:ext cx="405111" cy="259045"/>
    <xdr:sp macro="" textlink="">
      <xdr:nvSpPr>
        <xdr:cNvPr id="495" name="n_2mainValue【庁舎】&#10;有形固定資産減価償却率"/>
        <xdr:cNvSpPr txBox="1"/>
      </xdr:nvSpPr>
      <xdr:spPr>
        <a:xfrm>
          <a:off x="12960994" y="17542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128832</xdr:rowOff>
    </xdr:from>
    <xdr:ext cx="405111" cy="259045"/>
    <xdr:sp macro="" textlink="">
      <xdr:nvSpPr>
        <xdr:cNvPr id="496" name="n_3mainValue【庁舎】&#10;有形固定資産減価償却率"/>
        <xdr:cNvSpPr txBox="1"/>
      </xdr:nvSpPr>
      <xdr:spPr>
        <a:xfrm>
          <a:off x="12167244" y="1721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17797</xdr:rowOff>
    </xdr:from>
    <xdr:ext cx="405111" cy="259045"/>
    <xdr:sp macro="" textlink="">
      <xdr:nvSpPr>
        <xdr:cNvPr id="497" name="n_4mainValue【庁舎】&#10;有形固定資産減価償却率"/>
        <xdr:cNvSpPr txBox="1"/>
      </xdr:nvSpPr>
      <xdr:spPr>
        <a:xfrm>
          <a:off x="11354444" y="1676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98" name="正方形/長方形 497"/>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99" name="正方形/長方形 498"/>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0" name="正方形/長方形 499"/>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1" name="正方形/長方形 500"/>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2" name="正方形/長方形 501"/>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3" name="正方形/長方形 502"/>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4" name="正方形/長方形 503"/>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5" name="正方形/長方形 504"/>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6" name="テキスト ボックス 505"/>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7" name="直線コネクタ 506"/>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08" name="直線コネクタ 507"/>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09" name="テキスト ボックス 508"/>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10" name="直線コネクタ 509"/>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11" name="テキスト ボックス 510"/>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12" name="直線コネクタ 511"/>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13" name="テキスト ボックス 512"/>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14" name="直線コネクタ 513"/>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15" name="テキスト ボックス 514"/>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16" name="直線コネクタ 515"/>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517" name="テキスト ボックス 516"/>
        <xdr:cNvSpPr txBox="1"/>
      </xdr:nvSpPr>
      <xdr:spPr>
        <a:xfrm>
          <a:off x="15985051" y="16431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8" name="直線コネクタ 517"/>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19" name="テキスト ボックス 518"/>
        <xdr:cNvSpPr txBox="1"/>
      </xdr:nvSpPr>
      <xdr:spPr>
        <a:xfrm>
          <a:off x="15985051" y="16050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0" name="【庁舎】&#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170053</xdr:rowOff>
    </xdr:from>
    <xdr:to>
      <xdr:col>116</xdr:col>
      <xdr:colOff>62864</xdr:colOff>
      <xdr:row>108</xdr:row>
      <xdr:rowOff>128143</xdr:rowOff>
    </xdr:to>
    <xdr:cxnSp macro="">
      <xdr:nvCxnSpPr>
        <xdr:cNvPr id="521" name="直線コネクタ 520"/>
        <xdr:cNvCxnSpPr/>
      </xdr:nvCxnSpPr>
      <xdr:spPr>
        <a:xfrm flipV="1">
          <a:off x="19951064" y="16743553"/>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131970</xdr:rowOff>
    </xdr:from>
    <xdr:ext cx="469744" cy="259045"/>
    <xdr:sp macro="" textlink="">
      <xdr:nvSpPr>
        <xdr:cNvPr id="522" name="【庁舎】&#10;一人当たり面積最小値テキスト"/>
        <xdr:cNvSpPr txBox="1"/>
      </xdr:nvSpPr>
      <xdr:spPr>
        <a:xfrm>
          <a:off x="19989800" y="1807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128143</xdr:rowOff>
    </xdr:from>
    <xdr:to>
      <xdr:col>116</xdr:col>
      <xdr:colOff>152400</xdr:colOff>
      <xdr:row>108</xdr:row>
      <xdr:rowOff>128143</xdr:rowOff>
    </xdr:to>
    <xdr:cxnSp macro="">
      <xdr:nvCxnSpPr>
        <xdr:cNvPr id="523" name="直線コネクタ 522"/>
        <xdr:cNvCxnSpPr/>
      </xdr:nvCxnSpPr>
      <xdr:spPr>
        <a:xfrm>
          <a:off x="19881850" y="180732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116730</xdr:rowOff>
    </xdr:from>
    <xdr:ext cx="534377" cy="259045"/>
    <xdr:sp macro="" textlink="">
      <xdr:nvSpPr>
        <xdr:cNvPr id="524" name="【庁舎】&#10;一人当たり面積最大値テキスト"/>
        <xdr:cNvSpPr txBox="1"/>
      </xdr:nvSpPr>
      <xdr:spPr>
        <a:xfrm>
          <a:off x="19989800" y="1651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170053</xdr:rowOff>
    </xdr:from>
    <xdr:to>
      <xdr:col>116</xdr:col>
      <xdr:colOff>152400</xdr:colOff>
      <xdr:row>100</xdr:row>
      <xdr:rowOff>170053</xdr:rowOff>
    </xdr:to>
    <xdr:cxnSp macro="">
      <xdr:nvCxnSpPr>
        <xdr:cNvPr id="525" name="直線コネクタ 524"/>
        <xdr:cNvCxnSpPr/>
      </xdr:nvCxnSpPr>
      <xdr:spPr>
        <a:xfrm>
          <a:off x="19881850" y="167435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129812</xdr:rowOff>
    </xdr:from>
    <xdr:ext cx="469744" cy="259045"/>
    <xdr:sp macro="" textlink="">
      <xdr:nvSpPr>
        <xdr:cNvPr id="526" name="【庁舎】&#10;一人当たり面積平均値テキスト"/>
        <xdr:cNvSpPr txBox="1"/>
      </xdr:nvSpPr>
      <xdr:spPr>
        <a:xfrm>
          <a:off x="19989800" y="179034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151385</xdr:rowOff>
    </xdr:from>
    <xdr:to>
      <xdr:col>116</xdr:col>
      <xdr:colOff>114300</xdr:colOff>
      <xdr:row>108</xdr:row>
      <xdr:rowOff>81535</xdr:rowOff>
    </xdr:to>
    <xdr:sp macro="" textlink="">
      <xdr:nvSpPr>
        <xdr:cNvPr id="527" name="フローチャート: 判断 526"/>
        <xdr:cNvSpPr/>
      </xdr:nvSpPr>
      <xdr:spPr>
        <a:xfrm>
          <a:off x="19900900" y="17925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155702</xdr:rowOff>
    </xdr:from>
    <xdr:to>
      <xdr:col>112</xdr:col>
      <xdr:colOff>38100</xdr:colOff>
      <xdr:row>108</xdr:row>
      <xdr:rowOff>85852</xdr:rowOff>
    </xdr:to>
    <xdr:sp macro="" textlink="">
      <xdr:nvSpPr>
        <xdr:cNvPr id="528" name="フローチャート: 判断 527"/>
        <xdr:cNvSpPr/>
      </xdr:nvSpPr>
      <xdr:spPr>
        <a:xfrm>
          <a:off x="19157950" y="1792935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158496</xdr:rowOff>
    </xdr:from>
    <xdr:to>
      <xdr:col>107</xdr:col>
      <xdr:colOff>101600</xdr:colOff>
      <xdr:row>108</xdr:row>
      <xdr:rowOff>88646</xdr:rowOff>
    </xdr:to>
    <xdr:sp macro="" textlink="">
      <xdr:nvSpPr>
        <xdr:cNvPr id="529" name="フローチャート: 判断 528"/>
        <xdr:cNvSpPr/>
      </xdr:nvSpPr>
      <xdr:spPr>
        <a:xfrm>
          <a:off x="18345150" y="1793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161162</xdr:rowOff>
    </xdr:from>
    <xdr:to>
      <xdr:col>102</xdr:col>
      <xdr:colOff>165100</xdr:colOff>
      <xdr:row>108</xdr:row>
      <xdr:rowOff>91312</xdr:rowOff>
    </xdr:to>
    <xdr:sp macro="" textlink="">
      <xdr:nvSpPr>
        <xdr:cNvPr id="530" name="フローチャート: 判断 529"/>
        <xdr:cNvSpPr/>
      </xdr:nvSpPr>
      <xdr:spPr>
        <a:xfrm>
          <a:off x="17551400" y="1793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162561</xdr:rowOff>
    </xdr:from>
    <xdr:to>
      <xdr:col>98</xdr:col>
      <xdr:colOff>38100</xdr:colOff>
      <xdr:row>108</xdr:row>
      <xdr:rowOff>92711</xdr:rowOff>
    </xdr:to>
    <xdr:sp macro="" textlink="">
      <xdr:nvSpPr>
        <xdr:cNvPr id="531" name="フローチャート: 判断 530"/>
        <xdr:cNvSpPr/>
      </xdr:nvSpPr>
      <xdr:spPr>
        <a:xfrm>
          <a:off x="16757650" y="179362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2" name="テキスト ボックス 531"/>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3" name="テキスト ボックス 532"/>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4" name="テキスト ボックス 533"/>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5" name="テキスト ボックス 534"/>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6" name="テキスト ボックス 535"/>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92838</xdr:rowOff>
    </xdr:from>
    <xdr:to>
      <xdr:col>116</xdr:col>
      <xdr:colOff>114300</xdr:colOff>
      <xdr:row>107</xdr:row>
      <xdr:rowOff>22988</xdr:rowOff>
    </xdr:to>
    <xdr:sp macro="" textlink="">
      <xdr:nvSpPr>
        <xdr:cNvPr id="537" name="楕円 536"/>
        <xdr:cNvSpPr/>
      </xdr:nvSpPr>
      <xdr:spPr>
        <a:xfrm>
          <a:off x="19900900" y="1769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115715</xdr:rowOff>
    </xdr:from>
    <xdr:ext cx="469744" cy="259045"/>
    <xdr:sp macro="" textlink="">
      <xdr:nvSpPr>
        <xdr:cNvPr id="538" name="【庁舎】&#10;一人当たり面積該当値テキスト"/>
        <xdr:cNvSpPr txBox="1"/>
      </xdr:nvSpPr>
      <xdr:spPr>
        <a:xfrm>
          <a:off x="19989800" y="17546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106680</xdr:rowOff>
    </xdr:from>
    <xdr:to>
      <xdr:col>112</xdr:col>
      <xdr:colOff>38100</xdr:colOff>
      <xdr:row>107</xdr:row>
      <xdr:rowOff>36830</xdr:rowOff>
    </xdr:to>
    <xdr:sp macro="" textlink="">
      <xdr:nvSpPr>
        <xdr:cNvPr id="539" name="楕円 538"/>
        <xdr:cNvSpPr/>
      </xdr:nvSpPr>
      <xdr:spPr>
        <a:xfrm>
          <a:off x="19157950" y="177088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143638</xdr:rowOff>
    </xdr:from>
    <xdr:to>
      <xdr:col>116</xdr:col>
      <xdr:colOff>63500</xdr:colOff>
      <xdr:row>106</xdr:row>
      <xdr:rowOff>157480</xdr:rowOff>
    </xdr:to>
    <xdr:cxnSp macro="">
      <xdr:nvCxnSpPr>
        <xdr:cNvPr id="540" name="直線コネクタ 539"/>
        <xdr:cNvCxnSpPr/>
      </xdr:nvCxnSpPr>
      <xdr:spPr>
        <a:xfrm flipV="1">
          <a:off x="19202400" y="17745838"/>
          <a:ext cx="749300" cy="1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106045</xdr:rowOff>
    </xdr:from>
    <xdr:to>
      <xdr:col>107</xdr:col>
      <xdr:colOff>101600</xdr:colOff>
      <xdr:row>107</xdr:row>
      <xdr:rowOff>36195</xdr:rowOff>
    </xdr:to>
    <xdr:sp macro="" textlink="">
      <xdr:nvSpPr>
        <xdr:cNvPr id="541" name="楕円 540"/>
        <xdr:cNvSpPr/>
      </xdr:nvSpPr>
      <xdr:spPr>
        <a:xfrm>
          <a:off x="18345150" y="1770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156845</xdr:rowOff>
    </xdr:from>
    <xdr:to>
      <xdr:col>111</xdr:col>
      <xdr:colOff>177800</xdr:colOff>
      <xdr:row>106</xdr:row>
      <xdr:rowOff>157480</xdr:rowOff>
    </xdr:to>
    <xdr:cxnSp macro="">
      <xdr:nvCxnSpPr>
        <xdr:cNvPr id="542" name="直線コネクタ 541"/>
        <xdr:cNvCxnSpPr/>
      </xdr:nvCxnSpPr>
      <xdr:spPr>
        <a:xfrm>
          <a:off x="18395950" y="17759045"/>
          <a:ext cx="80645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102870</xdr:rowOff>
    </xdr:from>
    <xdr:to>
      <xdr:col>102</xdr:col>
      <xdr:colOff>165100</xdr:colOff>
      <xdr:row>107</xdr:row>
      <xdr:rowOff>33020</xdr:rowOff>
    </xdr:to>
    <xdr:sp macro="" textlink="">
      <xdr:nvSpPr>
        <xdr:cNvPr id="543" name="楕円 542"/>
        <xdr:cNvSpPr/>
      </xdr:nvSpPr>
      <xdr:spPr>
        <a:xfrm>
          <a:off x="17551400" y="1770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153670</xdr:rowOff>
    </xdr:from>
    <xdr:to>
      <xdr:col>107</xdr:col>
      <xdr:colOff>50800</xdr:colOff>
      <xdr:row>106</xdr:row>
      <xdr:rowOff>156845</xdr:rowOff>
    </xdr:to>
    <xdr:cxnSp macro="">
      <xdr:nvCxnSpPr>
        <xdr:cNvPr id="544" name="直線コネクタ 543"/>
        <xdr:cNvCxnSpPr/>
      </xdr:nvCxnSpPr>
      <xdr:spPr>
        <a:xfrm>
          <a:off x="17602200" y="17755870"/>
          <a:ext cx="79375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89536</xdr:rowOff>
    </xdr:from>
    <xdr:to>
      <xdr:col>98</xdr:col>
      <xdr:colOff>38100</xdr:colOff>
      <xdr:row>107</xdr:row>
      <xdr:rowOff>19686</xdr:rowOff>
    </xdr:to>
    <xdr:sp macro="" textlink="">
      <xdr:nvSpPr>
        <xdr:cNvPr id="545" name="楕円 544"/>
        <xdr:cNvSpPr/>
      </xdr:nvSpPr>
      <xdr:spPr>
        <a:xfrm>
          <a:off x="16757650" y="1769173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140336</xdr:rowOff>
    </xdr:from>
    <xdr:to>
      <xdr:col>102</xdr:col>
      <xdr:colOff>114300</xdr:colOff>
      <xdr:row>106</xdr:row>
      <xdr:rowOff>153670</xdr:rowOff>
    </xdr:to>
    <xdr:cxnSp macro="">
      <xdr:nvCxnSpPr>
        <xdr:cNvPr id="546" name="直線コネクタ 545"/>
        <xdr:cNvCxnSpPr/>
      </xdr:nvCxnSpPr>
      <xdr:spPr>
        <a:xfrm>
          <a:off x="16802100" y="17742536"/>
          <a:ext cx="8001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76979</xdr:rowOff>
    </xdr:from>
    <xdr:ext cx="469744" cy="259045"/>
    <xdr:sp macro="" textlink="">
      <xdr:nvSpPr>
        <xdr:cNvPr id="547" name="n_1aveValue【庁舎】&#10;一人当たり面積"/>
        <xdr:cNvSpPr txBox="1"/>
      </xdr:nvSpPr>
      <xdr:spPr>
        <a:xfrm>
          <a:off x="18980227" y="1802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79773</xdr:rowOff>
    </xdr:from>
    <xdr:ext cx="469744" cy="259045"/>
    <xdr:sp macro="" textlink="">
      <xdr:nvSpPr>
        <xdr:cNvPr id="548" name="n_2aveValue【庁舎】&#10;一人当たり面積"/>
        <xdr:cNvSpPr txBox="1"/>
      </xdr:nvSpPr>
      <xdr:spPr>
        <a:xfrm>
          <a:off x="18180127" y="1802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82439</xdr:rowOff>
    </xdr:from>
    <xdr:ext cx="469744" cy="259045"/>
    <xdr:sp macro="" textlink="">
      <xdr:nvSpPr>
        <xdr:cNvPr id="549" name="n_3aveValue【庁舎】&#10;一人当たり面積"/>
        <xdr:cNvSpPr txBox="1"/>
      </xdr:nvSpPr>
      <xdr:spPr>
        <a:xfrm>
          <a:off x="17386377" y="1802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83838</xdr:rowOff>
    </xdr:from>
    <xdr:ext cx="469744" cy="259045"/>
    <xdr:sp macro="" textlink="">
      <xdr:nvSpPr>
        <xdr:cNvPr id="550" name="n_4aveValue【庁舎】&#10;一人当たり面積"/>
        <xdr:cNvSpPr txBox="1"/>
      </xdr:nvSpPr>
      <xdr:spPr>
        <a:xfrm>
          <a:off x="16592627" y="1802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53357</xdr:rowOff>
    </xdr:from>
    <xdr:ext cx="469744" cy="259045"/>
    <xdr:sp macro="" textlink="">
      <xdr:nvSpPr>
        <xdr:cNvPr id="551" name="n_1mainValue【庁舎】&#10;一人当たり面積"/>
        <xdr:cNvSpPr txBox="1"/>
      </xdr:nvSpPr>
      <xdr:spPr>
        <a:xfrm>
          <a:off x="18980227" y="17484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52722</xdr:rowOff>
    </xdr:from>
    <xdr:ext cx="469744" cy="259045"/>
    <xdr:sp macro="" textlink="">
      <xdr:nvSpPr>
        <xdr:cNvPr id="552" name="n_2mainValue【庁舎】&#10;一人当たり面積"/>
        <xdr:cNvSpPr txBox="1"/>
      </xdr:nvSpPr>
      <xdr:spPr>
        <a:xfrm>
          <a:off x="18180127" y="1748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49547</xdr:rowOff>
    </xdr:from>
    <xdr:ext cx="469744" cy="259045"/>
    <xdr:sp macro="" textlink="">
      <xdr:nvSpPr>
        <xdr:cNvPr id="553" name="n_3mainValue【庁舎】&#10;一人当たり面積"/>
        <xdr:cNvSpPr txBox="1"/>
      </xdr:nvSpPr>
      <xdr:spPr>
        <a:xfrm>
          <a:off x="17386377" y="17480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36213</xdr:rowOff>
    </xdr:from>
    <xdr:ext cx="469744" cy="259045"/>
    <xdr:sp macro="" textlink="">
      <xdr:nvSpPr>
        <xdr:cNvPr id="554" name="n_4mainValue【庁舎】&#10;一人当たり面積"/>
        <xdr:cNvSpPr txBox="1"/>
      </xdr:nvSpPr>
      <xdr:spPr>
        <a:xfrm>
          <a:off x="16592627" y="1746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5" name="正方形/長方形 554"/>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6" name="正方形/長方形 555"/>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7" name="テキスト ボックス 556"/>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体育館・プール及び庁舎の一人当たりの有形固定資産額・面積については、類似団体の中でも人口が少ないため、平均と大きくかけ離れている。</a:t>
          </a:r>
          <a:endParaRPr lang="ja-JP" altLang="ja-JP" sz="1400">
            <a:effectLst/>
          </a:endParaRPr>
        </a:p>
        <a:p>
          <a:r>
            <a:rPr kumimoji="1" lang="ja-JP" altLang="ja-JP" sz="1100">
              <a:solidFill>
                <a:schemeClr val="dk1"/>
              </a:solidFill>
              <a:effectLst/>
              <a:latin typeface="+mn-lt"/>
              <a:ea typeface="+mn-ea"/>
              <a:cs typeface="+mn-cs"/>
            </a:rPr>
            <a:t>　一般廃棄物処理施設については、令和元年度に施設の更新を行っていることから有形固定資産減価償却率は大幅に下落している。</a:t>
          </a:r>
          <a:endParaRPr lang="ja-JP" altLang="ja-JP" sz="1400">
            <a:effectLst/>
          </a:endParaRPr>
        </a:p>
        <a:p>
          <a:r>
            <a:rPr lang="ja-JP" altLang="ja-JP" sz="1100">
              <a:solidFill>
                <a:schemeClr val="dk1"/>
              </a:solidFill>
              <a:effectLst/>
              <a:latin typeface="+mn-lt"/>
              <a:ea typeface="+mn-ea"/>
              <a:cs typeface="+mn-cs"/>
            </a:rPr>
            <a:t>　また、消防施設の有形固定資産減価償却率は類似団体と比較し</a:t>
          </a:r>
          <a:r>
            <a:rPr lang="en-US" altLang="ja-JP" sz="1100">
              <a:solidFill>
                <a:schemeClr val="dk1"/>
              </a:solidFill>
              <a:effectLst/>
              <a:latin typeface="+mn-lt"/>
              <a:ea typeface="+mn-ea"/>
              <a:cs typeface="+mn-cs"/>
            </a:rPr>
            <a:t>+30.9</a:t>
          </a:r>
          <a:r>
            <a:rPr lang="ja-JP" altLang="ja-JP" sz="1100">
              <a:solidFill>
                <a:schemeClr val="dk1"/>
              </a:solidFill>
              <a:effectLst/>
              <a:latin typeface="+mn-lt"/>
              <a:ea typeface="+mn-ea"/>
              <a:cs typeface="+mn-cs"/>
            </a:rPr>
            <a:t>となっているが、対象となる消防車庫はいずれも建物自体に劣化が少ないことから改修の予定がなく、高い数値が続くと見込まれる。</a:t>
          </a:r>
          <a:endParaRPr lang="en-US" altLang="ja-JP" sz="1400">
            <a:solidFill>
              <a:schemeClr val="dk1"/>
            </a:solidFill>
            <a:effectLst/>
            <a:latin typeface="+mn-lt"/>
            <a:ea typeface="+mn-ea"/>
            <a:cs typeface="+mn-cs"/>
          </a:endParaRPr>
        </a:p>
        <a:p>
          <a:r>
            <a:rPr lang="ja-JP" altLang="en-US" sz="1100">
              <a:solidFill>
                <a:schemeClr val="dk1"/>
              </a:solidFill>
              <a:effectLst/>
              <a:latin typeface="+mn-ea"/>
              <a:ea typeface="+mn-ea"/>
              <a:cs typeface="+mn-cs"/>
            </a:rPr>
            <a:t>　</a:t>
          </a:r>
          <a:r>
            <a:rPr lang="en-US" altLang="ja-JP" sz="1100">
              <a:solidFill>
                <a:schemeClr val="dk1"/>
              </a:solidFill>
              <a:effectLst/>
              <a:latin typeface="+mn-ea"/>
              <a:ea typeface="+mn-ea"/>
              <a:cs typeface="+mn-cs"/>
            </a:rPr>
            <a:t>※</a:t>
          </a:r>
          <a:r>
            <a:rPr lang="ja-JP" altLang="en-US" sz="1100">
              <a:solidFill>
                <a:schemeClr val="dk1"/>
              </a:solidFill>
              <a:effectLst/>
              <a:latin typeface="+mn-ea"/>
              <a:ea typeface="+mn-ea"/>
              <a:cs typeface="+mn-cs"/>
            </a:rPr>
            <a:t>庁舎について、</a:t>
          </a:r>
          <a:r>
            <a:rPr lang="en-US" altLang="ja-JP" sz="1100">
              <a:solidFill>
                <a:schemeClr val="dk1"/>
              </a:solidFill>
              <a:effectLst/>
              <a:latin typeface="+mn-ea"/>
              <a:ea typeface="+mn-ea"/>
              <a:cs typeface="+mn-cs"/>
            </a:rPr>
            <a:t>H29</a:t>
          </a:r>
          <a:r>
            <a:rPr lang="ja-JP" altLang="en-US" sz="1100">
              <a:solidFill>
                <a:schemeClr val="dk1"/>
              </a:solidFill>
              <a:effectLst/>
              <a:latin typeface="+mn-ea"/>
              <a:ea typeface="+mn-ea"/>
              <a:cs typeface="+mn-cs"/>
            </a:rPr>
            <a:t>の数値</a:t>
          </a:r>
          <a:r>
            <a:rPr lang="en-US" altLang="ja-JP" sz="1100">
              <a:solidFill>
                <a:schemeClr val="dk1"/>
              </a:solidFill>
              <a:effectLst/>
              <a:latin typeface="+mn-ea"/>
              <a:ea typeface="+mn-ea"/>
              <a:cs typeface="+mn-cs"/>
            </a:rPr>
            <a:t>31.8</a:t>
          </a:r>
          <a:r>
            <a:rPr lang="ja-JP" altLang="en-US" sz="1100">
              <a:solidFill>
                <a:schemeClr val="dk1"/>
              </a:solidFill>
              <a:effectLst/>
              <a:latin typeface="+mn-ea"/>
              <a:ea typeface="+mn-ea"/>
              <a:cs typeface="+mn-cs"/>
            </a:rPr>
            <a:t>が誤りであったため、大幅増となってしまっており、正しくは</a:t>
          </a:r>
          <a:r>
            <a:rPr lang="en-US" altLang="ja-JP" sz="1100">
              <a:solidFill>
                <a:schemeClr val="dk1"/>
              </a:solidFill>
              <a:effectLst/>
              <a:latin typeface="+mn-ea"/>
              <a:ea typeface="+mn-ea"/>
              <a:cs typeface="+mn-cs"/>
            </a:rPr>
            <a:t>58.1</a:t>
          </a:r>
          <a:r>
            <a:rPr lang="ja-JP" altLang="en-US" sz="1100">
              <a:solidFill>
                <a:schemeClr val="dk1"/>
              </a:solidFill>
              <a:effectLst/>
              <a:latin typeface="+mn-ea"/>
              <a:ea typeface="+mn-ea"/>
              <a:cs typeface="+mn-cs"/>
            </a:rPr>
            <a:t>となる箇所である。</a:t>
          </a:r>
          <a:endParaRPr lang="en-US" altLang="ja-JP" sz="1000">
            <a:solidFill>
              <a:schemeClr val="dk1"/>
            </a:solidFill>
            <a:effectLst/>
            <a:latin typeface="+mn-ea"/>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01_&#36001;&#25919;&#19968;&#33324;/09_&#36001;&#25919;&#29366;&#27841;&#36039;&#26009;&#38598;&#65288;&#36001;&#25919;&#19968;&#35239;&#34920;&#12289;&#27604;&#36611;&#20998;&#26512;&#34920;&#65289;/R4&#65288;R3&#27770;&#31639;&#65289;/02_9&#26376;&#20844;&#34920;&#20998;/05_HP&#26356;&#26032;/&#26368;&#32066;&#36001;&#25919;&#29366;&#27841;&#36039;&#26009;&#38598;/&#12304;&#36001;&#25919;&#29366;&#27841;&#36039;&#26009;&#38598;&#12305;_325279_&#30693;&#22827;&#26449;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29.6</v>
          </cell>
          <cell r="BX51">
            <v>60.4</v>
          </cell>
          <cell r="CF51">
            <v>78</v>
          </cell>
          <cell r="CN51">
            <v>92.6</v>
          </cell>
          <cell r="CV51">
            <v>88.3</v>
          </cell>
        </row>
        <row r="53">
          <cell r="BP53">
            <v>55.5</v>
          </cell>
          <cell r="BX53">
            <v>58.3</v>
          </cell>
          <cell r="CF53">
            <v>58.9</v>
          </cell>
          <cell r="CN53">
            <v>59.4</v>
          </cell>
          <cell r="CV53">
            <v>59.5</v>
          </cell>
        </row>
        <row r="55">
          <cell r="AN55" t="str">
            <v>類似団体内平均値</v>
          </cell>
          <cell r="BP55">
            <v>0</v>
          </cell>
          <cell r="BX55">
            <v>0</v>
          </cell>
          <cell r="CF55">
            <v>0</v>
          </cell>
          <cell r="CN55">
            <v>0</v>
          </cell>
          <cell r="CV55">
            <v>0</v>
          </cell>
        </row>
        <row r="57">
          <cell r="BP57">
            <v>57.7</v>
          </cell>
          <cell r="BX57">
            <v>59.3</v>
          </cell>
          <cell r="CF57">
            <v>60.4</v>
          </cell>
          <cell r="CN57">
            <v>61.1</v>
          </cell>
          <cell r="CV57">
            <v>61</v>
          </cell>
        </row>
        <row r="72">
          <cell r="BP72" t="str">
            <v>H29</v>
          </cell>
          <cell r="BX72" t="str">
            <v>H30</v>
          </cell>
          <cell r="CF72" t="str">
            <v>R01</v>
          </cell>
          <cell r="CN72" t="str">
            <v>R02</v>
          </cell>
          <cell r="CV72" t="str">
            <v>R03</v>
          </cell>
        </row>
        <row r="73">
          <cell r="AN73" t="str">
            <v>当該団体値</v>
          </cell>
          <cell r="BP73">
            <v>29.6</v>
          </cell>
          <cell r="BX73">
            <v>60.4</v>
          </cell>
          <cell r="CF73">
            <v>78</v>
          </cell>
          <cell r="CN73">
            <v>92.6</v>
          </cell>
          <cell r="CV73">
            <v>88.3</v>
          </cell>
        </row>
        <row r="75">
          <cell r="BP75">
            <v>12.5</v>
          </cell>
          <cell r="BX75">
            <v>12</v>
          </cell>
          <cell r="CF75">
            <v>11.5</v>
          </cell>
          <cell r="CN75">
            <v>10.3</v>
          </cell>
          <cell r="CV75">
            <v>10.5</v>
          </cell>
        </row>
        <row r="77">
          <cell r="AN77" t="str">
            <v>類似団体内平均値</v>
          </cell>
          <cell r="BP77">
            <v>0</v>
          </cell>
          <cell r="BX77">
            <v>0</v>
          </cell>
          <cell r="CF77">
            <v>0</v>
          </cell>
          <cell r="CN77">
            <v>0</v>
          </cell>
          <cell r="CV77">
            <v>0</v>
          </cell>
        </row>
        <row r="79">
          <cell r="BP79">
            <v>7.1</v>
          </cell>
          <cell r="BX79">
            <v>7.1</v>
          </cell>
          <cell r="CF79">
            <v>7.3</v>
          </cell>
          <cell r="CN79">
            <v>7.4</v>
          </cell>
          <cell r="CV79">
            <v>6.6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election activeCell="AY22" sqref="AY22:BM22"/>
    </sheetView>
  </sheetViews>
  <sheetFormatPr defaultColWidth="0" defaultRowHeight="11" zeroHeight="1" x14ac:dyDescent="0.2"/>
  <cols>
    <col min="1" max="11" width="2.08984375" style="173" customWidth="1"/>
    <col min="12" max="12" width="2.26953125" style="173" customWidth="1"/>
    <col min="13" max="17" width="2.36328125" style="173" customWidth="1"/>
    <col min="18" max="119" width="2.08984375" style="173" customWidth="1"/>
    <col min="120" max="16384" width="0" style="173" hidden="1"/>
  </cols>
  <sheetData>
    <row r="1" spans="1:119" ht="33" customHeight="1" x14ac:dyDescent="0.2">
      <c r="B1" s="595" t="s">
        <v>80</v>
      </c>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c r="AW1" s="595"/>
      <c r="AX1" s="595"/>
      <c r="AY1" s="595"/>
      <c r="AZ1" s="595"/>
      <c r="BA1" s="595"/>
      <c r="BB1" s="595"/>
      <c r="BC1" s="595"/>
      <c r="BD1" s="595"/>
      <c r="BE1" s="595"/>
      <c r="BF1" s="595"/>
      <c r="BG1" s="595"/>
      <c r="BH1" s="595"/>
      <c r="BI1" s="595"/>
      <c r="BJ1" s="595"/>
      <c r="BK1" s="595"/>
      <c r="BL1" s="595"/>
      <c r="BM1" s="595"/>
      <c r="BN1" s="595"/>
      <c r="BO1" s="595"/>
      <c r="BP1" s="595"/>
      <c r="BQ1" s="595"/>
      <c r="BR1" s="595"/>
      <c r="BS1" s="595"/>
      <c r="BT1" s="595"/>
      <c r="BU1" s="595"/>
      <c r="BV1" s="595"/>
      <c r="BW1" s="595"/>
      <c r="BX1" s="595"/>
      <c r="BY1" s="595"/>
      <c r="BZ1" s="595"/>
      <c r="CA1" s="595"/>
      <c r="CB1" s="595"/>
      <c r="CC1" s="595"/>
      <c r="CD1" s="595"/>
      <c r="CE1" s="595"/>
      <c r="CF1" s="595"/>
      <c r="CG1" s="595"/>
      <c r="CH1" s="595"/>
      <c r="CI1" s="595"/>
      <c r="CJ1" s="595"/>
      <c r="CK1" s="595"/>
      <c r="CL1" s="595"/>
      <c r="CM1" s="595"/>
      <c r="CN1" s="595"/>
      <c r="CO1" s="595"/>
      <c r="CP1" s="595"/>
      <c r="CQ1" s="595"/>
      <c r="CR1" s="595"/>
      <c r="CS1" s="595"/>
      <c r="CT1" s="595"/>
      <c r="CU1" s="595"/>
      <c r="CV1" s="595"/>
      <c r="CW1" s="595"/>
      <c r="CX1" s="595"/>
      <c r="CY1" s="595"/>
      <c r="CZ1" s="595"/>
      <c r="DA1" s="595"/>
      <c r="DB1" s="595"/>
      <c r="DC1" s="595"/>
      <c r="DD1" s="595"/>
      <c r="DE1" s="595"/>
      <c r="DF1" s="595"/>
      <c r="DG1" s="595"/>
      <c r="DH1" s="595"/>
      <c r="DI1" s="595"/>
      <c r="DJ1" s="174"/>
      <c r="DK1" s="174"/>
      <c r="DL1" s="174"/>
      <c r="DM1" s="174"/>
      <c r="DN1" s="174"/>
      <c r="DO1" s="174"/>
    </row>
    <row r="2" spans="1:119" ht="24" thickBot="1" x14ac:dyDescent="0.25">
      <c r="B2" s="175" t="s">
        <v>81</v>
      </c>
      <c r="C2" s="175"/>
      <c r="D2" s="176"/>
    </row>
    <row r="3" spans="1:119" ht="18.75" customHeight="1" thickBot="1" x14ac:dyDescent="0.25">
      <c r="A3" s="174"/>
      <c r="B3" s="596" t="s">
        <v>82</v>
      </c>
      <c r="C3" s="597"/>
      <c r="D3" s="597"/>
      <c r="E3" s="598"/>
      <c r="F3" s="598"/>
      <c r="G3" s="598"/>
      <c r="H3" s="598"/>
      <c r="I3" s="598"/>
      <c r="J3" s="598"/>
      <c r="K3" s="598"/>
      <c r="L3" s="598" t="s">
        <v>83</v>
      </c>
      <c r="M3" s="598"/>
      <c r="N3" s="598"/>
      <c r="O3" s="598"/>
      <c r="P3" s="598"/>
      <c r="Q3" s="598"/>
      <c r="R3" s="601"/>
      <c r="S3" s="601"/>
      <c r="T3" s="601"/>
      <c r="U3" s="601"/>
      <c r="V3" s="602"/>
      <c r="W3" s="492" t="s">
        <v>84</v>
      </c>
      <c r="X3" s="493"/>
      <c r="Y3" s="493"/>
      <c r="Z3" s="493"/>
      <c r="AA3" s="493"/>
      <c r="AB3" s="597"/>
      <c r="AC3" s="601" t="s">
        <v>85</v>
      </c>
      <c r="AD3" s="493"/>
      <c r="AE3" s="493"/>
      <c r="AF3" s="493"/>
      <c r="AG3" s="493"/>
      <c r="AH3" s="493"/>
      <c r="AI3" s="493"/>
      <c r="AJ3" s="493"/>
      <c r="AK3" s="493"/>
      <c r="AL3" s="563"/>
      <c r="AM3" s="492" t="s">
        <v>86</v>
      </c>
      <c r="AN3" s="493"/>
      <c r="AO3" s="493"/>
      <c r="AP3" s="493"/>
      <c r="AQ3" s="493"/>
      <c r="AR3" s="493"/>
      <c r="AS3" s="493"/>
      <c r="AT3" s="493"/>
      <c r="AU3" s="493"/>
      <c r="AV3" s="493"/>
      <c r="AW3" s="493"/>
      <c r="AX3" s="563"/>
      <c r="AY3" s="555" t="s">
        <v>1</v>
      </c>
      <c r="AZ3" s="556"/>
      <c r="BA3" s="556"/>
      <c r="BB3" s="556"/>
      <c r="BC3" s="556"/>
      <c r="BD3" s="556"/>
      <c r="BE3" s="556"/>
      <c r="BF3" s="556"/>
      <c r="BG3" s="556"/>
      <c r="BH3" s="556"/>
      <c r="BI3" s="556"/>
      <c r="BJ3" s="556"/>
      <c r="BK3" s="556"/>
      <c r="BL3" s="556"/>
      <c r="BM3" s="605"/>
      <c r="BN3" s="492" t="s">
        <v>87</v>
      </c>
      <c r="BO3" s="493"/>
      <c r="BP3" s="493"/>
      <c r="BQ3" s="493"/>
      <c r="BR3" s="493"/>
      <c r="BS3" s="493"/>
      <c r="BT3" s="493"/>
      <c r="BU3" s="563"/>
      <c r="BV3" s="492" t="s">
        <v>88</v>
      </c>
      <c r="BW3" s="493"/>
      <c r="BX3" s="493"/>
      <c r="BY3" s="493"/>
      <c r="BZ3" s="493"/>
      <c r="CA3" s="493"/>
      <c r="CB3" s="493"/>
      <c r="CC3" s="563"/>
      <c r="CD3" s="555" t="s">
        <v>1</v>
      </c>
      <c r="CE3" s="556"/>
      <c r="CF3" s="556"/>
      <c r="CG3" s="556"/>
      <c r="CH3" s="556"/>
      <c r="CI3" s="556"/>
      <c r="CJ3" s="556"/>
      <c r="CK3" s="556"/>
      <c r="CL3" s="556"/>
      <c r="CM3" s="556"/>
      <c r="CN3" s="556"/>
      <c r="CO3" s="556"/>
      <c r="CP3" s="556"/>
      <c r="CQ3" s="556"/>
      <c r="CR3" s="556"/>
      <c r="CS3" s="605"/>
      <c r="CT3" s="492" t="s">
        <v>89</v>
      </c>
      <c r="CU3" s="493"/>
      <c r="CV3" s="493"/>
      <c r="CW3" s="493"/>
      <c r="CX3" s="493"/>
      <c r="CY3" s="493"/>
      <c r="CZ3" s="493"/>
      <c r="DA3" s="563"/>
      <c r="DB3" s="492" t="s">
        <v>90</v>
      </c>
      <c r="DC3" s="493"/>
      <c r="DD3" s="493"/>
      <c r="DE3" s="493"/>
      <c r="DF3" s="493"/>
      <c r="DG3" s="493"/>
      <c r="DH3" s="493"/>
      <c r="DI3" s="563"/>
    </row>
    <row r="4" spans="1:119" ht="18.75" customHeight="1" x14ac:dyDescent="0.2">
      <c r="A4" s="174"/>
      <c r="B4" s="571"/>
      <c r="C4" s="572"/>
      <c r="D4" s="572"/>
      <c r="E4" s="573"/>
      <c r="F4" s="573"/>
      <c r="G4" s="573"/>
      <c r="H4" s="573"/>
      <c r="I4" s="573"/>
      <c r="J4" s="573"/>
      <c r="K4" s="573"/>
      <c r="L4" s="573"/>
      <c r="M4" s="573"/>
      <c r="N4" s="573"/>
      <c r="O4" s="573"/>
      <c r="P4" s="573"/>
      <c r="Q4" s="573"/>
      <c r="R4" s="577"/>
      <c r="S4" s="577"/>
      <c r="T4" s="577"/>
      <c r="U4" s="577"/>
      <c r="V4" s="578"/>
      <c r="W4" s="564"/>
      <c r="X4" s="374"/>
      <c r="Y4" s="374"/>
      <c r="Z4" s="374"/>
      <c r="AA4" s="374"/>
      <c r="AB4" s="572"/>
      <c r="AC4" s="577"/>
      <c r="AD4" s="374"/>
      <c r="AE4" s="374"/>
      <c r="AF4" s="374"/>
      <c r="AG4" s="374"/>
      <c r="AH4" s="374"/>
      <c r="AI4" s="374"/>
      <c r="AJ4" s="374"/>
      <c r="AK4" s="374"/>
      <c r="AL4" s="565"/>
      <c r="AM4" s="519"/>
      <c r="AN4" s="449"/>
      <c r="AO4" s="449"/>
      <c r="AP4" s="449"/>
      <c r="AQ4" s="449"/>
      <c r="AR4" s="449"/>
      <c r="AS4" s="449"/>
      <c r="AT4" s="449"/>
      <c r="AU4" s="449"/>
      <c r="AV4" s="449"/>
      <c r="AW4" s="449"/>
      <c r="AX4" s="604"/>
      <c r="AY4" s="415" t="s">
        <v>91</v>
      </c>
      <c r="AZ4" s="416"/>
      <c r="BA4" s="416"/>
      <c r="BB4" s="416"/>
      <c r="BC4" s="416"/>
      <c r="BD4" s="416"/>
      <c r="BE4" s="416"/>
      <c r="BF4" s="416"/>
      <c r="BG4" s="416"/>
      <c r="BH4" s="416"/>
      <c r="BI4" s="416"/>
      <c r="BJ4" s="416"/>
      <c r="BK4" s="416"/>
      <c r="BL4" s="416"/>
      <c r="BM4" s="417"/>
      <c r="BN4" s="418">
        <v>2457747</v>
      </c>
      <c r="BO4" s="419"/>
      <c r="BP4" s="419"/>
      <c r="BQ4" s="419"/>
      <c r="BR4" s="419"/>
      <c r="BS4" s="419"/>
      <c r="BT4" s="419"/>
      <c r="BU4" s="420"/>
      <c r="BV4" s="418">
        <v>2197781</v>
      </c>
      <c r="BW4" s="419"/>
      <c r="BX4" s="419"/>
      <c r="BY4" s="419"/>
      <c r="BZ4" s="419"/>
      <c r="CA4" s="419"/>
      <c r="CB4" s="419"/>
      <c r="CC4" s="420"/>
      <c r="CD4" s="589" t="s">
        <v>92</v>
      </c>
      <c r="CE4" s="590"/>
      <c r="CF4" s="590"/>
      <c r="CG4" s="590"/>
      <c r="CH4" s="590"/>
      <c r="CI4" s="590"/>
      <c r="CJ4" s="590"/>
      <c r="CK4" s="590"/>
      <c r="CL4" s="590"/>
      <c r="CM4" s="590"/>
      <c r="CN4" s="590"/>
      <c r="CO4" s="590"/>
      <c r="CP4" s="590"/>
      <c r="CQ4" s="590"/>
      <c r="CR4" s="590"/>
      <c r="CS4" s="591"/>
      <c r="CT4" s="592">
        <v>11.2</v>
      </c>
      <c r="CU4" s="593"/>
      <c r="CV4" s="593"/>
      <c r="CW4" s="593"/>
      <c r="CX4" s="593"/>
      <c r="CY4" s="593"/>
      <c r="CZ4" s="593"/>
      <c r="DA4" s="594"/>
      <c r="DB4" s="592">
        <v>7</v>
      </c>
      <c r="DC4" s="593"/>
      <c r="DD4" s="593"/>
      <c r="DE4" s="593"/>
      <c r="DF4" s="593"/>
      <c r="DG4" s="593"/>
      <c r="DH4" s="593"/>
      <c r="DI4" s="594"/>
    </row>
    <row r="5" spans="1:119" ht="18.75" customHeight="1" x14ac:dyDescent="0.2">
      <c r="A5" s="174"/>
      <c r="B5" s="599"/>
      <c r="C5" s="450"/>
      <c r="D5" s="450"/>
      <c r="E5" s="600"/>
      <c r="F5" s="600"/>
      <c r="G5" s="600"/>
      <c r="H5" s="600"/>
      <c r="I5" s="600"/>
      <c r="J5" s="600"/>
      <c r="K5" s="600"/>
      <c r="L5" s="600"/>
      <c r="M5" s="600"/>
      <c r="N5" s="600"/>
      <c r="O5" s="600"/>
      <c r="P5" s="600"/>
      <c r="Q5" s="600"/>
      <c r="R5" s="448"/>
      <c r="S5" s="448"/>
      <c r="T5" s="448"/>
      <c r="U5" s="448"/>
      <c r="V5" s="603"/>
      <c r="W5" s="519"/>
      <c r="X5" s="449"/>
      <c r="Y5" s="449"/>
      <c r="Z5" s="449"/>
      <c r="AA5" s="449"/>
      <c r="AB5" s="450"/>
      <c r="AC5" s="448"/>
      <c r="AD5" s="449"/>
      <c r="AE5" s="449"/>
      <c r="AF5" s="449"/>
      <c r="AG5" s="449"/>
      <c r="AH5" s="449"/>
      <c r="AI5" s="449"/>
      <c r="AJ5" s="449"/>
      <c r="AK5" s="449"/>
      <c r="AL5" s="604"/>
      <c r="AM5" s="482" t="s">
        <v>93</v>
      </c>
      <c r="AN5" s="397"/>
      <c r="AO5" s="397"/>
      <c r="AP5" s="397"/>
      <c r="AQ5" s="397"/>
      <c r="AR5" s="397"/>
      <c r="AS5" s="397"/>
      <c r="AT5" s="398"/>
      <c r="AU5" s="470" t="s">
        <v>94</v>
      </c>
      <c r="AV5" s="471"/>
      <c r="AW5" s="471"/>
      <c r="AX5" s="471"/>
      <c r="AY5" s="403" t="s">
        <v>95</v>
      </c>
      <c r="AZ5" s="404"/>
      <c r="BA5" s="404"/>
      <c r="BB5" s="404"/>
      <c r="BC5" s="404"/>
      <c r="BD5" s="404"/>
      <c r="BE5" s="404"/>
      <c r="BF5" s="404"/>
      <c r="BG5" s="404"/>
      <c r="BH5" s="404"/>
      <c r="BI5" s="404"/>
      <c r="BJ5" s="404"/>
      <c r="BK5" s="404"/>
      <c r="BL5" s="404"/>
      <c r="BM5" s="405"/>
      <c r="BN5" s="423">
        <v>2344486</v>
      </c>
      <c r="BO5" s="424"/>
      <c r="BP5" s="424"/>
      <c r="BQ5" s="424"/>
      <c r="BR5" s="424"/>
      <c r="BS5" s="424"/>
      <c r="BT5" s="424"/>
      <c r="BU5" s="425"/>
      <c r="BV5" s="423">
        <v>2135216</v>
      </c>
      <c r="BW5" s="424"/>
      <c r="BX5" s="424"/>
      <c r="BY5" s="424"/>
      <c r="BZ5" s="424"/>
      <c r="CA5" s="424"/>
      <c r="CB5" s="424"/>
      <c r="CC5" s="425"/>
      <c r="CD5" s="432" t="s">
        <v>96</v>
      </c>
      <c r="CE5" s="377"/>
      <c r="CF5" s="377"/>
      <c r="CG5" s="377"/>
      <c r="CH5" s="377"/>
      <c r="CI5" s="377"/>
      <c r="CJ5" s="377"/>
      <c r="CK5" s="377"/>
      <c r="CL5" s="377"/>
      <c r="CM5" s="377"/>
      <c r="CN5" s="377"/>
      <c r="CO5" s="377"/>
      <c r="CP5" s="377"/>
      <c r="CQ5" s="377"/>
      <c r="CR5" s="377"/>
      <c r="CS5" s="433"/>
      <c r="CT5" s="393">
        <v>88.6</v>
      </c>
      <c r="CU5" s="394"/>
      <c r="CV5" s="394"/>
      <c r="CW5" s="394"/>
      <c r="CX5" s="394"/>
      <c r="CY5" s="394"/>
      <c r="CZ5" s="394"/>
      <c r="DA5" s="395"/>
      <c r="DB5" s="393">
        <v>96.4</v>
      </c>
      <c r="DC5" s="394"/>
      <c r="DD5" s="394"/>
      <c r="DE5" s="394"/>
      <c r="DF5" s="394"/>
      <c r="DG5" s="394"/>
      <c r="DH5" s="394"/>
      <c r="DI5" s="395"/>
    </row>
    <row r="6" spans="1:119" ht="18.75" customHeight="1" x14ac:dyDescent="0.2">
      <c r="A6" s="174"/>
      <c r="B6" s="569" t="s">
        <v>97</v>
      </c>
      <c r="C6" s="447"/>
      <c r="D6" s="447"/>
      <c r="E6" s="570"/>
      <c r="F6" s="570"/>
      <c r="G6" s="570"/>
      <c r="H6" s="570"/>
      <c r="I6" s="570"/>
      <c r="J6" s="570"/>
      <c r="K6" s="570"/>
      <c r="L6" s="570" t="s">
        <v>98</v>
      </c>
      <c r="M6" s="570"/>
      <c r="N6" s="570"/>
      <c r="O6" s="570"/>
      <c r="P6" s="570"/>
      <c r="Q6" s="570"/>
      <c r="R6" s="445"/>
      <c r="S6" s="445"/>
      <c r="T6" s="445"/>
      <c r="U6" s="445"/>
      <c r="V6" s="576"/>
      <c r="W6" s="504" t="s">
        <v>99</v>
      </c>
      <c r="X6" s="446"/>
      <c r="Y6" s="446"/>
      <c r="Z6" s="446"/>
      <c r="AA6" s="446"/>
      <c r="AB6" s="447"/>
      <c r="AC6" s="581" t="s">
        <v>100</v>
      </c>
      <c r="AD6" s="582"/>
      <c r="AE6" s="582"/>
      <c r="AF6" s="582"/>
      <c r="AG6" s="582"/>
      <c r="AH6" s="582"/>
      <c r="AI6" s="582"/>
      <c r="AJ6" s="582"/>
      <c r="AK6" s="582"/>
      <c r="AL6" s="583"/>
      <c r="AM6" s="482" t="s">
        <v>101</v>
      </c>
      <c r="AN6" s="397"/>
      <c r="AO6" s="397"/>
      <c r="AP6" s="397"/>
      <c r="AQ6" s="397"/>
      <c r="AR6" s="397"/>
      <c r="AS6" s="397"/>
      <c r="AT6" s="398"/>
      <c r="AU6" s="470" t="s">
        <v>102</v>
      </c>
      <c r="AV6" s="471"/>
      <c r="AW6" s="471"/>
      <c r="AX6" s="471"/>
      <c r="AY6" s="403" t="s">
        <v>103</v>
      </c>
      <c r="AZ6" s="404"/>
      <c r="BA6" s="404"/>
      <c r="BB6" s="404"/>
      <c r="BC6" s="404"/>
      <c r="BD6" s="404"/>
      <c r="BE6" s="404"/>
      <c r="BF6" s="404"/>
      <c r="BG6" s="404"/>
      <c r="BH6" s="404"/>
      <c r="BI6" s="404"/>
      <c r="BJ6" s="404"/>
      <c r="BK6" s="404"/>
      <c r="BL6" s="404"/>
      <c r="BM6" s="405"/>
      <c r="BN6" s="423">
        <v>113261</v>
      </c>
      <c r="BO6" s="424"/>
      <c r="BP6" s="424"/>
      <c r="BQ6" s="424"/>
      <c r="BR6" s="424"/>
      <c r="BS6" s="424"/>
      <c r="BT6" s="424"/>
      <c r="BU6" s="425"/>
      <c r="BV6" s="423">
        <v>62565</v>
      </c>
      <c r="BW6" s="424"/>
      <c r="BX6" s="424"/>
      <c r="BY6" s="424"/>
      <c r="BZ6" s="424"/>
      <c r="CA6" s="424"/>
      <c r="CB6" s="424"/>
      <c r="CC6" s="425"/>
      <c r="CD6" s="432" t="s">
        <v>104</v>
      </c>
      <c r="CE6" s="377"/>
      <c r="CF6" s="377"/>
      <c r="CG6" s="377"/>
      <c r="CH6" s="377"/>
      <c r="CI6" s="377"/>
      <c r="CJ6" s="377"/>
      <c r="CK6" s="377"/>
      <c r="CL6" s="377"/>
      <c r="CM6" s="377"/>
      <c r="CN6" s="377"/>
      <c r="CO6" s="377"/>
      <c r="CP6" s="377"/>
      <c r="CQ6" s="377"/>
      <c r="CR6" s="377"/>
      <c r="CS6" s="433"/>
      <c r="CT6" s="566">
        <v>90.4</v>
      </c>
      <c r="CU6" s="567"/>
      <c r="CV6" s="567"/>
      <c r="CW6" s="567"/>
      <c r="CX6" s="567"/>
      <c r="CY6" s="567"/>
      <c r="CZ6" s="567"/>
      <c r="DA6" s="568"/>
      <c r="DB6" s="566">
        <v>98.7</v>
      </c>
      <c r="DC6" s="567"/>
      <c r="DD6" s="567"/>
      <c r="DE6" s="567"/>
      <c r="DF6" s="567"/>
      <c r="DG6" s="567"/>
      <c r="DH6" s="567"/>
      <c r="DI6" s="568"/>
    </row>
    <row r="7" spans="1:119" ht="18.75" customHeight="1" x14ac:dyDescent="0.2">
      <c r="A7" s="174"/>
      <c r="B7" s="571"/>
      <c r="C7" s="572"/>
      <c r="D7" s="572"/>
      <c r="E7" s="573"/>
      <c r="F7" s="573"/>
      <c r="G7" s="573"/>
      <c r="H7" s="573"/>
      <c r="I7" s="573"/>
      <c r="J7" s="573"/>
      <c r="K7" s="573"/>
      <c r="L7" s="573"/>
      <c r="M7" s="573"/>
      <c r="N7" s="573"/>
      <c r="O7" s="573"/>
      <c r="P7" s="573"/>
      <c r="Q7" s="573"/>
      <c r="R7" s="577"/>
      <c r="S7" s="577"/>
      <c r="T7" s="577"/>
      <c r="U7" s="577"/>
      <c r="V7" s="578"/>
      <c r="W7" s="564"/>
      <c r="X7" s="374"/>
      <c r="Y7" s="374"/>
      <c r="Z7" s="374"/>
      <c r="AA7" s="374"/>
      <c r="AB7" s="572"/>
      <c r="AC7" s="584"/>
      <c r="AD7" s="375"/>
      <c r="AE7" s="375"/>
      <c r="AF7" s="375"/>
      <c r="AG7" s="375"/>
      <c r="AH7" s="375"/>
      <c r="AI7" s="375"/>
      <c r="AJ7" s="375"/>
      <c r="AK7" s="375"/>
      <c r="AL7" s="585"/>
      <c r="AM7" s="482" t="s">
        <v>105</v>
      </c>
      <c r="AN7" s="397"/>
      <c r="AO7" s="397"/>
      <c r="AP7" s="397"/>
      <c r="AQ7" s="397"/>
      <c r="AR7" s="397"/>
      <c r="AS7" s="397"/>
      <c r="AT7" s="398"/>
      <c r="AU7" s="470" t="s">
        <v>106</v>
      </c>
      <c r="AV7" s="471"/>
      <c r="AW7" s="471"/>
      <c r="AX7" s="471"/>
      <c r="AY7" s="403" t="s">
        <v>107</v>
      </c>
      <c r="AZ7" s="404"/>
      <c r="BA7" s="404"/>
      <c r="BB7" s="404"/>
      <c r="BC7" s="404"/>
      <c r="BD7" s="404"/>
      <c r="BE7" s="404"/>
      <c r="BF7" s="404"/>
      <c r="BG7" s="404"/>
      <c r="BH7" s="404"/>
      <c r="BI7" s="404"/>
      <c r="BJ7" s="404"/>
      <c r="BK7" s="404"/>
      <c r="BL7" s="404"/>
      <c r="BM7" s="405"/>
      <c r="BN7" s="423">
        <v>938</v>
      </c>
      <c r="BO7" s="424"/>
      <c r="BP7" s="424"/>
      <c r="BQ7" s="424"/>
      <c r="BR7" s="424"/>
      <c r="BS7" s="424"/>
      <c r="BT7" s="424"/>
      <c r="BU7" s="425"/>
      <c r="BV7" s="423">
        <v>1154</v>
      </c>
      <c r="BW7" s="424"/>
      <c r="BX7" s="424"/>
      <c r="BY7" s="424"/>
      <c r="BZ7" s="424"/>
      <c r="CA7" s="424"/>
      <c r="CB7" s="424"/>
      <c r="CC7" s="425"/>
      <c r="CD7" s="432" t="s">
        <v>108</v>
      </c>
      <c r="CE7" s="377"/>
      <c r="CF7" s="377"/>
      <c r="CG7" s="377"/>
      <c r="CH7" s="377"/>
      <c r="CI7" s="377"/>
      <c r="CJ7" s="377"/>
      <c r="CK7" s="377"/>
      <c r="CL7" s="377"/>
      <c r="CM7" s="377"/>
      <c r="CN7" s="377"/>
      <c r="CO7" s="377"/>
      <c r="CP7" s="377"/>
      <c r="CQ7" s="377"/>
      <c r="CR7" s="377"/>
      <c r="CS7" s="433"/>
      <c r="CT7" s="423">
        <v>999109</v>
      </c>
      <c r="CU7" s="424"/>
      <c r="CV7" s="424"/>
      <c r="CW7" s="424"/>
      <c r="CX7" s="424"/>
      <c r="CY7" s="424"/>
      <c r="CZ7" s="424"/>
      <c r="DA7" s="425"/>
      <c r="DB7" s="423">
        <v>877272</v>
      </c>
      <c r="DC7" s="424"/>
      <c r="DD7" s="424"/>
      <c r="DE7" s="424"/>
      <c r="DF7" s="424"/>
      <c r="DG7" s="424"/>
      <c r="DH7" s="424"/>
      <c r="DI7" s="425"/>
    </row>
    <row r="8" spans="1:119" ht="18.75" customHeight="1" thickBot="1" x14ac:dyDescent="0.25">
      <c r="A8" s="174"/>
      <c r="B8" s="574"/>
      <c r="C8" s="505"/>
      <c r="D8" s="505"/>
      <c r="E8" s="575"/>
      <c r="F8" s="575"/>
      <c r="G8" s="575"/>
      <c r="H8" s="575"/>
      <c r="I8" s="575"/>
      <c r="J8" s="575"/>
      <c r="K8" s="575"/>
      <c r="L8" s="575"/>
      <c r="M8" s="575"/>
      <c r="N8" s="575"/>
      <c r="O8" s="575"/>
      <c r="P8" s="575"/>
      <c r="Q8" s="575"/>
      <c r="R8" s="579"/>
      <c r="S8" s="579"/>
      <c r="T8" s="579"/>
      <c r="U8" s="579"/>
      <c r="V8" s="580"/>
      <c r="W8" s="494"/>
      <c r="X8" s="495"/>
      <c r="Y8" s="495"/>
      <c r="Z8" s="495"/>
      <c r="AA8" s="495"/>
      <c r="AB8" s="505"/>
      <c r="AC8" s="586"/>
      <c r="AD8" s="587"/>
      <c r="AE8" s="587"/>
      <c r="AF8" s="587"/>
      <c r="AG8" s="587"/>
      <c r="AH8" s="587"/>
      <c r="AI8" s="587"/>
      <c r="AJ8" s="587"/>
      <c r="AK8" s="587"/>
      <c r="AL8" s="588"/>
      <c r="AM8" s="482" t="s">
        <v>109</v>
      </c>
      <c r="AN8" s="397"/>
      <c r="AO8" s="397"/>
      <c r="AP8" s="397"/>
      <c r="AQ8" s="397"/>
      <c r="AR8" s="397"/>
      <c r="AS8" s="397"/>
      <c r="AT8" s="398"/>
      <c r="AU8" s="470" t="s">
        <v>110</v>
      </c>
      <c r="AV8" s="471"/>
      <c r="AW8" s="471"/>
      <c r="AX8" s="471"/>
      <c r="AY8" s="403" t="s">
        <v>111</v>
      </c>
      <c r="AZ8" s="404"/>
      <c r="BA8" s="404"/>
      <c r="BB8" s="404"/>
      <c r="BC8" s="404"/>
      <c r="BD8" s="404"/>
      <c r="BE8" s="404"/>
      <c r="BF8" s="404"/>
      <c r="BG8" s="404"/>
      <c r="BH8" s="404"/>
      <c r="BI8" s="404"/>
      <c r="BJ8" s="404"/>
      <c r="BK8" s="404"/>
      <c r="BL8" s="404"/>
      <c r="BM8" s="405"/>
      <c r="BN8" s="423">
        <v>112323</v>
      </c>
      <c r="BO8" s="424"/>
      <c r="BP8" s="424"/>
      <c r="BQ8" s="424"/>
      <c r="BR8" s="424"/>
      <c r="BS8" s="424"/>
      <c r="BT8" s="424"/>
      <c r="BU8" s="425"/>
      <c r="BV8" s="423">
        <v>61411</v>
      </c>
      <c r="BW8" s="424"/>
      <c r="BX8" s="424"/>
      <c r="BY8" s="424"/>
      <c r="BZ8" s="424"/>
      <c r="CA8" s="424"/>
      <c r="CB8" s="424"/>
      <c r="CC8" s="425"/>
      <c r="CD8" s="432" t="s">
        <v>112</v>
      </c>
      <c r="CE8" s="377"/>
      <c r="CF8" s="377"/>
      <c r="CG8" s="377"/>
      <c r="CH8" s="377"/>
      <c r="CI8" s="377"/>
      <c r="CJ8" s="377"/>
      <c r="CK8" s="377"/>
      <c r="CL8" s="377"/>
      <c r="CM8" s="377"/>
      <c r="CN8" s="377"/>
      <c r="CO8" s="377"/>
      <c r="CP8" s="377"/>
      <c r="CQ8" s="377"/>
      <c r="CR8" s="377"/>
      <c r="CS8" s="433"/>
      <c r="CT8" s="526">
        <v>7.0000000000000007E-2</v>
      </c>
      <c r="CU8" s="527"/>
      <c r="CV8" s="527"/>
      <c r="CW8" s="527"/>
      <c r="CX8" s="527"/>
      <c r="CY8" s="527"/>
      <c r="CZ8" s="527"/>
      <c r="DA8" s="528"/>
      <c r="DB8" s="526">
        <v>0.08</v>
      </c>
      <c r="DC8" s="527"/>
      <c r="DD8" s="527"/>
      <c r="DE8" s="527"/>
      <c r="DF8" s="527"/>
      <c r="DG8" s="527"/>
      <c r="DH8" s="527"/>
      <c r="DI8" s="528"/>
    </row>
    <row r="9" spans="1:119" ht="18.75" customHeight="1" thickBot="1" x14ac:dyDescent="0.25">
      <c r="A9" s="174"/>
      <c r="B9" s="555" t="s">
        <v>113</v>
      </c>
      <c r="C9" s="556"/>
      <c r="D9" s="556"/>
      <c r="E9" s="556"/>
      <c r="F9" s="556"/>
      <c r="G9" s="556"/>
      <c r="H9" s="556"/>
      <c r="I9" s="556"/>
      <c r="J9" s="556"/>
      <c r="K9" s="476"/>
      <c r="L9" s="557" t="s">
        <v>114</v>
      </c>
      <c r="M9" s="558"/>
      <c r="N9" s="558"/>
      <c r="O9" s="558"/>
      <c r="P9" s="558"/>
      <c r="Q9" s="559"/>
      <c r="R9" s="560">
        <v>634</v>
      </c>
      <c r="S9" s="561"/>
      <c r="T9" s="561"/>
      <c r="U9" s="561"/>
      <c r="V9" s="562"/>
      <c r="W9" s="492" t="s">
        <v>115</v>
      </c>
      <c r="X9" s="493"/>
      <c r="Y9" s="493"/>
      <c r="Z9" s="493"/>
      <c r="AA9" s="493"/>
      <c r="AB9" s="493"/>
      <c r="AC9" s="493"/>
      <c r="AD9" s="493"/>
      <c r="AE9" s="493"/>
      <c r="AF9" s="493"/>
      <c r="AG9" s="493"/>
      <c r="AH9" s="493"/>
      <c r="AI9" s="493"/>
      <c r="AJ9" s="493"/>
      <c r="AK9" s="493"/>
      <c r="AL9" s="563"/>
      <c r="AM9" s="482" t="s">
        <v>116</v>
      </c>
      <c r="AN9" s="397"/>
      <c r="AO9" s="397"/>
      <c r="AP9" s="397"/>
      <c r="AQ9" s="397"/>
      <c r="AR9" s="397"/>
      <c r="AS9" s="397"/>
      <c r="AT9" s="398"/>
      <c r="AU9" s="470" t="s">
        <v>110</v>
      </c>
      <c r="AV9" s="471"/>
      <c r="AW9" s="471"/>
      <c r="AX9" s="471"/>
      <c r="AY9" s="403" t="s">
        <v>117</v>
      </c>
      <c r="AZ9" s="404"/>
      <c r="BA9" s="404"/>
      <c r="BB9" s="404"/>
      <c r="BC9" s="404"/>
      <c r="BD9" s="404"/>
      <c r="BE9" s="404"/>
      <c r="BF9" s="404"/>
      <c r="BG9" s="404"/>
      <c r="BH9" s="404"/>
      <c r="BI9" s="404"/>
      <c r="BJ9" s="404"/>
      <c r="BK9" s="404"/>
      <c r="BL9" s="404"/>
      <c r="BM9" s="405"/>
      <c r="BN9" s="423">
        <v>50912</v>
      </c>
      <c r="BO9" s="424"/>
      <c r="BP9" s="424"/>
      <c r="BQ9" s="424"/>
      <c r="BR9" s="424"/>
      <c r="BS9" s="424"/>
      <c r="BT9" s="424"/>
      <c r="BU9" s="425"/>
      <c r="BV9" s="423">
        <v>-25176</v>
      </c>
      <c r="BW9" s="424"/>
      <c r="BX9" s="424"/>
      <c r="BY9" s="424"/>
      <c r="BZ9" s="424"/>
      <c r="CA9" s="424"/>
      <c r="CB9" s="424"/>
      <c r="CC9" s="425"/>
      <c r="CD9" s="432" t="s">
        <v>118</v>
      </c>
      <c r="CE9" s="377"/>
      <c r="CF9" s="377"/>
      <c r="CG9" s="377"/>
      <c r="CH9" s="377"/>
      <c r="CI9" s="377"/>
      <c r="CJ9" s="377"/>
      <c r="CK9" s="377"/>
      <c r="CL9" s="377"/>
      <c r="CM9" s="377"/>
      <c r="CN9" s="377"/>
      <c r="CO9" s="377"/>
      <c r="CP9" s="377"/>
      <c r="CQ9" s="377"/>
      <c r="CR9" s="377"/>
      <c r="CS9" s="433"/>
      <c r="CT9" s="393">
        <v>26.1</v>
      </c>
      <c r="CU9" s="394"/>
      <c r="CV9" s="394"/>
      <c r="CW9" s="394"/>
      <c r="CX9" s="394"/>
      <c r="CY9" s="394"/>
      <c r="CZ9" s="394"/>
      <c r="DA9" s="395"/>
      <c r="DB9" s="393">
        <v>20.8</v>
      </c>
      <c r="DC9" s="394"/>
      <c r="DD9" s="394"/>
      <c r="DE9" s="394"/>
      <c r="DF9" s="394"/>
      <c r="DG9" s="394"/>
      <c r="DH9" s="394"/>
      <c r="DI9" s="395"/>
    </row>
    <row r="10" spans="1:119" ht="18.75" customHeight="1" thickBot="1" x14ac:dyDescent="0.25">
      <c r="A10" s="174"/>
      <c r="B10" s="555"/>
      <c r="C10" s="556"/>
      <c r="D10" s="556"/>
      <c r="E10" s="556"/>
      <c r="F10" s="556"/>
      <c r="G10" s="556"/>
      <c r="H10" s="556"/>
      <c r="I10" s="556"/>
      <c r="J10" s="556"/>
      <c r="K10" s="476"/>
      <c r="L10" s="396" t="s">
        <v>119</v>
      </c>
      <c r="M10" s="397"/>
      <c r="N10" s="397"/>
      <c r="O10" s="397"/>
      <c r="P10" s="397"/>
      <c r="Q10" s="398"/>
      <c r="R10" s="399">
        <v>615</v>
      </c>
      <c r="S10" s="400"/>
      <c r="T10" s="400"/>
      <c r="U10" s="400"/>
      <c r="V10" s="402"/>
      <c r="W10" s="564"/>
      <c r="X10" s="374"/>
      <c r="Y10" s="374"/>
      <c r="Z10" s="374"/>
      <c r="AA10" s="374"/>
      <c r="AB10" s="374"/>
      <c r="AC10" s="374"/>
      <c r="AD10" s="374"/>
      <c r="AE10" s="374"/>
      <c r="AF10" s="374"/>
      <c r="AG10" s="374"/>
      <c r="AH10" s="374"/>
      <c r="AI10" s="374"/>
      <c r="AJ10" s="374"/>
      <c r="AK10" s="374"/>
      <c r="AL10" s="565"/>
      <c r="AM10" s="482" t="s">
        <v>120</v>
      </c>
      <c r="AN10" s="397"/>
      <c r="AO10" s="397"/>
      <c r="AP10" s="397"/>
      <c r="AQ10" s="397"/>
      <c r="AR10" s="397"/>
      <c r="AS10" s="397"/>
      <c r="AT10" s="398"/>
      <c r="AU10" s="470" t="s">
        <v>121</v>
      </c>
      <c r="AV10" s="471"/>
      <c r="AW10" s="471"/>
      <c r="AX10" s="471"/>
      <c r="AY10" s="403" t="s">
        <v>122</v>
      </c>
      <c r="AZ10" s="404"/>
      <c r="BA10" s="404"/>
      <c r="BB10" s="404"/>
      <c r="BC10" s="404"/>
      <c r="BD10" s="404"/>
      <c r="BE10" s="404"/>
      <c r="BF10" s="404"/>
      <c r="BG10" s="404"/>
      <c r="BH10" s="404"/>
      <c r="BI10" s="404"/>
      <c r="BJ10" s="404"/>
      <c r="BK10" s="404"/>
      <c r="BL10" s="404"/>
      <c r="BM10" s="405"/>
      <c r="BN10" s="423">
        <v>71300</v>
      </c>
      <c r="BO10" s="424"/>
      <c r="BP10" s="424"/>
      <c r="BQ10" s="424"/>
      <c r="BR10" s="424"/>
      <c r="BS10" s="424"/>
      <c r="BT10" s="424"/>
      <c r="BU10" s="425"/>
      <c r="BV10" s="423">
        <v>44128</v>
      </c>
      <c r="BW10" s="424"/>
      <c r="BX10" s="424"/>
      <c r="BY10" s="424"/>
      <c r="BZ10" s="424"/>
      <c r="CA10" s="424"/>
      <c r="CB10" s="424"/>
      <c r="CC10" s="425"/>
      <c r="CD10" s="177" t="s">
        <v>123</v>
      </c>
      <c r="CE10" s="178"/>
      <c r="CF10" s="178"/>
      <c r="CG10" s="178"/>
      <c r="CH10" s="178"/>
      <c r="CI10" s="178"/>
      <c r="CJ10" s="178"/>
      <c r="CK10" s="178"/>
      <c r="CL10" s="178"/>
      <c r="CM10" s="178"/>
      <c r="CN10" s="178"/>
      <c r="CO10" s="178"/>
      <c r="CP10" s="178"/>
      <c r="CQ10" s="178"/>
      <c r="CR10" s="178"/>
      <c r="CS10" s="179"/>
      <c r="CT10" s="180"/>
      <c r="CU10" s="181"/>
      <c r="CV10" s="181"/>
      <c r="CW10" s="181"/>
      <c r="CX10" s="181"/>
      <c r="CY10" s="181"/>
      <c r="CZ10" s="181"/>
      <c r="DA10" s="182"/>
      <c r="DB10" s="180"/>
      <c r="DC10" s="181"/>
      <c r="DD10" s="181"/>
      <c r="DE10" s="181"/>
      <c r="DF10" s="181"/>
      <c r="DG10" s="181"/>
      <c r="DH10" s="181"/>
      <c r="DI10" s="182"/>
    </row>
    <row r="11" spans="1:119" ht="18.75" customHeight="1" thickBot="1" x14ac:dyDescent="0.25">
      <c r="A11" s="174"/>
      <c r="B11" s="555"/>
      <c r="C11" s="556"/>
      <c r="D11" s="556"/>
      <c r="E11" s="556"/>
      <c r="F11" s="556"/>
      <c r="G11" s="556"/>
      <c r="H11" s="556"/>
      <c r="I11" s="556"/>
      <c r="J11" s="556"/>
      <c r="K11" s="476"/>
      <c r="L11" s="378" t="s">
        <v>124</v>
      </c>
      <c r="M11" s="379"/>
      <c r="N11" s="379"/>
      <c r="O11" s="379"/>
      <c r="P11" s="379"/>
      <c r="Q11" s="380"/>
      <c r="R11" s="552" t="s">
        <v>125</v>
      </c>
      <c r="S11" s="553"/>
      <c r="T11" s="553"/>
      <c r="U11" s="553"/>
      <c r="V11" s="554"/>
      <c r="W11" s="564"/>
      <c r="X11" s="374"/>
      <c r="Y11" s="374"/>
      <c r="Z11" s="374"/>
      <c r="AA11" s="374"/>
      <c r="AB11" s="374"/>
      <c r="AC11" s="374"/>
      <c r="AD11" s="374"/>
      <c r="AE11" s="374"/>
      <c r="AF11" s="374"/>
      <c r="AG11" s="374"/>
      <c r="AH11" s="374"/>
      <c r="AI11" s="374"/>
      <c r="AJ11" s="374"/>
      <c r="AK11" s="374"/>
      <c r="AL11" s="565"/>
      <c r="AM11" s="482" t="s">
        <v>126</v>
      </c>
      <c r="AN11" s="397"/>
      <c r="AO11" s="397"/>
      <c r="AP11" s="397"/>
      <c r="AQ11" s="397"/>
      <c r="AR11" s="397"/>
      <c r="AS11" s="397"/>
      <c r="AT11" s="398"/>
      <c r="AU11" s="470" t="s">
        <v>110</v>
      </c>
      <c r="AV11" s="471"/>
      <c r="AW11" s="471"/>
      <c r="AX11" s="471"/>
      <c r="AY11" s="403" t="s">
        <v>127</v>
      </c>
      <c r="AZ11" s="404"/>
      <c r="BA11" s="404"/>
      <c r="BB11" s="404"/>
      <c r="BC11" s="404"/>
      <c r="BD11" s="404"/>
      <c r="BE11" s="404"/>
      <c r="BF11" s="404"/>
      <c r="BG11" s="404"/>
      <c r="BH11" s="404"/>
      <c r="BI11" s="404"/>
      <c r="BJ11" s="404"/>
      <c r="BK11" s="404"/>
      <c r="BL11" s="404"/>
      <c r="BM11" s="405"/>
      <c r="BN11" s="423">
        <v>80012</v>
      </c>
      <c r="BO11" s="424"/>
      <c r="BP11" s="424"/>
      <c r="BQ11" s="424"/>
      <c r="BR11" s="424"/>
      <c r="BS11" s="424"/>
      <c r="BT11" s="424"/>
      <c r="BU11" s="425"/>
      <c r="BV11" s="423">
        <v>0</v>
      </c>
      <c r="BW11" s="424"/>
      <c r="BX11" s="424"/>
      <c r="BY11" s="424"/>
      <c r="BZ11" s="424"/>
      <c r="CA11" s="424"/>
      <c r="CB11" s="424"/>
      <c r="CC11" s="425"/>
      <c r="CD11" s="432" t="s">
        <v>128</v>
      </c>
      <c r="CE11" s="377"/>
      <c r="CF11" s="377"/>
      <c r="CG11" s="377"/>
      <c r="CH11" s="377"/>
      <c r="CI11" s="377"/>
      <c r="CJ11" s="377"/>
      <c r="CK11" s="377"/>
      <c r="CL11" s="377"/>
      <c r="CM11" s="377"/>
      <c r="CN11" s="377"/>
      <c r="CO11" s="377"/>
      <c r="CP11" s="377"/>
      <c r="CQ11" s="377"/>
      <c r="CR11" s="377"/>
      <c r="CS11" s="433"/>
      <c r="CT11" s="526" t="s">
        <v>129</v>
      </c>
      <c r="CU11" s="527"/>
      <c r="CV11" s="527"/>
      <c r="CW11" s="527"/>
      <c r="CX11" s="527"/>
      <c r="CY11" s="527"/>
      <c r="CZ11" s="527"/>
      <c r="DA11" s="528"/>
      <c r="DB11" s="526" t="s">
        <v>129</v>
      </c>
      <c r="DC11" s="527"/>
      <c r="DD11" s="527"/>
      <c r="DE11" s="527"/>
      <c r="DF11" s="527"/>
      <c r="DG11" s="527"/>
      <c r="DH11" s="527"/>
      <c r="DI11" s="528"/>
    </row>
    <row r="12" spans="1:119" ht="18.75" customHeight="1" x14ac:dyDescent="0.2">
      <c r="A12" s="174"/>
      <c r="B12" s="529" t="s">
        <v>130</v>
      </c>
      <c r="C12" s="530"/>
      <c r="D12" s="530"/>
      <c r="E12" s="530"/>
      <c r="F12" s="530"/>
      <c r="G12" s="530"/>
      <c r="H12" s="530"/>
      <c r="I12" s="530"/>
      <c r="J12" s="530"/>
      <c r="K12" s="531"/>
      <c r="L12" s="538" t="s">
        <v>131</v>
      </c>
      <c r="M12" s="539"/>
      <c r="N12" s="539"/>
      <c r="O12" s="539"/>
      <c r="P12" s="539"/>
      <c r="Q12" s="540"/>
      <c r="R12" s="541">
        <v>624</v>
      </c>
      <c r="S12" s="542"/>
      <c r="T12" s="542"/>
      <c r="U12" s="542"/>
      <c r="V12" s="543"/>
      <c r="W12" s="544" t="s">
        <v>1</v>
      </c>
      <c r="X12" s="471"/>
      <c r="Y12" s="471"/>
      <c r="Z12" s="471"/>
      <c r="AA12" s="471"/>
      <c r="AB12" s="545"/>
      <c r="AC12" s="546" t="s">
        <v>132</v>
      </c>
      <c r="AD12" s="547"/>
      <c r="AE12" s="547"/>
      <c r="AF12" s="547"/>
      <c r="AG12" s="548"/>
      <c r="AH12" s="546" t="s">
        <v>133</v>
      </c>
      <c r="AI12" s="547"/>
      <c r="AJ12" s="547"/>
      <c r="AK12" s="547"/>
      <c r="AL12" s="549"/>
      <c r="AM12" s="482" t="s">
        <v>134</v>
      </c>
      <c r="AN12" s="397"/>
      <c r="AO12" s="397"/>
      <c r="AP12" s="397"/>
      <c r="AQ12" s="397"/>
      <c r="AR12" s="397"/>
      <c r="AS12" s="397"/>
      <c r="AT12" s="398"/>
      <c r="AU12" s="470" t="s">
        <v>102</v>
      </c>
      <c r="AV12" s="471"/>
      <c r="AW12" s="471"/>
      <c r="AX12" s="471"/>
      <c r="AY12" s="403" t="s">
        <v>135</v>
      </c>
      <c r="AZ12" s="404"/>
      <c r="BA12" s="404"/>
      <c r="BB12" s="404"/>
      <c r="BC12" s="404"/>
      <c r="BD12" s="404"/>
      <c r="BE12" s="404"/>
      <c r="BF12" s="404"/>
      <c r="BG12" s="404"/>
      <c r="BH12" s="404"/>
      <c r="BI12" s="404"/>
      <c r="BJ12" s="404"/>
      <c r="BK12" s="404"/>
      <c r="BL12" s="404"/>
      <c r="BM12" s="405"/>
      <c r="BN12" s="423">
        <v>0</v>
      </c>
      <c r="BO12" s="424"/>
      <c r="BP12" s="424"/>
      <c r="BQ12" s="424"/>
      <c r="BR12" s="424"/>
      <c r="BS12" s="424"/>
      <c r="BT12" s="424"/>
      <c r="BU12" s="425"/>
      <c r="BV12" s="423">
        <v>0</v>
      </c>
      <c r="BW12" s="424"/>
      <c r="BX12" s="424"/>
      <c r="BY12" s="424"/>
      <c r="BZ12" s="424"/>
      <c r="CA12" s="424"/>
      <c r="CB12" s="424"/>
      <c r="CC12" s="425"/>
      <c r="CD12" s="432" t="s">
        <v>136</v>
      </c>
      <c r="CE12" s="377"/>
      <c r="CF12" s="377"/>
      <c r="CG12" s="377"/>
      <c r="CH12" s="377"/>
      <c r="CI12" s="377"/>
      <c r="CJ12" s="377"/>
      <c r="CK12" s="377"/>
      <c r="CL12" s="377"/>
      <c r="CM12" s="377"/>
      <c r="CN12" s="377"/>
      <c r="CO12" s="377"/>
      <c r="CP12" s="377"/>
      <c r="CQ12" s="377"/>
      <c r="CR12" s="377"/>
      <c r="CS12" s="433"/>
      <c r="CT12" s="526" t="s">
        <v>137</v>
      </c>
      <c r="CU12" s="527"/>
      <c r="CV12" s="527"/>
      <c r="CW12" s="527"/>
      <c r="CX12" s="527"/>
      <c r="CY12" s="527"/>
      <c r="CZ12" s="527"/>
      <c r="DA12" s="528"/>
      <c r="DB12" s="526" t="s">
        <v>138</v>
      </c>
      <c r="DC12" s="527"/>
      <c r="DD12" s="527"/>
      <c r="DE12" s="527"/>
      <c r="DF12" s="527"/>
      <c r="DG12" s="527"/>
      <c r="DH12" s="527"/>
      <c r="DI12" s="528"/>
    </row>
    <row r="13" spans="1:119" ht="18.75" customHeight="1" x14ac:dyDescent="0.2">
      <c r="A13" s="174"/>
      <c r="B13" s="532"/>
      <c r="C13" s="533"/>
      <c r="D13" s="533"/>
      <c r="E13" s="533"/>
      <c r="F13" s="533"/>
      <c r="G13" s="533"/>
      <c r="H13" s="533"/>
      <c r="I13" s="533"/>
      <c r="J13" s="533"/>
      <c r="K13" s="534"/>
      <c r="L13" s="183"/>
      <c r="M13" s="513" t="s">
        <v>139</v>
      </c>
      <c r="N13" s="514"/>
      <c r="O13" s="514"/>
      <c r="P13" s="514"/>
      <c r="Q13" s="515"/>
      <c r="R13" s="516">
        <v>617</v>
      </c>
      <c r="S13" s="517"/>
      <c r="T13" s="517"/>
      <c r="U13" s="517"/>
      <c r="V13" s="518"/>
      <c r="W13" s="504" t="s">
        <v>140</v>
      </c>
      <c r="X13" s="446"/>
      <c r="Y13" s="446"/>
      <c r="Z13" s="446"/>
      <c r="AA13" s="446"/>
      <c r="AB13" s="447"/>
      <c r="AC13" s="399">
        <v>52</v>
      </c>
      <c r="AD13" s="400"/>
      <c r="AE13" s="400"/>
      <c r="AF13" s="400"/>
      <c r="AG13" s="401"/>
      <c r="AH13" s="399">
        <v>52</v>
      </c>
      <c r="AI13" s="400"/>
      <c r="AJ13" s="400"/>
      <c r="AK13" s="400"/>
      <c r="AL13" s="402"/>
      <c r="AM13" s="482" t="s">
        <v>141</v>
      </c>
      <c r="AN13" s="397"/>
      <c r="AO13" s="397"/>
      <c r="AP13" s="397"/>
      <c r="AQ13" s="397"/>
      <c r="AR13" s="397"/>
      <c r="AS13" s="397"/>
      <c r="AT13" s="398"/>
      <c r="AU13" s="470" t="s">
        <v>142</v>
      </c>
      <c r="AV13" s="471"/>
      <c r="AW13" s="471"/>
      <c r="AX13" s="471"/>
      <c r="AY13" s="403" t="s">
        <v>143</v>
      </c>
      <c r="AZ13" s="404"/>
      <c r="BA13" s="404"/>
      <c r="BB13" s="404"/>
      <c r="BC13" s="404"/>
      <c r="BD13" s="404"/>
      <c r="BE13" s="404"/>
      <c r="BF13" s="404"/>
      <c r="BG13" s="404"/>
      <c r="BH13" s="404"/>
      <c r="BI13" s="404"/>
      <c r="BJ13" s="404"/>
      <c r="BK13" s="404"/>
      <c r="BL13" s="404"/>
      <c r="BM13" s="405"/>
      <c r="BN13" s="423">
        <v>202224</v>
      </c>
      <c r="BO13" s="424"/>
      <c r="BP13" s="424"/>
      <c r="BQ13" s="424"/>
      <c r="BR13" s="424"/>
      <c r="BS13" s="424"/>
      <c r="BT13" s="424"/>
      <c r="BU13" s="425"/>
      <c r="BV13" s="423">
        <v>18952</v>
      </c>
      <c r="BW13" s="424"/>
      <c r="BX13" s="424"/>
      <c r="BY13" s="424"/>
      <c r="BZ13" s="424"/>
      <c r="CA13" s="424"/>
      <c r="CB13" s="424"/>
      <c r="CC13" s="425"/>
      <c r="CD13" s="432" t="s">
        <v>144</v>
      </c>
      <c r="CE13" s="377"/>
      <c r="CF13" s="377"/>
      <c r="CG13" s="377"/>
      <c r="CH13" s="377"/>
      <c r="CI13" s="377"/>
      <c r="CJ13" s="377"/>
      <c r="CK13" s="377"/>
      <c r="CL13" s="377"/>
      <c r="CM13" s="377"/>
      <c r="CN13" s="377"/>
      <c r="CO13" s="377"/>
      <c r="CP13" s="377"/>
      <c r="CQ13" s="377"/>
      <c r="CR13" s="377"/>
      <c r="CS13" s="433"/>
      <c r="CT13" s="393">
        <v>10.5</v>
      </c>
      <c r="CU13" s="394"/>
      <c r="CV13" s="394"/>
      <c r="CW13" s="394"/>
      <c r="CX13" s="394"/>
      <c r="CY13" s="394"/>
      <c r="CZ13" s="394"/>
      <c r="DA13" s="395"/>
      <c r="DB13" s="393">
        <v>10.3</v>
      </c>
      <c r="DC13" s="394"/>
      <c r="DD13" s="394"/>
      <c r="DE13" s="394"/>
      <c r="DF13" s="394"/>
      <c r="DG13" s="394"/>
      <c r="DH13" s="394"/>
      <c r="DI13" s="395"/>
    </row>
    <row r="14" spans="1:119" ht="18.75" customHeight="1" thickBot="1" x14ac:dyDescent="0.25">
      <c r="A14" s="174"/>
      <c r="B14" s="532"/>
      <c r="C14" s="533"/>
      <c r="D14" s="533"/>
      <c r="E14" s="533"/>
      <c r="F14" s="533"/>
      <c r="G14" s="533"/>
      <c r="H14" s="533"/>
      <c r="I14" s="533"/>
      <c r="J14" s="533"/>
      <c r="K14" s="534"/>
      <c r="L14" s="506" t="s">
        <v>145</v>
      </c>
      <c r="M14" s="550"/>
      <c r="N14" s="550"/>
      <c r="O14" s="550"/>
      <c r="P14" s="550"/>
      <c r="Q14" s="551"/>
      <c r="R14" s="516">
        <v>645</v>
      </c>
      <c r="S14" s="517"/>
      <c r="T14" s="517"/>
      <c r="U14" s="517"/>
      <c r="V14" s="518"/>
      <c r="W14" s="519"/>
      <c r="X14" s="449"/>
      <c r="Y14" s="449"/>
      <c r="Z14" s="449"/>
      <c r="AA14" s="449"/>
      <c r="AB14" s="450"/>
      <c r="AC14" s="509">
        <v>17.100000000000001</v>
      </c>
      <c r="AD14" s="510"/>
      <c r="AE14" s="510"/>
      <c r="AF14" s="510"/>
      <c r="AG14" s="511"/>
      <c r="AH14" s="509">
        <v>20.5</v>
      </c>
      <c r="AI14" s="510"/>
      <c r="AJ14" s="510"/>
      <c r="AK14" s="510"/>
      <c r="AL14" s="512"/>
      <c r="AM14" s="482"/>
      <c r="AN14" s="397"/>
      <c r="AO14" s="397"/>
      <c r="AP14" s="397"/>
      <c r="AQ14" s="397"/>
      <c r="AR14" s="397"/>
      <c r="AS14" s="397"/>
      <c r="AT14" s="398"/>
      <c r="AU14" s="470"/>
      <c r="AV14" s="471"/>
      <c r="AW14" s="471"/>
      <c r="AX14" s="471"/>
      <c r="AY14" s="403"/>
      <c r="AZ14" s="404"/>
      <c r="BA14" s="404"/>
      <c r="BB14" s="404"/>
      <c r="BC14" s="404"/>
      <c r="BD14" s="404"/>
      <c r="BE14" s="404"/>
      <c r="BF14" s="404"/>
      <c r="BG14" s="404"/>
      <c r="BH14" s="404"/>
      <c r="BI14" s="404"/>
      <c r="BJ14" s="404"/>
      <c r="BK14" s="404"/>
      <c r="BL14" s="404"/>
      <c r="BM14" s="405"/>
      <c r="BN14" s="423"/>
      <c r="BO14" s="424"/>
      <c r="BP14" s="424"/>
      <c r="BQ14" s="424"/>
      <c r="BR14" s="424"/>
      <c r="BS14" s="424"/>
      <c r="BT14" s="424"/>
      <c r="BU14" s="425"/>
      <c r="BV14" s="423"/>
      <c r="BW14" s="424"/>
      <c r="BX14" s="424"/>
      <c r="BY14" s="424"/>
      <c r="BZ14" s="424"/>
      <c r="CA14" s="424"/>
      <c r="CB14" s="424"/>
      <c r="CC14" s="425"/>
      <c r="CD14" s="429" t="s">
        <v>146</v>
      </c>
      <c r="CE14" s="430"/>
      <c r="CF14" s="430"/>
      <c r="CG14" s="430"/>
      <c r="CH14" s="430"/>
      <c r="CI14" s="430"/>
      <c r="CJ14" s="430"/>
      <c r="CK14" s="430"/>
      <c r="CL14" s="430"/>
      <c r="CM14" s="430"/>
      <c r="CN14" s="430"/>
      <c r="CO14" s="430"/>
      <c r="CP14" s="430"/>
      <c r="CQ14" s="430"/>
      <c r="CR14" s="430"/>
      <c r="CS14" s="431"/>
      <c r="CT14" s="520">
        <v>88.3</v>
      </c>
      <c r="CU14" s="521"/>
      <c r="CV14" s="521"/>
      <c r="CW14" s="521"/>
      <c r="CX14" s="521"/>
      <c r="CY14" s="521"/>
      <c r="CZ14" s="521"/>
      <c r="DA14" s="522"/>
      <c r="DB14" s="520">
        <v>92.6</v>
      </c>
      <c r="DC14" s="521"/>
      <c r="DD14" s="521"/>
      <c r="DE14" s="521"/>
      <c r="DF14" s="521"/>
      <c r="DG14" s="521"/>
      <c r="DH14" s="521"/>
      <c r="DI14" s="522"/>
    </row>
    <row r="15" spans="1:119" ht="18.75" customHeight="1" x14ac:dyDescent="0.2">
      <c r="A15" s="174"/>
      <c r="B15" s="532"/>
      <c r="C15" s="533"/>
      <c r="D15" s="533"/>
      <c r="E15" s="533"/>
      <c r="F15" s="533"/>
      <c r="G15" s="533"/>
      <c r="H15" s="533"/>
      <c r="I15" s="533"/>
      <c r="J15" s="533"/>
      <c r="K15" s="534"/>
      <c r="L15" s="183"/>
      <c r="M15" s="513" t="s">
        <v>139</v>
      </c>
      <c r="N15" s="514"/>
      <c r="O15" s="514"/>
      <c r="P15" s="514"/>
      <c r="Q15" s="515"/>
      <c r="R15" s="516">
        <v>642</v>
      </c>
      <c r="S15" s="517"/>
      <c r="T15" s="517"/>
      <c r="U15" s="517"/>
      <c r="V15" s="518"/>
      <c r="W15" s="504" t="s">
        <v>147</v>
      </c>
      <c r="X15" s="446"/>
      <c r="Y15" s="446"/>
      <c r="Z15" s="446"/>
      <c r="AA15" s="446"/>
      <c r="AB15" s="447"/>
      <c r="AC15" s="399">
        <v>35</v>
      </c>
      <c r="AD15" s="400"/>
      <c r="AE15" s="400"/>
      <c r="AF15" s="400"/>
      <c r="AG15" s="401"/>
      <c r="AH15" s="399">
        <v>19</v>
      </c>
      <c r="AI15" s="400"/>
      <c r="AJ15" s="400"/>
      <c r="AK15" s="400"/>
      <c r="AL15" s="402"/>
      <c r="AM15" s="482"/>
      <c r="AN15" s="397"/>
      <c r="AO15" s="397"/>
      <c r="AP15" s="397"/>
      <c r="AQ15" s="397"/>
      <c r="AR15" s="397"/>
      <c r="AS15" s="397"/>
      <c r="AT15" s="398"/>
      <c r="AU15" s="470"/>
      <c r="AV15" s="471"/>
      <c r="AW15" s="471"/>
      <c r="AX15" s="471"/>
      <c r="AY15" s="415" t="s">
        <v>148</v>
      </c>
      <c r="AZ15" s="416"/>
      <c r="BA15" s="416"/>
      <c r="BB15" s="416"/>
      <c r="BC15" s="416"/>
      <c r="BD15" s="416"/>
      <c r="BE15" s="416"/>
      <c r="BF15" s="416"/>
      <c r="BG15" s="416"/>
      <c r="BH15" s="416"/>
      <c r="BI15" s="416"/>
      <c r="BJ15" s="416"/>
      <c r="BK15" s="416"/>
      <c r="BL15" s="416"/>
      <c r="BM15" s="417"/>
      <c r="BN15" s="418">
        <v>61837</v>
      </c>
      <c r="BO15" s="419"/>
      <c r="BP15" s="419"/>
      <c r="BQ15" s="419"/>
      <c r="BR15" s="419"/>
      <c r="BS15" s="419"/>
      <c r="BT15" s="419"/>
      <c r="BU15" s="420"/>
      <c r="BV15" s="418">
        <v>63261</v>
      </c>
      <c r="BW15" s="419"/>
      <c r="BX15" s="419"/>
      <c r="BY15" s="419"/>
      <c r="BZ15" s="419"/>
      <c r="CA15" s="419"/>
      <c r="CB15" s="419"/>
      <c r="CC15" s="420"/>
      <c r="CD15" s="523" t="s">
        <v>149</v>
      </c>
      <c r="CE15" s="524"/>
      <c r="CF15" s="524"/>
      <c r="CG15" s="524"/>
      <c r="CH15" s="524"/>
      <c r="CI15" s="524"/>
      <c r="CJ15" s="524"/>
      <c r="CK15" s="524"/>
      <c r="CL15" s="524"/>
      <c r="CM15" s="524"/>
      <c r="CN15" s="524"/>
      <c r="CO15" s="524"/>
      <c r="CP15" s="524"/>
      <c r="CQ15" s="524"/>
      <c r="CR15" s="524"/>
      <c r="CS15" s="525"/>
      <c r="CT15" s="184"/>
      <c r="CU15" s="185"/>
      <c r="CV15" s="185"/>
      <c r="CW15" s="185"/>
      <c r="CX15" s="185"/>
      <c r="CY15" s="185"/>
      <c r="CZ15" s="185"/>
      <c r="DA15" s="186"/>
      <c r="DB15" s="184"/>
      <c r="DC15" s="185"/>
      <c r="DD15" s="185"/>
      <c r="DE15" s="185"/>
      <c r="DF15" s="185"/>
      <c r="DG15" s="185"/>
      <c r="DH15" s="185"/>
      <c r="DI15" s="186"/>
    </row>
    <row r="16" spans="1:119" ht="18.75" customHeight="1" x14ac:dyDescent="0.2">
      <c r="A16" s="174"/>
      <c r="B16" s="532"/>
      <c r="C16" s="533"/>
      <c r="D16" s="533"/>
      <c r="E16" s="533"/>
      <c r="F16" s="533"/>
      <c r="G16" s="533"/>
      <c r="H16" s="533"/>
      <c r="I16" s="533"/>
      <c r="J16" s="533"/>
      <c r="K16" s="534"/>
      <c r="L16" s="506" t="s">
        <v>150</v>
      </c>
      <c r="M16" s="507"/>
      <c r="N16" s="507"/>
      <c r="O16" s="507"/>
      <c r="P16" s="507"/>
      <c r="Q16" s="508"/>
      <c r="R16" s="501" t="s">
        <v>151</v>
      </c>
      <c r="S16" s="502"/>
      <c r="T16" s="502"/>
      <c r="U16" s="502"/>
      <c r="V16" s="503"/>
      <c r="W16" s="519"/>
      <c r="X16" s="449"/>
      <c r="Y16" s="449"/>
      <c r="Z16" s="449"/>
      <c r="AA16" s="449"/>
      <c r="AB16" s="450"/>
      <c r="AC16" s="509">
        <v>11.5</v>
      </c>
      <c r="AD16" s="510"/>
      <c r="AE16" s="510"/>
      <c r="AF16" s="510"/>
      <c r="AG16" s="511"/>
      <c r="AH16" s="509">
        <v>7.5</v>
      </c>
      <c r="AI16" s="510"/>
      <c r="AJ16" s="510"/>
      <c r="AK16" s="510"/>
      <c r="AL16" s="512"/>
      <c r="AM16" s="482"/>
      <c r="AN16" s="397"/>
      <c r="AO16" s="397"/>
      <c r="AP16" s="397"/>
      <c r="AQ16" s="397"/>
      <c r="AR16" s="397"/>
      <c r="AS16" s="397"/>
      <c r="AT16" s="398"/>
      <c r="AU16" s="470"/>
      <c r="AV16" s="471"/>
      <c r="AW16" s="471"/>
      <c r="AX16" s="471"/>
      <c r="AY16" s="403" t="s">
        <v>152</v>
      </c>
      <c r="AZ16" s="404"/>
      <c r="BA16" s="404"/>
      <c r="BB16" s="404"/>
      <c r="BC16" s="404"/>
      <c r="BD16" s="404"/>
      <c r="BE16" s="404"/>
      <c r="BF16" s="404"/>
      <c r="BG16" s="404"/>
      <c r="BH16" s="404"/>
      <c r="BI16" s="404"/>
      <c r="BJ16" s="404"/>
      <c r="BK16" s="404"/>
      <c r="BL16" s="404"/>
      <c r="BM16" s="405"/>
      <c r="BN16" s="423">
        <v>960660</v>
      </c>
      <c r="BO16" s="424"/>
      <c r="BP16" s="424"/>
      <c r="BQ16" s="424"/>
      <c r="BR16" s="424"/>
      <c r="BS16" s="424"/>
      <c r="BT16" s="424"/>
      <c r="BU16" s="425"/>
      <c r="BV16" s="423">
        <v>844039</v>
      </c>
      <c r="BW16" s="424"/>
      <c r="BX16" s="424"/>
      <c r="BY16" s="424"/>
      <c r="BZ16" s="424"/>
      <c r="CA16" s="424"/>
      <c r="CB16" s="424"/>
      <c r="CC16" s="425"/>
      <c r="CD16" s="187"/>
      <c r="CE16" s="421"/>
      <c r="CF16" s="421"/>
      <c r="CG16" s="421"/>
      <c r="CH16" s="421"/>
      <c r="CI16" s="421"/>
      <c r="CJ16" s="421"/>
      <c r="CK16" s="421"/>
      <c r="CL16" s="421"/>
      <c r="CM16" s="421"/>
      <c r="CN16" s="421"/>
      <c r="CO16" s="421"/>
      <c r="CP16" s="421"/>
      <c r="CQ16" s="421"/>
      <c r="CR16" s="421"/>
      <c r="CS16" s="422"/>
      <c r="CT16" s="393"/>
      <c r="CU16" s="394"/>
      <c r="CV16" s="394"/>
      <c r="CW16" s="394"/>
      <c r="CX16" s="394"/>
      <c r="CY16" s="394"/>
      <c r="CZ16" s="394"/>
      <c r="DA16" s="395"/>
      <c r="DB16" s="393"/>
      <c r="DC16" s="394"/>
      <c r="DD16" s="394"/>
      <c r="DE16" s="394"/>
      <c r="DF16" s="394"/>
      <c r="DG16" s="394"/>
      <c r="DH16" s="394"/>
      <c r="DI16" s="395"/>
    </row>
    <row r="17" spans="1:113" ht="18.75" customHeight="1" thickBot="1" x14ac:dyDescent="0.25">
      <c r="A17" s="174"/>
      <c r="B17" s="535"/>
      <c r="C17" s="536"/>
      <c r="D17" s="536"/>
      <c r="E17" s="536"/>
      <c r="F17" s="536"/>
      <c r="G17" s="536"/>
      <c r="H17" s="536"/>
      <c r="I17" s="536"/>
      <c r="J17" s="536"/>
      <c r="K17" s="537"/>
      <c r="L17" s="188"/>
      <c r="M17" s="498" t="s">
        <v>153</v>
      </c>
      <c r="N17" s="499"/>
      <c r="O17" s="499"/>
      <c r="P17" s="499"/>
      <c r="Q17" s="500"/>
      <c r="R17" s="501" t="s">
        <v>154</v>
      </c>
      <c r="S17" s="502"/>
      <c r="T17" s="502"/>
      <c r="U17" s="502"/>
      <c r="V17" s="503"/>
      <c r="W17" s="504" t="s">
        <v>155</v>
      </c>
      <c r="X17" s="446"/>
      <c r="Y17" s="446"/>
      <c r="Z17" s="446"/>
      <c r="AA17" s="446"/>
      <c r="AB17" s="447"/>
      <c r="AC17" s="399">
        <v>217</v>
      </c>
      <c r="AD17" s="400"/>
      <c r="AE17" s="400"/>
      <c r="AF17" s="400"/>
      <c r="AG17" s="401"/>
      <c r="AH17" s="399">
        <v>183</v>
      </c>
      <c r="AI17" s="400"/>
      <c r="AJ17" s="400"/>
      <c r="AK17" s="400"/>
      <c r="AL17" s="402"/>
      <c r="AM17" s="482"/>
      <c r="AN17" s="397"/>
      <c r="AO17" s="397"/>
      <c r="AP17" s="397"/>
      <c r="AQ17" s="397"/>
      <c r="AR17" s="397"/>
      <c r="AS17" s="397"/>
      <c r="AT17" s="398"/>
      <c r="AU17" s="470"/>
      <c r="AV17" s="471"/>
      <c r="AW17" s="471"/>
      <c r="AX17" s="471"/>
      <c r="AY17" s="403" t="s">
        <v>156</v>
      </c>
      <c r="AZ17" s="404"/>
      <c r="BA17" s="404"/>
      <c r="BB17" s="404"/>
      <c r="BC17" s="404"/>
      <c r="BD17" s="404"/>
      <c r="BE17" s="404"/>
      <c r="BF17" s="404"/>
      <c r="BG17" s="404"/>
      <c r="BH17" s="404"/>
      <c r="BI17" s="404"/>
      <c r="BJ17" s="404"/>
      <c r="BK17" s="404"/>
      <c r="BL17" s="404"/>
      <c r="BM17" s="405"/>
      <c r="BN17" s="423">
        <v>74556</v>
      </c>
      <c r="BO17" s="424"/>
      <c r="BP17" s="424"/>
      <c r="BQ17" s="424"/>
      <c r="BR17" s="424"/>
      <c r="BS17" s="424"/>
      <c r="BT17" s="424"/>
      <c r="BU17" s="425"/>
      <c r="BV17" s="423">
        <v>76308</v>
      </c>
      <c r="BW17" s="424"/>
      <c r="BX17" s="424"/>
      <c r="BY17" s="424"/>
      <c r="BZ17" s="424"/>
      <c r="CA17" s="424"/>
      <c r="CB17" s="424"/>
      <c r="CC17" s="425"/>
      <c r="CD17" s="187"/>
      <c r="CE17" s="421"/>
      <c r="CF17" s="421"/>
      <c r="CG17" s="421"/>
      <c r="CH17" s="421"/>
      <c r="CI17" s="421"/>
      <c r="CJ17" s="421"/>
      <c r="CK17" s="421"/>
      <c r="CL17" s="421"/>
      <c r="CM17" s="421"/>
      <c r="CN17" s="421"/>
      <c r="CO17" s="421"/>
      <c r="CP17" s="421"/>
      <c r="CQ17" s="421"/>
      <c r="CR17" s="421"/>
      <c r="CS17" s="422"/>
      <c r="CT17" s="393"/>
      <c r="CU17" s="394"/>
      <c r="CV17" s="394"/>
      <c r="CW17" s="394"/>
      <c r="CX17" s="394"/>
      <c r="CY17" s="394"/>
      <c r="CZ17" s="394"/>
      <c r="DA17" s="395"/>
      <c r="DB17" s="393"/>
      <c r="DC17" s="394"/>
      <c r="DD17" s="394"/>
      <c r="DE17" s="394"/>
      <c r="DF17" s="394"/>
      <c r="DG17" s="394"/>
      <c r="DH17" s="394"/>
      <c r="DI17" s="395"/>
    </row>
    <row r="18" spans="1:113" ht="18.75" customHeight="1" thickBot="1" x14ac:dyDescent="0.25">
      <c r="A18" s="174"/>
      <c r="B18" s="475" t="s">
        <v>157</v>
      </c>
      <c r="C18" s="476"/>
      <c r="D18" s="476"/>
      <c r="E18" s="477"/>
      <c r="F18" s="477"/>
      <c r="G18" s="477"/>
      <c r="H18" s="477"/>
      <c r="I18" s="477"/>
      <c r="J18" s="477"/>
      <c r="K18" s="477"/>
      <c r="L18" s="478">
        <v>13.7</v>
      </c>
      <c r="M18" s="478"/>
      <c r="N18" s="478"/>
      <c r="O18" s="478"/>
      <c r="P18" s="478"/>
      <c r="Q18" s="478"/>
      <c r="R18" s="479"/>
      <c r="S18" s="479"/>
      <c r="T18" s="479"/>
      <c r="U18" s="479"/>
      <c r="V18" s="480"/>
      <c r="W18" s="494"/>
      <c r="X18" s="495"/>
      <c r="Y18" s="495"/>
      <c r="Z18" s="495"/>
      <c r="AA18" s="495"/>
      <c r="AB18" s="505"/>
      <c r="AC18" s="387">
        <v>71.400000000000006</v>
      </c>
      <c r="AD18" s="388"/>
      <c r="AE18" s="388"/>
      <c r="AF18" s="388"/>
      <c r="AG18" s="481"/>
      <c r="AH18" s="387">
        <v>72</v>
      </c>
      <c r="AI18" s="388"/>
      <c r="AJ18" s="388"/>
      <c r="AK18" s="388"/>
      <c r="AL18" s="389"/>
      <c r="AM18" s="482"/>
      <c r="AN18" s="397"/>
      <c r="AO18" s="397"/>
      <c r="AP18" s="397"/>
      <c r="AQ18" s="397"/>
      <c r="AR18" s="397"/>
      <c r="AS18" s="397"/>
      <c r="AT18" s="398"/>
      <c r="AU18" s="470"/>
      <c r="AV18" s="471"/>
      <c r="AW18" s="471"/>
      <c r="AX18" s="471"/>
      <c r="AY18" s="403" t="s">
        <v>158</v>
      </c>
      <c r="AZ18" s="404"/>
      <c r="BA18" s="404"/>
      <c r="BB18" s="404"/>
      <c r="BC18" s="404"/>
      <c r="BD18" s="404"/>
      <c r="BE18" s="404"/>
      <c r="BF18" s="404"/>
      <c r="BG18" s="404"/>
      <c r="BH18" s="404"/>
      <c r="BI18" s="404"/>
      <c r="BJ18" s="404"/>
      <c r="BK18" s="404"/>
      <c r="BL18" s="404"/>
      <c r="BM18" s="405"/>
      <c r="BN18" s="423">
        <v>884526</v>
      </c>
      <c r="BO18" s="424"/>
      <c r="BP18" s="424"/>
      <c r="BQ18" s="424"/>
      <c r="BR18" s="424"/>
      <c r="BS18" s="424"/>
      <c r="BT18" s="424"/>
      <c r="BU18" s="425"/>
      <c r="BV18" s="423">
        <v>845043</v>
      </c>
      <c r="BW18" s="424"/>
      <c r="BX18" s="424"/>
      <c r="BY18" s="424"/>
      <c r="BZ18" s="424"/>
      <c r="CA18" s="424"/>
      <c r="CB18" s="424"/>
      <c r="CC18" s="425"/>
      <c r="CD18" s="187"/>
      <c r="CE18" s="421"/>
      <c r="CF18" s="421"/>
      <c r="CG18" s="421"/>
      <c r="CH18" s="421"/>
      <c r="CI18" s="421"/>
      <c r="CJ18" s="421"/>
      <c r="CK18" s="421"/>
      <c r="CL18" s="421"/>
      <c r="CM18" s="421"/>
      <c r="CN18" s="421"/>
      <c r="CO18" s="421"/>
      <c r="CP18" s="421"/>
      <c r="CQ18" s="421"/>
      <c r="CR18" s="421"/>
      <c r="CS18" s="422"/>
      <c r="CT18" s="393"/>
      <c r="CU18" s="394"/>
      <c r="CV18" s="394"/>
      <c r="CW18" s="394"/>
      <c r="CX18" s="394"/>
      <c r="CY18" s="394"/>
      <c r="CZ18" s="394"/>
      <c r="DA18" s="395"/>
      <c r="DB18" s="393"/>
      <c r="DC18" s="394"/>
      <c r="DD18" s="394"/>
      <c r="DE18" s="394"/>
      <c r="DF18" s="394"/>
      <c r="DG18" s="394"/>
      <c r="DH18" s="394"/>
      <c r="DI18" s="395"/>
    </row>
    <row r="19" spans="1:113" ht="18.75" customHeight="1" thickBot="1" x14ac:dyDescent="0.25">
      <c r="A19" s="174"/>
      <c r="B19" s="475" t="s">
        <v>159</v>
      </c>
      <c r="C19" s="476"/>
      <c r="D19" s="476"/>
      <c r="E19" s="477"/>
      <c r="F19" s="477"/>
      <c r="G19" s="477"/>
      <c r="H19" s="477"/>
      <c r="I19" s="477"/>
      <c r="J19" s="477"/>
      <c r="K19" s="477"/>
      <c r="L19" s="483">
        <v>46</v>
      </c>
      <c r="M19" s="483"/>
      <c r="N19" s="483"/>
      <c r="O19" s="483"/>
      <c r="P19" s="483"/>
      <c r="Q19" s="483"/>
      <c r="R19" s="484"/>
      <c r="S19" s="484"/>
      <c r="T19" s="484"/>
      <c r="U19" s="484"/>
      <c r="V19" s="485"/>
      <c r="W19" s="492"/>
      <c r="X19" s="493"/>
      <c r="Y19" s="493"/>
      <c r="Z19" s="493"/>
      <c r="AA19" s="493"/>
      <c r="AB19" s="493"/>
      <c r="AC19" s="496"/>
      <c r="AD19" s="496"/>
      <c r="AE19" s="496"/>
      <c r="AF19" s="496"/>
      <c r="AG19" s="496"/>
      <c r="AH19" s="496"/>
      <c r="AI19" s="496"/>
      <c r="AJ19" s="496"/>
      <c r="AK19" s="496"/>
      <c r="AL19" s="497"/>
      <c r="AM19" s="482"/>
      <c r="AN19" s="397"/>
      <c r="AO19" s="397"/>
      <c r="AP19" s="397"/>
      <c r="AQ19" s="397"/>
      <c r="AR19" s="397"/>
      <c r="AS19" s="397"/>
      <c r="AT19" s="398"/>
      <c r="AU19" s="470"/>
      <c r="AV19" s="471"/>
      <c r="AW19" s="471"/>
      <c r="AX19" s="471"/>
      <c r="AY19" s="403" t="s">
        <v>160</v>
      </c>
      <c r="AZ19" s="404"/>
      <c r="BA19" s="404"/>
      <c r="BB19" s="404"/>
      <c r="BC19" s="404"/>
      <c r="BD19" s="404"/>
      <c r="BE19" s="404"/>
      <c r="BF19" s="404"/>
      <c r="BG19" s="404"/>
      <c r="BH19" s="404"/>
      <c r="BI19" s="404"/>
      <c r="BJ19" s="404"/>
      <c r="BK19" s="404"/>
      <c r="BL19" s="404"/>
      <c r="BM19" s="405"/>
      <c r="BN19" s="423">
        <v>1441578</v>
      </c>
      <c r="BO19" s="424"/>
      <c r="BP19" s="424"/>
      <c r="BQ19" s="424"/>
      <c r="BR19" s="424"/>
      <c r="BS19" s="424"/>
      <c r="BT19" s="424"/>
      <c r="BU19" s="425"/>
      <c r="BV19" s="423">
        <v>1222796</v>
      </c>
      <c r="BW19" s="424"/>
      <c r="BX19" s="424"/>
      <c r="BY19" s="424"/>
      <c r="BZ19" s="424"/>
      <c r="CA19" s="424"/>
      <c r="CB19" s="424"/>
      <c r="CC19" s="425"/>
      <c r="CD19" s="187"/>
      <c r="CE19" s="421"/>
      <c r="CF19" s="421"/>
      <c r="CG19" s="421"/>
      <c r="CH19" s="421"/>
      <c r="CI19" s="421"/>
      <c r="CJ19" s="421"/>
      <c r="CK19" s="421"/>
      <c r="CL19" s="421"/>
      <c r="CM19" s="421"/>
      <c r="CN19" s="421"/>
      <c r="CO19" s="421"/>
      <c r="CP19" s="421"/>
      <c r="CQ19" s="421"/>
      <c r="CR19" s="421"/>
      <c r="CS19" s="422"/>
      <c r="CT19" s="393"/>
      <c r="CU19" s="394"/>
      <c r="CV19" s="394"/>
      <c r="CW19" s="394"/>
      <c r="CX19" s="394"/>
      <c r="CY19" s="394"/>
      <c r="CZ19" s="394"/>
      <c r="DA19" s="395"/>
      <c r="DB19" s="393"/>
      <c r="DC19" s="394"/>
      <c r="DD19" s="394"/>
      <c r="DE19" s="394"/>
      <c r="DF19" s="394"/>
      <c r="DG19" s="394"/>
      <c r="DH19" s="394"/>
      <c r="DI19" s="395"/>
    </row>
    <row r="20" spans="1:113" ht="18.75" customHeight="1" thickBot="1" x14ac:dyDescent="0.25">
      <c r="A20" s="174"/>
      <c r="B20" s="475" t="s">
        <v>161</v>
      </c>
      <c r="C20" s="476"/>
      <c r="D20" s="476"/>
      <c r="E20" s="477"/>
      <c r="F20" s="477"/>
      <c r="G20" s="477"/>
      <c r="H20" s="477"/>
      <c r="I20" s="477"/>
      <c r="J20" s="477"/>
      <c r="K20" s="477"/>
      <c r="L20" s="483">
        <v>350</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379"/>
      <c r="AO20" s="379"/>
      <c r="AP20" s="379"/>
      <c r="AQ20" s="379"/>
      <c r="AR20" s="379"/>
      <c r="AS20" s="379"/>
      <c r="AT20" s="380"/>
      <c r="AU20" s="489"/>
      <c r="AV20" s="490"/>
      <c r="AW20" s="490"/>
      <c r="AX20" s="491"/>
      <c r="AY20" s="403"/>
      <c r="AZ20" s="404"/>
      <c r="BA20" s="404"/>
      <c r="BB20" s="404"/>
      <c r="BC20" s="404"/>
      <c r="BD20" s="404"/>
      <c r="BE20" s="404"/>
      <c r="BF20" s="404"/>
      <c r="BG20" s="404"/>
      <c r="BH20" s="404"/>
      <c r="BI20" s="404"/>
      <c r="BJ20" s="404"/>
      <c r="BK20" s="404"/>
      <c r="BL20" s="404"/>
      <c r="BM20" s="405"/>
      <c r="BN20" s="423"/>
      <c r="BO20" s="424"/>
      <c r="BP20" s="424"/>
      <c r="BQ20" s="424"/>
      <c r="BR20" s="424"/>
      <c r="BS20" s="424"/>
      <c r="BT20" s="424"/>
      <c r="BU20" s="425"/>
      <c r="BV20" s="423"/>
      <c r="BW20" s="424"/>
      <c r="BX20" s="424"/>
      <c r="BY20" s="424"/>
      <c r="BZ20" s="424"/>
      <c r="CA20" s="424"/>
      <c r="CB20" s="424"/>
      <c r="CC20" s="425"/>
      <c r="CD20" s="187"/>
      <c r="CE20" s="421"/>
      <c r="CF20" s="421"/>
      <c r="CG20" s="421"/>
      <c r="CH20" s="421"/>
      <c r="CI20" s="421"/>
      <c r="CJ20" s="421"/>
      <c r="CK20" s="421"/>
      <c r="CL20" s="421"/>
      <c r="CM20" s="421"/>
      <c r="CN20" s="421"/>
      <c r="CO20" s="421"/>
      <c r="CP20" s="421"/>
      <c r="CQ20" s="421"/>
      <c r="CR20" s="421"/>
      <c r="CS20" s="422"/>
      <c r="CT20" s="393"/>
      <c r="CU20" s="394"/>
      <c r="CV20" s="394"/>
      <c r="CW20" s="394"/>
      <c r="CX20" s="394"/>
      <c r="CY20" s="394"/>
      <c r="CZ20" s="394"/>
      <c r="DA20" s="395"/>
      <c r="DB20" s="393"/>
      <c r="DC20" s="394"/>
      <c r="DD20" s="394"/>
      <c r="DE20" s="394"/>
      <c r="DF20" s="394"/>
      <c r="DG20" s="394"/>
      <c r="DH20" s="394"/>
      <c r="DI20" s="395"/>
    </row>
    <row r="21" spans="1:113" ht="18.75" customHeight="1" thickBot="1" x14ac:dyDescent="0.25">
      <c r="A21" s="174"/>
      <c r="B21" s="472" t="s">
        <v>162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0"/>
      <c r="AZ21" s="391"/>
      <c r="BA21" s="391"/>
      <c r="BB21" s="391"/>
      <c r="BC21" s="391"/>
      <c r="BD21" s="391"/>
      <c r="BE21" s="391"/>
      <c r="BF21" s="391"/>
      <c r="BG21" s="391"/>
      <c r="BH21" s="391"/>
      <c r="BI21" s="391"/>
      <c r="BJ21" s="391"/>
      <c r="BK21" s="391"/>
      <c r="BL21" s="391"/>
      <c r="BM21" s="392"/>
      <c r="BN21" s="426"/>
      <c r="BO21" s="427"/>
      <c r="BP21" s="427"/>
      <c r="BQ21" s="427"/>
      <c r="BR21" s="427"/>
      <c r="BS21" s="427"/>
      <c r="BT21" s="427"/>
      <c r="BU21" s="428"/>
      <c r="BV21" s="426"/>
      <c r="BW21" s="427"/>
      <c r="BX21" s="427"/>
      <c r="BY21" s="427"/>
      <c r="BZ21" s="427"/>
      <c r="CA21" s="427"/>
      <c r="CB21" s="427"/>
      <c r="CC21" s="428"/>
      <c r="CD21" s="187"/>
      <c r="CE21" s="421"/>
      <c r="CF21" s="421"/>
      <c r="CG21" s="421"/>
      <c r="CH21" s="421"/>
      <c r="CI21" s="421"/>
      <c r="CJ21" s="421"/>
      <c r="CK21" s="421"/>
      <c r="CL21" s="421"/>
      <c r="CM21" s="421"/>
      <c r="CN21" s="421"/>
      <c r="CO21" s="421"/>
      <c r="CP21" s="421"/>
      <c r="CQ21" s="421"/>
      <c r="CR21" s="421"/>
      <c r="CS21" s="422"/>
      <c r="CT21" s="393"/>
      <c r="CU21" s="394"/>
      <c r="CV21" s="394"/>
      <c r="CW21" s="394"/>
      <c r="CX21" s="394"/>
      <c r="CY21" s="394"/>
      <c r="CZ21" s="394"/>
      <c r="DA21" s="395"/>
      <c r="DB21" s="393"/>
      <c r="DC21" s="394"/>
      <c r="DD21" s="394"/>
      <c r="DE21" s="394"/>
      <c r="DF21" s="394"/>
      <c r="DG21" s="394"/>
      <c r="DH21" s="394"/>
      <c r="DI21" s="395"/>
    </row>
    <row r="22" spans="1:113" ht="18.75" customHeight="1" x14ac:dyDescent="0.2">
      <c r="A22" s="174"/>
      <c r="B22" s="436" t="s">
        <v>163</v>
      </c>
      <c r="C22" s="437"/>
      <c r="D22" s="438"/>
      <c r="E22" s="445" t="s">
        <v>1</v>
      </c>
      <c r="F22" s="446"/>
      <c r="G22" s="446"/>
      <c r="H22" s="446"/>
      <c r="I22" s="446"/>
      <c r="J22" s="446"/>
      <c r="K22" s="447"/>
      <c r="L22" s="445" t="s">
        <v>164</v>
      </c>
      <c r="M22" s="446"/>
      <c r="N22" s="446"/>
      <c r="O22" s="446"/>
      <c r="P22" s="447"/>
      <c r="Q22" s="451" t="s">
        <v>165</v>
      </c>
      <c r="R22" s="452"/>
      <c r="S22" s="452"/>
      <c r="T22" s="452"/>
      <c r="U22" s="452"/>
      <c r="V22" s="453"/>
      <c r="W22" s="457" t="s">
        <v>166</v>
      </c>
      <c r="X22" s="437"/>
      <c r="Y22" s="438"/>
      <c r="Z22" s="445" t="s">
        <v>1</v>
      </c>
      <c r="AA22" s="446"/>
      <c r="AB22" s="446"/>
      <c r="AC22" s="446"/>
      <c r="AD22" s="446"/>
      <c r="AE22" s="446"/>
      <c r="AF22" s="446"/>
      <c r="AG22" s="447"/>
      <c r="AH22" s="462" t="s">
        <v>167</v>
      </c>
      <c r="AI22" s="446"/>
      <c r="AJ22" s="446"/>
      <c r="AK22" s="446"/>
      <c r="AL22" s="447"/>
      <c r="AM22" s="462" t="s">
        <v>168</v>
      </c>
      <c r="AN22" s="463"/>
      <c r="AO22" s="463"/>
      <c r="AP22" s="463"/>
      <c r="AQ22" s="463"/>
      <c r="AR22" s="464"/>
      <c r="AS22" s="451" t="s">
        <v>165</v>
      </c>
      <c r="AT22" s="452"/>
      <c r="AU22" s="452"/>
      <c r="AV22" s="452"/>
      <c r="AW22" s="452"/>
      <c r="AX22" s="468"/>
      <c r="AY22" s="415" t="s">
        <v>169</v>
      </c>
      <c r="AZ22" s="416"/>
      <c r="BA22" s="416"/>
      <c r="BB22" s="416"/>
      <c r="BC22" s="416"/>
      <c r="BD22" s="416"/>
      <c r="BE22" s="416"/>
      <c r="BF22" s="416"/>
      <c r="BG22" s="416"/>
      <c r="BH22" s="416"/>
      <c r="BI22" s="416"/>
      <c r="BJ22" s="416"/>
      <c r="BK22" s="416"/>
      <c r="BL22" s="416"/>
      <c r="BM22" s="417"/>
      <c r="BN22" s="418">
        <v>3149332</v>
      </c>
      <c r="BO22" s="419"/>
      <c r="BP22" s="419"/>
      <c r="BQ22" s="419"/>
      <c r="BR22" s="419"/>
      <c r="BS22" s="419"/>
      <c r="BT22" s="419"/>
      <c r="BU22" s="420"/>
      <c r="BV22" s="418">
        <v>3134942</v>
      </c>
      <c r="BW22" s="419"/>
      <c r="BX22" s="419"/>
      <c r="BY22" s="419"/>
      <c r="BZ22" s="419"/>
      <c r="CA22" s="419"/>
      <c r="CB22" s="419"/>
      <c r="CC22" s="420"/>
      <c r="CD22" s="187"/>
      <c r="CE22" s="421"/>
      <c r="CF22" s="421"/>
      <c r="CG22" s="421"/>
      <c r="CH22" s="421"/>
      <c r="CI22" s="421"/>
      <c r="CJ22" s="421"/>
      <c r="CK22" s="421"/>
      <c r="CL22" s="421"/>
      <c r="CM22" s="421"/>
      <c r="CN22" s="421"/>
      <c r="CO22" s="421"/>
      <c r="CP22" s="421"/>
      <c r="CQ22" s="421"/>
      <c r="CR22" s="421"/>
      <c r="CS22" s="422"/>
      <c r="CT22" s="393"/>
      <c r="CU22" s="394"/>
      <c r="CV22" s="394"/>
      <c r="CW22" s="394"/>
      <c r="CX22" s="394"/>
      <c r="CY22" s="394"/>
      <c r="CZ22" s="394"/>
      <c r="DA22" s="395"/>
      <c r="DB22" s="393"/>
      <c r="DC22" s="394"/>
      <c r="DD22" s="394"/>
      <c r="DE22" s="394"/>
      <c r="DF22" s="394"/>
      <c r="DG22" s="394"/>
      <c r="DH22" s="394"/>
      <c r="DI22" s="395"/>
    </row>
    <row r="23" spans="1:113" ht="18.75" customHeight="1" x14ac:dyDescent="0.2">
      <c r="A23" s="174"/>
      <c r="B23" s="439"/>
      <c r="C23" s="440"/>
      <c r="D23" s="441"/>
      <c r="E23" s="448"/>
      <c r="F23" s="449"/>
      <c r="G23" s="449"/>
      <c r="H23" s="449"/>
      <c r="I23" s="449"/>
      <c r="J23" s="449"/>
      <c r="K23" s="450"/>
      <c r="L23" s="448"/>
      <c r="M23" s="449"/>
      <c r="N23" s="449"/>
      <c r="O23" s="449"/>
      <c r="P23" s="450"/>
      <c r="Q23" s="454"/>
      <c r="R23" s="455"/>
      <c r="S23" s="455"/>
      <c r="T23" s="455"/>
      <c r="U23" s="455"/>
      <c r="V23" s="456"/>
      <c r="W23" s="458"/>
      <c r="X23" s="440"/>
      <c r="Y23" s="441"/>
      <c r="Z23" s="448"/>
      <c r="AA23" s="449"/>
      <c r="AB23" s="449"/>
      <c r="AC23" s="449"/>
      <c r="AD23" s="449"/>
      <c r="AE23" s="449"/>
      <c r="AF23" s="449"/>
      <c r="AG23" s="450"/>
      <c r="AH23" s="448"/>
      <c r="AI23" s="449"/>
      <c r="AJ23" s="449"/>
      <c r="AK23" s="449"/>
      <c r="AL23" s="450"/>
      <c r="AM23" s="465"/>
      <c r="AN23" s="466"/>
      <c r="AO23" s="466"/>
      <c r="AP23" s="466"/>
      <c r="AQ23" s="466"/>
      <c r="AR23" s="467"/>
      <c r="AS23" s="454"/>
      <c r="AT23" s="455"/>
      <c r="AU23" s="455"/>
      <c r="AV23" s="455"/>
      <c r="AW23" s="455"/>
      <c r="AX23" s="469"/>
      <c r="AY23" s="403" t="s">
        <v>170</v>
      </c>
      <c r="AZ23" s="404"/>
      <c r="BA23" s="404"/>
      <c r="BB23" s="404"/>
      <c r="BC23" s="404"/>
      <c r="BD23" s="404"/>
      <c r="BE23" s="404"/>
      <c r="BF23" s="404"/>
      <c r="BG23" s="404"/>
      <c r="BH23" s="404"/>
      <c r="BI23" s="404"/>
      <c r="BJ23" s="404"/>
      <c r="BK23" s="404"/>
      <c r="BL23" s="404"/>
      <c r="BM23" s="405"/>
      <c r="BN23" s="423">
        <v>2562595</v>
      </c>
      <c r="BO23" s="424"/>
      <c r="BP23" s="424"/>
      <c r="BQ23" s="424"/>
      <c r="BR23" s="424"/>
      <c r="BS23" s="424"/>
      <c r="BT23" s="424"/>
      <c r="BU23" s="425"/>
      <c r="BV23" s="423">
        <v>2528480</v>
      </c>
      <c r="BW23" s="424"/>
      <c r="BX23" s="424"/>
      <c r="BY23" s="424"/>
      <c r="BZ23" s="424"/>
      <c r="CA23" s="424"/>
      <c r="CB23" s="424"/>
      <c r="CC23" s="425"/>
      <c r="CD23" s="187"/>
      <c r="CE23" s="421"/>
      <c r="CF23" s="421"/>
      <c r="CG23" s="421"/>
      <c r="CH23" s="421"/>
      <c r="CI23" s="421"/>
      <c r="CJ23" s="421"/>
      <c r="CK23" s="421"/>
      <c r="CL23" s="421"/>
      <c r="CM23" s="421"/>
      <c r="CN23" s="421"/>
      <c r="CO23" s="421"/>
      <c r="CP23" s="421"/>
      <c r="CQ23" s="421"/>
      <c r="CR23" s="421"/>
      <c r="CS23" s="422"/>
      <c r="CT23" s="393"/>
      <c r="CU23" s="394"/>
      <c r="CV23" s="394"/>
      <c r="CW23" s="394"/>
      <c r="CX23" s="394"/>
      <c r="CY23" s="394"/>
      <c r="CZ23" s="394"/>
      <c r="DA23" s="395"/>
      <c r="DB23" s="393"/>
      <c r="DC23" s="394"/>
      <c r="DD23" s="394"/>
      <c r="DE23" s="394"/>
      <c r="DF23" s="394"/>
      <c r="DG23" s="394"/>
      <c r="DH23" s="394"/>
      <c r="DI23" s="395"/>
    </row>
    <row r="24" spans="1:113" ht="18.75" customHeight="1" thickBot="1" x14ac:dyDescent="0.25">
      <c r="A24" s="174"/>
      <c r="B24" s="439"/>
      <c r="C24" s="440"/>
      <c r="D24" s="441"/>
      <c r="E24" s="396" t="s">
        <v>171</v>
      </c>
      <c r="F24" s="397"/>
      <c r="G24" s="397"/>
      <c r="H24" s="397"/>
      <c r="I24" s="397"/>
      <c r="J24" s="397"/>
      <c r="K24" s="398"/>
      <c r="L24" s="399">
        <v>1</v>
      </c>
      <c r="M24" s="400"/>
      <c r="N24" s="400"/>
      <c r="O24" s="400"/>
      <c r="P24" s="401"/>
      <c r="Q24" s="399">
        <v>6520</v>
      </c>
      <c r="R24" s="400"/>
      <c r="S24" s="400"/>
      <c r="T24" s="400"/>
      <c r="U24" s="400"/>
      <c r="V24" s="401"/>
      <c r="W24" s="458"/>
      <c r="X24" s="440"/>
      <c r="Y24" s="441"/>
      <c r="Z24" s="396" t="s">
        <v>172</v>
      </c>
      <c r="AA24" s="397"/>
      <c r="AB24" s="397"/>
      <c r="AC24" s="397"/>
      <c r="AD24" s="397"/>
      <c r="AE24" s="397"/>
      <c r="AF24" s="397"/>
      <c r="AG24" s="398"/>
      <c r="AH24" s="399">
        <v>31</v>
      </c>
      <c r="AI24" s="400"/>
      <c r="AJ24" s="400"/>
      <c r="AK24" s="400"/>
      <c r="AL24" s="401"/>
      <c r="AM24" s="399">
        <v>86676</v>
      </c>
      <c r="AN24" s="400"/>
      <c r="AO24" s="400"/>
      <c r="AP24" s="400"/>
      <c r="AQ24" s="400"/>
      <c r="AR24" s="401"/>
      <c r="AS24" s="399">
        <v>2796</v>
      </c>
      <c r="AT24" s="400"/>
      <c r="AU24" s="400"/>
      <c r="AV24" s="400"/>
      <c r="AW24" s="400"/>
      <c r="AX24" s="402"/>
      <c r="AY24" s="390" t="s">
        <v>173</v>
      </c>
      <c r="AZ24" s="391"/>
      <c r="BA24" s="391"/>
      <c r="BB24" s="391"/>
      <c r="BC24" s="391"/>
      <c r="BD24" s="391"/>
      <c r="BE24" s="391"/>
      <c r="BF24" s="391"/>
      <c r="BG24" s="391"/>
      <c r="BH24" s="391"/>
      <c r="BI24" s="391"/>
      <c r="BJ24" s="391"/>
      <c r="BK24" s="391"/>
      <c r="BL24" s="391"/>
      <c r="BM24" s="392"/>
      <c r="BN24" s="423">
        <v>2788911</v>
      </c>
      <c r="BO24" s="424"/>
      <c r="BP24" s="424"/>
      <c r="BQ24" s="424"/>
      <c r="BR24" s="424"/>
      <c r="BS24" s="424"/>
      <c r="BT24" s="424"/>
      <c r="BU24" s="425"/>
      <c r="BV24" s="423">
        <v>2760609</v>
      </c>
      <c r="BW24" s="424"/>
      <c r="BX24" s="424"/>
      <c r="BY24" s="424"/>
      <c r="BZ24" s="424"/>
      <c r="CA24" s="424"/>
      <c r="CB24" s="424"/>
      <c r="CC24" s="425"/>
      <c r="CD24" s="187"/>
      <c r="CE24" s="421"/>
      <c r="CF24" s="421"/>
      <c r="CG24" s="421"/>
      <c r="CH24" s="421"/>
      <c r="CI24" s="421"/>
      <c r="CJ24" s="421"/>
      <c r="CK24" s="421"/>
      <c r="CL24" s="421"/>
      <c r="CM24" s="421"/>
      <c r="CN24" s="421"/>
      <c r="CO24" s="421"/>
      <c r="CP24" s="421"/>
      <c r="CQ24" s="421"/>
      <c r="CR24" s="421"/>
      <c r="CS24" s="422"/>
      <c r="CT24" s="393"/>
      <c r="CU24" s="394"/>
      <c r="CV24" s="394"/>
      <c r="CW24" s="394"/>
      <c r="CX24" s="394"/>
      <c r="CY24" s="394"/>
      <c r="CZ24" s="394"/>
      <c r="DA24" s="395"/>
      <c r="DB24" s="393"/>
      <c r="DC24" s="394"/>
      <c r="DD24" s="394"/>
      <c r="DE24" s="394"/>
      <c r="DF24" s="394"/>
      <c r="DG24" s="394"/>
      <c r="DH24" s="394"/>
      <c r="DI24" s="395"/>
    </row>
    <row r="25" spans="1:113" ht="18.75" customHeight="1" x14ac:dyDescent="0.2">
      <c r="A25" s="174"/>
      <c r="B25" s="439"/>
      <c r="C25" s="440"/>
      <c r="D25" s="441"/>
      <c r="E25" s="396" t="s">
        <v>174</v>
      </c>
      <c r="F25" s="397"/>
      <c r="G25" s="397"/>
      <c r="H25" s="397"/>
      <c r="I25" s="397"/>
      <c r="J25" s="397"/>
      <c r="K25" s="398"/>
      <c r="L25" s="399">
        <v>1</v>
      </c>
      <c r="M25" s="400"/>
      <c r="N25" s="400"/>
      <c r="O25" s="400"/>
      <c r="P25" s="401"/>
      <c r="Q25" s="399">
        <v>5540</v>
      </c>
      <c r="R25" s="400"/>
      <c r="S25" s="400"/>
      <c r="T25" s="400"/>
      <c r="U25" s="400"/>
      <c r="V25" s="401"/>
      <c r="W25" s="458"/>
      <c r="X25" s="440"/>
      <c r="Y25" s="441"/>
      <c r="Z25" s="396" t="s">
        <v>175</v>
      </c>
      <c r="AA25" s="397"/>
      <c r="AB25" s="397"/>
      <c r="AC25" s="397"/>
      <c r="AD25" s="397"/>
      <c r="AE25" s="397"/>
      <c r="AF25" s="397"/>
      <c r="AG25" s="398"/>
      <c r="AH25" s="399" t="s">
        <v>138</v>
      </c>
      <c r="AI25" s="400"/>
      <c r="AJ25" s="400"/>
      <c r="AK25" s="400"/>
      <c r="AL25" s="401"/>
      <c r="AM25" s="399" t="s">
        <v>137</v>
      </c>
      <c r="AN25" s="400"/>
      <c r="AO25" s="400"/>
      <c r="AP25" s="400"/>
      <c r="AQ25" s="400"/>
      <c r="AR25" s="401"/>
      <c r="AS25" s="399" t="s">
        <v>138</v>
      </c>
      <c r="AT25" s="400"/>
      <c r="AU25" s="400"/>
      <c r="AV25" s="400"/>
      <c r="AW25" s="400"/>
      <c r="AX25" s="402"/>
      <c r="AY25" s="415" t="s">
        <v>176</v>
      </c>
      <c r="AZ25" s="416"/>
      <c r="BA25" s="416"/>
      <c r="BB25" s="416"/>
      <c r="BC25" s="416"/>
      <c r="BD25" s="416"/>
      <c r="BE25" s="416"/>
      <c r="BF25" s="416"/>
      <c r="BG25" s="416"/>
      <c r="BH25" s="416"/>
      <c r="BI25" s="416"/>
      <c r="BJ25" s="416"/>
      <c r="BK25" s="416"/>
      <c r="BL25" s="416"/>
      <c r="BM25" s="417"/>
      <c r="BN25" s="418" t="s">
        <v>138</v>
      </c>
      <c r="BO25" s="419"/>
      <c r="BP25" s="419"/>
      <c r="BQ25" s="419"/>
      <c r="BR25" s="419"/>
      <c r="BS25" s="419"/>
      <c r="BT25" s="419"/>
      <c r="BU25" s="420"/>
      <c r="BV25" s="418" t="s">
        <v>138</v>
      </c>
      <c r="BW25" s="419"/>
      <c r="BX25" s="419"/>
      <c r="BY25" s="419"/>
      <c r="BZ25" s="419"/>
      <c r="CA25" s="419"/>
      <c r="CB25" s="419"/>
      <c r="CC25" s="420"/>
      <c r="CD25" s="187"/>
      <c r="CE25" s="421"/>
      <c r="CF25" s="421"/>
      <c r="CG25" s="421"/>
      <c r="CH25" s="421"/>
      <c r="CI25" s="421"/>
      <c r="CJ25" s="421"/>
      <c r="CK25" s="421"/>
      <c r="CL25" s="421"/>
      <c r="CM25" s="421"/>
      <c r="CN25" s="421"/>
      <c r="CO25" s="421"/>
      <c r="CP25" s="421"/>
      <c r="CQ25" s="421"/>
      <c r="CR25" s="421"/>
      <c r="CS25" s="422"/>
      <c r="CT25" s="393"/>
      <c r="CU25" s="394"/>
      <c r="CV25" s="394"/>
      <c r="CW25" s="394"/>
      <c r="CX25" s="394"/>
      <c r="CY25" s="394"/>
      <c r="CZ25" s="394"/>
      <c r="DA25" s="395"/>
      <c r="DB25" s="393"/>
      <c r="DC25" s="394"/>
      <c r="DD25" s="394"/>
      <c r="DE25" s="394"/>
      <c r="DF25" s="394"/>
      <c r="DG25" s="394"/>
      <c r="DH25" s="394"/>
      <c r="DI25" s="395"/>
    </row>
    <row r="26" spans="1:113" ht="18.75" customHeight="1" x14ac:dyDescent="0.2">
      <c r="A26" s="174"/>
      <c r="B26" s="439"/>
      <c r="C26" s="440"/>
      <c r="D26" s="441"/>
      <c r="E26" s="396" t="s">
        <v>177</v>
      </c>
      <c r="F26" s="397"/>
      <c r="G26" s="397"/>
      <c r="H26" s="397"/>
      <c r="I26" s="397"/>
      <c r="J26" s="397"/>
      <c r="K26" s="398"/>
      <c r="L26" s="399">
        <v>1</v>
      </c>
      <c r="M26" s="400"/>
      <c r="N26" s="400"/>
      <c r="O26" s="400"/>
      <c r="P26" s="401"/>
      <c r="Q26" s="399">
        <v>4960</v>
      </c>
      <c r="R26" s="400"/>
      <c r="S26" s="400"/>
      <c r="T26" s="400"/>
      <c r="U26" s="400"/>
      <c r="V26" s="401"/>
      <c r="W26" s="458"/>
      <c r="X26" s="440"/>
      <c r="Y26" s="441"/>
      <c r="Z26" s="396" t="s">
        <v>178</v>
      </c>
      <c r="AA26" s="434"/>
      <c r="AB26" s="434"/>
      <c r="AC26" s="434"/>
      <c r="AD26" s="434"/>
      <c r="AE26" s="434"/>
      <c r="AF26" s="434"/>
      <c r="AG26" s="435"/>
      <c r="AH26" s="399">
        <v>1</v>
      </c>
      <c r="AI26" s="400"/>
      <c r="AJ26" s="400"/>
      <c r="AK26" s="400"/>
      <c r="AL26" s="401"/>
      <c r="AM26" s="399" t="s">
        <v>179</v>
      </c>
      <c r="AN26" s="400"/>
      <c r="AO26" s="400"/>
      <c r="AP26" s="400"/>
      <c r="AQ26" s="400"/>
      <c r="AR26" s="401"/>
      <c r="AS26" s="399" t="s">
        <v>180</v>
      </c>
      <c r="AT26" s="400"/>
      <c r="AU26" s="400"/>
      <c r="AV26" s="400"/>
      <c r="AW26" s="400"/>
      <c r="AX26" s="402"/>
      <c r="AY26" s="432" t="s">
        <v>181</v>
      </c>
      <c r="AZ26" s="377"/>
      <c r="BA26" s="377"/>
      <c r="BB26" s="377"/>
      <c r="BC26" s="377"/>
      <c r="BD26" s="377"/>
      <c r="BE26" s="377"/>
      <c r="BF26" s="377"/>
      <c r="BG26" s="377"/>
      <c r="BH26" s="377"/>
      <c r="BI26" s="377"/>
      <c r="BJ26" s="377"/>
      <c r="BK26" s="377"/>
      <c r="BL26" s="377"/>
      <c r="BM26" s="433"/>
      <c r="BN26" s="423" t="s">
        <v>182</v>
      </c>
      <c r="BO26" s="424"/>
      <c r="BP26" s="424"/>
      <c r="BQ26" s="424"/>
      <c r="BR26" s="424"/>
      <c r="BS26" s="424"/>
      <c r="BT26" s="424"/>
      <c r="BU26" s="425"/>
      <c r="BV26" s="423" t="s">
        <v>137</v>
      </c>
      <c r="BW26" s="424"/>
      <c r="BX26" s="424"/>
      <c r="BY26" s="424"/>
      <c r="BZ26" s="424"/>
      <c r="CA26" s="424"/>
      <c r="CB26" s="424"/>
      <c r="CC26" s="425"/>
      <c r="CD26" s="187"/>
      <c r="CE26" s="421"/>
      <c r="CF26" s="421"/>
      <c r="CG26" s="421"/>
      <c r="CH26" s="421"/>
      <c r="CI26" s="421"/>
      <c r="CJ26" s="421"/>
      <c r="CK26" s="421"/>
      <c r="CL26" s="421"/>
      <c r="CM26" s="421"/>
      <c r="CN26" s="421"/>
      <c r="CO26" s="421"/>
      <c r="CP26" s="421"/>
      <c r="CQ26" s="421"/>
      <c r="CR26" s="421"/>
      <c r="CS26" s="422"/>
      <c r="CT26" s="393"/>
      <c r="CU26" s="394"/>
      <c r="CV26" s="394"/>
      <c r="CW26" s="394"/>
      <c r="CX26" s="394"/>
      <c r="CY26" s="394"/>
      <c r="CZ26" s="394"/>
      <c r="DA26" s="395"/>
      <c r="DB26" s="393"/>
      <c r="DC26" s="394"/>
      <c r="DD26" s="394"/>
      <c r="DE26" s="394"/>
      <c r="DF26" s="394"/>
      <c r="DG26" s="394"/>
      <c r="DH26" s="394"/>
      <c r="DI26" s="395"/>
    </row>
    <row r="27" spans="1:113" ht="18.75" customHeight="1" thickBot="1" x14ac:dyDescent="0.25">
      <c r="A27" s="174"/>
      <c r="B27" s="439"/>
      <c r="C27" s="440"/>
      <c r="D27" s="441"/>
      <c r="E27" s="396" t="s">
        <v>183</v>
      </c>
      <c r="F27" s="397"/>
      <c r="G27" s="397"/>
      <c r="H27" s="397"/>
      <c r="I27" s="397"/>
      <c r="J27" s="397"/>
      <c r="K27" s="398"/>
      <c r="L27" s="399">
        <v>1</v>
      </c>
      <c r="M27" s="400"/>
      <c r="N27" s="400"/>
      <c r="O27" s="400"/>
      <c r="P27" s="401"/>
      <c r="Q27" s="399">
        <v>2410</v>
      </c>
      <c r="R27" s="400"/>
      <c r="S27" s="400"/>
      <c r="T27" s="400"/>
      <c r="U27" s="400"/>
      <c r="V27" s="401"/>
      <c r="W27" s="458"/>
      <c r="X27" s="440"/>
      <c r="Y27" s="441"/>
      <c r="Z27" s="396" t="s">
        <v>184</v>
      </c>
      <c r="AA27" s="397"/>
      <c r="AB27" s="397"/>
      <c r="AC27" s="397"/>
      <c r="AD27" s="397"/>
      <c r="AE27" s="397"/>
      <c r="AF27" s="397"/>
      <c r="AG27" s="398"/>
      <c r="AH27" s="399" t="s">
        <v>182</v>
      </c>
      <c r="AI27" s="400"/>
      <c r="AJ27" s="400"/>
      <c r="AK27" s="400"/>
      <c r="AL27" s="401"/>
      <c r="AM27" s="399" t="s">
        <v>138</v>
      </c>
      <c r="AN27" s="400"/>
      <c r="AO27" s="400"/>
      <c r="AP27" s="400"/>
      <c r="AQ27" s="400"/>
      <c r="AR27" s="401"/>
      <c r="AS27" s="399" t="s">
        <v>138</v>
      </c>
      <c r="AT27" s="400"/>
      <c r="AU27" s="400"/>
      <c r="AV27" s="400"/>
      <c r="AW27" s="400"/>
      <c r="AX27" s="402"/>
      <c r="AY27" s="429" t="s">
        <v>185</v>
      </c>
      <c r="AZ27" s="430"/>
      <c r="BA27" s="430"/>
      <c r="BB27" s="430"/>
      <c r="BC27" s="430"/>
      <c r="BD27" s="430"/>
      <c r="BE27" s="430"/>
      <c r="BF27" s="430"/>
      <c r="BG27" s="430"/>
      <c r="BH27" s="430"/>
      <c r="BI27" s="430"/>
      <c r="BJ27" s="430"/>
      <c r="BK27" s="430"/>
      <c r="BL27" s="430"/>
      <c r="BM27" s="431"/>
      <c r="BN27" s="426" t="s">
        <v>137</v>
      </c>
      <c r="BO27" s="427"/>
      <c r="BP27" s="427"/>
      <c r="BQ27" s="427"/>
      <c r="BR27" s="427"/>
      <c r="BS27" s="427"/>
      <c r="BT27" s="427"/>
      <c r="BU27" s="428"/>
      <c r="BV27" s="426">
        <v>40227</v>
      </c>
      <c r="BW27" s="427"/>
      <c r="BX27" s="427"/>
      <c r="BY27" s="427"/>
      <c r="BZ27" s="427"/>
      <c r="CA27" s="427"/>
      <c r="CB27" s="427"/>
      <c r="CC27" s="428"/>
      <c r="CD27" s="189"/>
      <c r="CE27" s="421"/>
      <c r="CF27" s="421"/>
      <c r="CG27" s="421"/>
      <c r="CH27" s="421"/>
      <c r="CI27" s="421"/>
      <c r="CJ27" s="421"/>
      <c r="CK27" s="421"/>
      <c r="CL27" s="421"/>
      <c r="CM27" s="421"/>
      <c r="CN27" s="421"/>
      <c r="CO27" s="421"/>
      <c r="CP27" s="421"/>
      <c r="CQ27" s="421"/>
      <c r="CR27" s="421"/>
      <c r="CS27" s="422"/>
      <c r="CT27" s="393"/>
      <c r="CU27" s="394"/>
      <c r="CV27" s="394"/>
      <c r="CW27" s="394"/>
      <c r="CX27" s="394"/>
      <c r="CY27" s="394"/>
      <c r="CZ27" s="394"/>
      <c r="DA27" s="395"/>
      <c r="DB27" s="393"/>
      <c r="DC27" s="394"/>
      <c r="DD27" s="394"/>
      <c r="DE27" s="394"/>
      <c r="DF27" s="394"/>
      <c r="DG27" s="394"/>
      <c r="DH27" s="394"/>
      <c r="DI27" s="395"/>
    </row>
    <row r="28" spans="1:113" ht="18.75" customHeight="1" x14ac:dyDescent="0.2">
      <c r="A28" s="174"/>
      <c r="B28" s="439"/>
      <c r="C28" s="440"/>
      <c r="D28" s="441"/>
      <c r="E28" s="396" t="s">
        <v>186</v>
      </c>
      <c r="F28" s="397"/>
      <c r="G28" s="397"/>
      <c r="H28" s="397"/>
      <c r="I28" s="397"/>
      <c r="J28" s="397"/>
      <c r="K28" s="398"/>
      <c r="L28" s="399">
        <v>1</v>
      </c>
      <c r="M28" s="400"/>
      <c r="N28" s="400"/>
      <c r="O28" s="400"/>
      <c r="P28" s="401"/>
      <c r="Q28" s="399">
        <v>1990</v>
      </c>
      <c r="R28" s="400"/>
      <c r="S28" s="400"/>
      <c r="T28" s="400"/>
      <c r="U28" s="400"/>
      <c r="V28" s="401"/>
      <c r="W28" s="458"/>
      <c r="X28" s="440"/>
      <c r="Y28" s="441"/>
      <c r="Z28" s="396" t="s">
        <v>187</v>
      </c>
      <c r="AA28" s="397"/>
      <c r="AB28" s="397"/>
      <c r="AC28" s="397"/>
      <c r="AD28" s="397"/>
      <c r="AE28" s="397"/>
      <c r="AF28" s="397"/>
      <c r="AG28" s="398"/>
      <c r="AH28" s="399" t="s">
        <v>182</v>
      </c>
      <c r="AI28" s="400"/>
      <c r="AJ28" s="400"/>
      <c r="AK28" s="400"/>
      <c r="AL28" s="401"/>
      <c r="AM28" s="399" t="s">
        <v>138</v>
      </c>
      <c r="AN28" s="400"/>
      <c r="AO28" s="400"/>
      <c r="AP28" s="400"/>
      <c r="AQ28" s="400"/>
      <c r="AR28" s="401"/>
      <c r="AS28" s="399" t="s">
        <v>138</v>
      </c>
      <c r="AT28" s="400"/>
      <c r="AU28" s="400"/>
      <c r="AV28" s="400"/>
      <c r="AW28" s="400"/>
      <c r="AX28" s="402"/>
      <c r="AY28" s="406" t="s">
        <v>188</v>
      </c>
      <c r="AZ28" s="407"/>
      <c r="BA28" s="407"/>
      <c r="BB28" s="408"/>
      <c r="BC28" s="415" t="s">
        <v>48</v>
      </c>
      <c r="BD28" s="416"/>
      <c r="BE28" s="416"/>
      <c r="BF28" s="416"/>
      <c r="BG28" s="416"/>
      <c r="BH28" s="416"/>
      <c r="BI28" s="416"/>
      <c r="BJ28" s="416"/>
      <c r="BK28" s="416"/>
      <c r="BL28" s="416"/>
      <c r="BM28" s="417"/>
      <c r="BN28" s="418">
        <v>235402</v>
      </c>
      <c r="BO28" s="419"/>
      <c r="BP28" s="419"/>
      <c r="BQ28" s="419"/>
      <c r="BR28" s="419"/>
      <c r="BS28" s="419"/>
      <c r="BT28" s="419"/>
      <c r="BU28" s="420"/>
      <c r="BV28" s="418">
        <v>164102</v>
      </c>
      <c r="BW28" s="419"/>
      <c r="BX28" s="419"/>
      <c r="BY28" s="419"/>
      <c r="BZ28" s="419"/>
      <c r="CA28" s="419"/>
      <c r="CB28" s="419"/>
      <c r="CC28" s="420"/>
      <c r="CD28" s="187"/>
      <c r="CE28" s="421"/>
      <c r="CF28" s="421"/>
      <c r="CG28" s="421"/>
      <c r="CH28" s="421"/>
      <c r="CI28" s="421"/>
      <c r="CJ28" s="421"/>
      <c r="CK28" s="421"/>
      <c r="CL28" s="421"/>
      <c r="CM28" s="421"/>
      <c r="CN28" s="421"/>
      <c r="CO28" s="421"/>
      <c r="CP28" s="421"/>
      <c r="CQ28" s="421"/>
      <c r="CR28" s="421"/>
      <c r="CS28" s="422"/>
      <c r="CT28" s="393"/>
      <c r="CU28" s="394"/>
      <c r="CV28" s="394"/>
      <c r="CW28" s="394"/>
      <c r="CX28" s="394"/>
      <c r="CY28" s="394"/>
      <c r="CZ28" s="394"/>
      <c r="DA28" s="395"/>
      <c r="DB28" s="393"/>
      <c r="DC28" s="394"/>
      <c r="DD28" s="394"/>
      <c r="DE28" s="394"/>
      <c r="DF28" s="394"/>
      <c r="DG28" s="394"/>
      <c r="DH28" s="394"/>
      <c r="DI28" s="395"/>
    </row>
    <row r="29" spans="1:113" ht="18.75" customHeight="1" x14ac:dyDescent="0.2">
      <c r="A29" s="174"/>
      <c r="B29" s="439"/>
      <c r="C29" s="440"/>
      <c r="D29" s="441"/>
      <c r="E29" s="396" t="s">
        <v>189</v>
      </c>
      <c r="F29" s="397"/>
      <c r="G29" s="397"/>
      <c r="H29" s="397"/>
      <c r="I29" s="397"/>
      <c r="J29" s="397"/>
      <c r="K29" s="398"/>
      <c r="L29" s="399">
        <v>6</v>
      </c>
      <c r="M29" s="400"/>
      <c r="N29" s="400"/>
      <c r="O29" s="400"/>
      <c r="P29" s="401"/>
      <c r="Q29" s="399">
        <v>1670</v>
      </c>
      <c r="R29" s="400"/>
      <c r="S29" s="400"/>
      <c r="T29" s="400"/>
      <c r="U29" s="400"/>
      <c r="V29" s="401"/>
      <c r="W29" s="459"/>
      <c r="X29" s="460"/>
      <c r="Y29" s="461"/>
      <c r="Z29" s="396" t="s">
        <v>190</v>
      </c>
      <c r="AA29" s="397"/>
      <c r="AB29" s="397"/>
      <c r="AC29" s="397"/>
      <c r="AD29" s="397"/>
      <c r="AE29" s="397"/>
      <c r="AF29" s="397"/>
      <c r="AG29" s="398"/>
      <c r="AH29" s="399">
        <v>31</v>
      </c>
      <c r="AI29" s="400"/>
      <c r="AJ29" s="400"/>
      <c r="AK29" s="400"/>
      <c r="AL29" s="401"/>
      <c r="AM29" s="399">
        <v>86676</v>
      </c>
      <c r="AN29" s="400"/>
      <c r="AO29" s="400"/>
      <c r="AP29" s="400"/>
      <c r="AQ29" s="400"/>
      <c r="AR29" s="401"/>
      <c r="AS29" s="399">
        <v>2796</v>
      </c>
      <c r="AT29" s="400"/>
      <c r="AU29" s="400"/>
      <c r="AV29" s="400"/>
      <c r="AW29" s="400"/>
      <c r="AX29" s="402"/>
      <c r="AY29" s="409"/>
      <c r="AZ29" s="410"/>
      <c r="BA29" s="410"/>
      <c r="BB29" s="411"/>
      <c r="BC29" s="403" t="s">
        <v>191</v>
      </c>
      <c r="BD29" s="404"/>
      <c r="BE29" s="404"/>
      <c r="BF29" s="404"/>
      <c r="BG29" s="404"/>
      <c r="BH29" s="404"/>
      <c r="BI29" s="404"/>
      <c r="BJ29" s="404"/>
      <c r="BK29" s="404"/>
      <c r="BL29" s="404"/>
      <c r="BM29" s="405"/>
      <c r="BN29" s="423">
        <v>158420</v>
      </c>
      <c r="BO29" s="424"/>
      <c r="BP29" s="424"/>
      <c r="BQ29" s="424"/>
      <c r="BR29" s="424"/>
      <c r="BS29" s="424"/>
      <c r="BT29" s="424"/>
      <c r="BU29" s="425"/>
      <c r="BV29" s="423">
        <v>245374</v>
      </c>
      <c r="BW29" s="424"/>
      <c r="BX29" s="424"/>
      <c r="BY29" s="424"/>
      <c r="BZ29" s="424"/>
      <c r="CA29" s="424"/>
      <c r="CB29" s="424"/>
      <c r="CC29" s="425"/>
      <c r="CD29" s="189"/>
      <c r="CE29" s="421"/>
      <c r="CF29" s="421"/>
      <c r="CG29" s="421"/>
      <c r="CH29" s="421"/>
      <c r="CI29" s="421"/>
      <c r="CJ29" s="421"/>
      <c r="CK29" s="421"/>
      <c r="CL29" s="421"/>
      <c r="CM29" s="421"/>
      <c r="CN29" s="421"/>
      <c r="CO29" s="421"/>
      <c r="CP29" s="421"/>
      <c r="CQ29" s="421"/>
      <c r="CR29" s="421"/>
      <c r="CS29" s="422"/>
      <c r="CT29" s="393"/>
      <c r="CU29" s="394"/>
      <c r="CV29" s="394"/>
      <c r="CW29" s="394"/>
      <c r="CX29" s="394"/>
      <c r="CY29" s="394"/>
      <c r="CZ29" s="394"/>
      <c r="DA29" s="395"/>
      <c r="DB29" s="393"/>
      <c r="DC29" s="394"/>
      <c r="DD29" s="394"/>
      <c r="DE29" s="394"/>
      <c r="DF29" s="394"/>
      <c r="DG29" s="394"/>
      <c r="DH29" s="394"/>
      <c r="DI29" s="395"/>
    </row>
    <row r="30" spans="1:113" ht="18.75" customHeight="1" thickBot="1" x14ac:dyDescent="0.25">
      <c r="A30" s="174"/>
      <c r="B30" s="442"/>
      <c r="C30" s="443"/>
      <c r="D30" s="444"/>
      <c r="E30" s="378"/>
      <c r="F30" s="379"/>
      <c r="G30" s="379"/>
      <c r="H30" s="379"/>
      <c r="I30" s="379"/>
      <c r="J30" s="379"/>
      <c r="K30" s="380"/>
      <c r="L30" s="381"/>
      <c r="M30" s="382"/>
      <c r="N30" s="382"/>
      <c r="O30" s="382"/>
      <c r="P30" s="383"/>
      <c r="Q30" s="381"/>
      <c r="R30" s="382"/>
      <c r="S30" s="382"/>
      <c r="T30" s="382"/>
      <c r="U30" s="382"/>
      <c r="V30" s="383"/>
      <c r="W30" s="384" t="s">
        <v>192</v>
      </c>
      <c r="X30" s="385"/>
      <c r="Y30" s="385"/>
      <c r="Z30" s="385"/>
      <c r="AA30" s="385"/>
      <c r="AB30" s="385"/>
      <c r="AC30" s="385"/>
      <c r="AD30" s="385"/>
      <c r="AE30" s="385"/>
      <c r="AF30" s="385"/>
      <c r="AG30" s="386"/>
      <c r="AH30" s="387">
        <v>97.7</v>
      </c>
      <c r="AI30" s="388"/>
      <c r="AJ30" s="388"/>
      <c r="AK30" s="388"/>
      <c r="AL30" s="388"/>
      <c r="AM30" s="388"/>
      <c r="AN30" s="388"/>
      <c r="AO30" s="388"/>
      <c r="AP30" s="388"/>
      <c r="AQ30" s="388"/>
      <c r="AR30" s="388"/>
      <c r="AS30" s="388"/>
      <c r="AT30" s="388"/>
      <c r="AU30" s="388"/>
      <c r="AV30" s="388"/>
      <c r="AW30" s="388"/>
      <c r="AX30" s="389"/>
      <c r="AY30" s="412"/>
      <c r="AZ30" s="413"/>
      <c r="BA30" s="413"/>
      <c r="BB30" s="414"/>
      <c r="BC30" s="390" t="s">
        <v>50</v>
      </c>
      <c r="BD30" s="391"/>
      <c r="BE30" s="391"/>
      <c r="BF30" s="391"/>
      <c r="BG30" s="391"/>
      <c r="BH30" s="391"/>
      <c r="BI30" s="391"/>
      <c r="BJ30" s="391"/>
      <c r="BK30" s="391"/>
      <c r="BL30" s="391"/>
      <c r="BM30" s="392"/>
      <c r="BN30" s="426">
        <v>85076</v>
      </c>
      <c r="BO30" s="427"/>
      <c r="BP30" s="427"/>
      <c r="BQ30" s="427"/>
      <c r="BR30" s="427"/>
      <c r="BS30" s="427"/>
      <c r="BT30" s="427"/>
      <c r="BU30" s="428"/>
      <c r="BV30" s="426">
        <v>119522</v>
      </c>
      <c r="BW30" s="427"/>
      <c r="BX30" s="427"/>
      <c r="BY30" s="427"/>
      <c r="BZ30" s="427"/>
      <c r="CA30" s="427"/>
      <c r="CB30" s="427"/>
      <c r="CC30" s="428"/>
      <c r="CD30" s="190"/>
      <c r="CE30" s="191"/>
      <c r="CF30" s="191"/>
      <c r="CG30" s="191"/>
      <c r="CH30" s="191"/>
      <c r="CI30" s="191"/>
      <c r="CJ30" s="191"/>
      <c r="CK30" s="191"/>
      <c r="CL30" s="191"/>
      <c r="CM30" s="191"/>
      <c r="CN30" s="191"/>
      <c r="CO30" s="191"/>
      <c r="CP30" s="191"/>
      <c r="CQ30" s="191"/>
      <c r="CR30" s="191"/>
      <c r="CS30" s="192"/>
      <c r="CT30" s="193"/>
      <c r="CU30" s="194"/>
      <c r="CV30" s="194"/>
      <c r="CW30" s="194"/>
      <c r="CX30" s="194"/>
      <c r="CY30" s="194"/>
      <c r="CZ30" s="194"/>
      <c r="DA30" s="195"/>
      <c r="DB30" s="193"/>
      <c r="DC30" s="194"/>
      <c r="DD30" s="194"/>
      <c r="DE30" s="194"/>
      <c r="DF30" s="194"/>
      <c r="DG30" s="194"/>
      <c r="DH30" s="194"/>
      <c r="DI30" s="195"/>
    </row>
    <row r="31" spans="1:113" ht="13.5" customHeight="1" x14ac:dyDescent="0.2">
      <c r="A31" s="174"/>
      <c r="B31" s="196"/>
      <c r="DI31" s="197"/>
    </row>
    <row r="32" spans="1:113" ht="13.5" customHeight="1" x14ac:dyDescent="0.2">
      <c r="A32" s="174"/>
      <c r="B32" s="198"/>
      <c r="C32" s="376" t="s">
        <v>193</v>
      </c>
      <c r="D32" s="376"/>
      <c r="E32" s="376"/>
      <c r="F32" s="376"/>
      <c r="G32" s="376"/>
      <c r="H32" s="376"/>
      <c r="I32" s="376"/>
      <c r="J32" s="376"/>
      <c r="K32" s="376"/>
      <c r="L32" s="376"/>
      <c r="M32" s="376"/>
      <c r="N32" s="376"/>
      <c r="O32" s="376"/>
      <c r="P32" s="376"/>
      <c r="Q32" s="376"/>
      <c r="R32" s="376"/>
      <c r="S32" s="376"/>
      <c r="U32" s="377" t="s">
        <v>194</v>
      </c>
      <c r="V32" s="377"/>
      <c r="W32" s="377"/>
      <c r="X32" s="377"/>
      <c r="Y32" s="377"/>
      <c r="Z32" s="377"/>
      <c r="AA32" s="377"/>
      <c r="AB32" s="377"/>
      <c r="AC32" s="377"/>
      <c r="AD32" s="377"/>
      <c r="AE32" s="377"/>
      <c r="AF32" s="377"/>
      <c r="AG32" s="377"/>
      <c r="AH32" s="377"/>
      <c r="AI32" s="377"/>
      <c r="AJ32" s="377"/>
      <c r="AK32" s="377"/>
      <c r="AM32" s="377" t="s">
        <v>195</v>
      </c>
      <c r="AN32" s="377"/>
      <c r="AO32" s="377"/>
      <c r="AP32" s="377"/>
      <c r="AQ32" s="377"/>
      <c r="AR32" s="377"/>
      <c r="AS32" s="377"/>
      <c r="AT32" s="377"/>
      <c r="AU32" s="377"/>
      <c r="AV32" s="377"/>
      <c r="AW32" s="377"/>
      <c r="AX32" s="377"/>
      <c r="AY32" s="377"/>
      <c r="AZ32" s="377"/>
      <c r="BA32" s="377"/>
      <c r="BB32" s="377"/>
      <c r="BC32" s="377"/>
      <c r="BE32" s="377" t="s">
        <v>196</v>
      </c>
      <c r="BF32" s="377"/>
      <c r="BG32" s="377"/>
      <c r="BH32" s="377"/>
      <c r="BI32" s="377"/>
      <c r="BJ32" s="377"/>
      <c r="BK32" s="377"/>
      <c r="BL32" s="377"/>
      <c r="BM32" s="377"/>
      <c r="BN32" s="377"/>
      <c r="BO32" s="377"/>
      <c r="BP32" s="377"/>
      <c r="BQ32" s="377"/>
      <c r="BR32" s="377"/>
      <c r="BS32" s="377"/>
      <c r="BT32" s="377"/>
      <c r="BU32" s="377"/>
      <c r="BW32" s="377" t="s">
        <v>197</v>
      </c>
      <c r="BX32" s="377"/>
      <c r="BY32" s="377"/>
      <c r="BZ32" s="377"/>
      <c r="CA32" s="377"/>
      <c r="CB32" s="377"/>
      <c r="CC32" s="377"/>
      <c r="CD32" s="377"/>
      <c r="CE32" s="377"/>
      <c r="CF32" s="377"/>
      <c r="CG32" s="377"/>
      <c r="CH32" s="377"/>
      <c r="CI32" s="377"/>
      <c r="CJ32" s="377"/>
      <c r="CK32" s="377"/>
      <c r="CL32" s="377"/>
      <c r="CM32" s="377"/>
      <c r="CO32" s="377" t="s">
        <v>198</v>
      </c>
      <c r="CP32" s="377"/>
      <c r="CQ32" s="377"/>
      <c r="CR32" s="377"/>
      <c r="CS32" s="377"/>
      <c r="CT32" s="377"/>
      <c r="CU32" s="377"/>
      <c r="CV32" s="377"/>
      <c r="CW32" s="377"/>
      <c r="CX32" s="377"/>
      <c r="CY32" s="377"/>
      <c r="CZ32" s="377"/>
      <c r="DA32" s="377"/>
      <c r="DB32" s="377"/>
      <c r="DC32" s="377"/>
      <c r="DD32" s="377"/>
      <c r="DE32" s="377"/>
      <c r="DI32" s="197"/>
    </row>
    <row r="33" spans="1:113" ht="13.5" customHeight="1" x14ac:dyDescent="0.2">
      <c r="A33" s="174"/>
      <c r="B33" s="198"/>
      <c r="C33" s="375" t="s">
        <v>199</v>
      </c>
      <c r="D33" s="375"/>
      <c r="E33" s="374" t="s">
        <v>200</v>
      </c>
      <c r="F33" s="374"/>
      <c r="G33" s="374"/>
      <c r="H33" s="374"/>
      <c r="I33" s="374"/>
      <c r="J33" s="374"/>
      <c r="K33" s="374"/>
      <c r="L33" s="374"/>
      <c r="M33" s="374"/>
      <c r="N33" s="374"/>
      <c r="O33" s="374"/>
      <c r="P33" s="374"/>
      <c r="Q33" s="374"/>
      <c r="R33" s="374"/>
      <c r="S33" s="374"/>
      <c r="T33" s="199"/>
      <c r="U33" s="375" t="s">
        <v>199</v>
      </c>
      <c r="V33" s="375"/>
      <c r="W33" s="374" t="s">
        <v>200</v>
      </c>
      <c r="X33" s="374"/>
      <c r="Y33" s="374"/>
      <c r="Z33" s="374"/>
      <c r="AA33" s="374"/>
      <c r="AB33" s="374"/>
      <c r="AC33" s="374"/>
      <c r="AD33" s="374"/>
      <c r="AE33" s="374"/>
      <c r="AF33" s="374"/>
      <c r="AG33" s="374"/>
      <c r="AH33" s="374"/>
      <c r="AI33" s="374"/>
      <c r="AJ33" s="374"/>
      <c r="AK33" s="374"/>
      <c r="AL33" s="199"/>
      <c r="AM33" s="375" t="s">
        <v>201</v>
      </c>
      <c r="AN33" s="375"/>
      <c r="AO33" s="374" t="s">
        <v>202</v>
      </c>
      <c r="AP33" s="374"/>
      <c r="AQ33" s="374"/>
      <c r="AR33" s="374"/>
      <c r="AS33" s="374"/>
      <c r="AT33" s="374"/>
      <c r="AU33" s="374"/>
      <c r="AV33" s="374"/>
      <c r="AW33" s="374"/>
      <c r="AX33" s="374"/>
      <c r="AY33" s="374"/>
      <c r="AZ33" s="374"/>
      <c r="BA33" s="374"/>
      <c r="BB33" s="374"/>
      <c r="BC33" s="374"/>
      <c r="BD33" s="200"/>
      <c r="BE33" s="374" t="s">
        <v>203</v>
      </c>
      <c r="BF33" s="374"/>
      <c r="BG33" s="374" t="s">
        <v>204</v>
      </c>
      <c r="BH33" s="374"/>
      <c r="BI33" s="374"/>
      <c r="BJ33" s="374"/>
      <c r="BK33" s="374"/>
      <c r="BL33" s="374"/>
      <c r="BM33" s="374"/>
      <c r="BN33" s="374"/>
      <c r="BO33" s="374"/>
      <c r="BP33" s="374"/>
      <c r="BQ33" s="374"/>
      <c r="BR33" s="374"/>
      <c r="BS33" s="374"/>
      <c r="BT33" s="374"/>
      <c r="BU33" s="374"/>
      <c r="BV33" s="200"/>
      <c r="BW33" s="375" t="s">
        <v>203</v>
      </c>
      <c r="BX33" s="375"/>
      <c r="BY33" s="374" t="s">
        <v>205</v>
      </c>
      <c r="BZ33" s="374"/>
      <c r="CA33" s="374"/>
      <c r="CB33" s="374"/>
      <c r="CC33" s="374"/>
      <c r="CD33" s="374"/>
      <c r="CE33" s="374"/>
      <c r="CF33" s="374"/>
      <c r="CG33" s="374"/>
      <c r="CH33" s="374"/>
      <c r="CI33" s="374"/>
      <c r="CJ33" s="374"/>
      <c r="CK33" s="374"/>
      <c r="CL33" s="374"/>
      <c r="CM33" s="374"/>
      <c r="CN33" s="199"/>
      <c r="CO33" s="375" t="s">
        <v>199</v>
      </c>
      <c r="CP33" s="375"/>
      <c r="CQ33" s="374" t="s">
        <v>206</v>
      </c>
      <c r="CR33" s="374"/>
      <c r="CS33" s="374"/>
      <c r="CT33" s="374"/>
      <c r="CU33" s="374"/>
      <c r="CV33" s="374"/>
      <c r="CW33" s="374"/>
      <c r="CX33" s="374"/>
      <c r="CY33" s="374"/>
      <c r="CZ33" s="374"/>
      <c r="DA33" s="374"/>
      <c r="DB33" s="374"/>
      <c r="DC33" s="374"/>
      <c r="DD33" s="374"/>
      <c r="DE33" s="374"/>
      <c r="DF33" s="199"/>
      <c r="DG33" s="373" t="s">
        <v>207</v>
      </c>
      <c r="DH33" s="373"/>
      <c r="DI33" s="201"/>
    </row>
    <row r="34" spans="1:113" ht="32.25" customHeight="1" x14ac:dyDescent="0.2">
      <c r="A34" s="174"/>
      <c r="B34" s="198"/>
      <c r="C34" s="371">
        <f>IF(E34="","",1)</f>
        <v>1</v>
      </c>
      <c r="D34" s="371"/>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74"/>
      <c r="U34" s="371">
        <f>IF(W34="","",MAX(C34:D43)+1)</f>
        <v>2</v>
      </c>
      <c r="V34" s="371"/>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74"/>
      <c r="AM34" s="371" t="str">
        <f>IF(AO34="","",MAX(C34:D43,U34:V43)+1)</f>
        <v/>
      </c>
      <c r="AN34" s="371"/>
      <c r="AO34" s="372"/>
      <c r="AP34" s="372"/>
      <c r="AQ34" s="372"/>
      <c r="AR34" s="372"/>
      <c r="AS34" s="372"/>
      <c r="AT34" s="372"/>
      <c r="AU34" s="372"/>
      <c r="AV34" s="372"/>
      <c r="AW34" s="372"/>
      <c r="AX34" s="372"/>
      <c r="AY34" s="372"/>
      <c r="AZ34" s="372"/>
      <c r="BA34" s="372"/>
      <c r="BB34" s="372"/>
      <c r="BC34" s="372"/>
      <c r="BD34" s="174"/>
      <c r="BE34" s="371">
        <f>IF(BG34="","",MAX(C34:D43,U34:V43,AM34:AN43)+1)</f>
        <v>6</v>
      </c>
      <c r="BF34" s="371"/>
      <c r="BG34" s="372" t="str">
        <f>IF('各会計、関係団体の財政状況及び健全化判断比率'!B32="","",'各会計、関係団体の財政状況及び健全化判断比率'!B32)</f>
        <v>簡易水道事業特別会計</v>
      </c>
      <c r="BH34" s="372"/>
      <c r="BI34" s="372"/>
      <c r="BJ34" s="372"/>
      <c r="BK34" s="372"/>
      <c r="BL34" s="372"/>
      <c r="BM34" s="372"/>
      <c r="BN34" s="372"/>
      <c r="BO34" s="372"/>
      <c r="BP34" s="372"/>
      <c r="BQ34" s="372"/>
      <c r="BR34" s="372"/>
      <c r="BS34" s="372"/>
      <c r="BT34" s="372"/>
      <c r="BU34" s="372"/>
      <c r="BV34" s="174"/>
      <c r="BW34" s="371">
        <f>IF(BY34="","",MAX(C34:D43,U34:V43,AM34:AN43,BE34:BF43)+1)</f>
        <v>8</v>
      </c>
      <c r="BX34" s="371"/>
      <c r="BY34" s="372" t="str">
        <f>IF('各会計、関係団体の財政状況及び健全化判断比率'!B68="","",'各会計、関係団体の財政状況及び健全化判断比率'!B68)</f>
        <v>島前町村組合</v>
      </c>
      <c r="BZ34" s="372"/>
      <c r="CA34" s="372"/>
      <c r="CB34" s="372"/>
      <c r="CC34" s="372"/>
      <c r="CD34" s="372"/>
      <c r="CE34" s="372"/>
      <c r="CF34" s="372"/>
      <c r="CG34" s="372"/>
      <c r="CH34" s="372"/>
      <c r="CI34" s="372"/>
      <c r="CJ34" s="372"/>
      <c r="CK34" s="372"/>
      <c r="CL34" s="372"/>
      <c r="CM34" s="372"/>
      <c r="CN34" s="174"/>
      <c r="CO34" s="371">
        <f>IF(CQ34="","",MAX(C34:D43,U34:V43,AM34:AN43,BE34:BF43,BW34:BX43)+1)</f>
        <v>16</v>
      </c>
      <c r="CP34" s="371"/>
      <c r="CQ34" s="372" t="str">
        <f>IF('各会計、関係団体の財政状況及び健全化判断比率'!BS7="","",'各会計、関係団体の財政状況及び健全化判断比率'!BS7)</f>
        <v>知夫里島開発株式会社</v>
      </c>
      <c r="CR34" s="372"/>
      <c r="CS34" s="372"/>
      <c r="CT34" s="372"/>
      <c r="CU34" s="372"/>
      <c r="CV34" s="372"/>
      <c r="CW34" s="372"/>
      <c r="CX34" s="372"/>
      <c r="CY34" s="372"/>
      <c r="CZ34" s="372"/>
      <c r="DA34" s="372"/>
      <c r="DB34" s="372"/>
      <c r="DC34" s="372"/>
      <c r="DD34" s="372"/>
      <c r="DE34" s="372"/>
      <c r="DG34" s="369" t="str">
        <f>IF('各会計、関係団体の財政状況及び健全化判断比率'!BR7="","",'各会計、関係団体の財政状況及び健全化判断比率'!BR7)</f>
        <v/>
      </c>
      <c r="DH34" s="369"/>
      <c r="DI34" s="201"/>
    </row>
    <row r="35" spans="1:113" ht="32.25" customHeight="1" x14ac:dyDescent="0.2">
      <c r="A35" s="174"/>
      <c r="B35" s="198"/>
      <c r="C35" s="371" t="str">
        <f>IF(E35="","",C34+1)</f>
        <v/>
      </c>
      <c r="D35" s="371"/>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74"/>
      <c r="U35" s="371">
        <f>IF(W35="","",U34+1)</f>
        <v>3</v>
      </c>
      <c r="V35" s="371"/>
      <c r="W35" s="372" t="str">
        <f>IF('各会計、関係団体の財政状況及び健全化判断比率'!B29="","",'各会計、関係団体の財政状況及び健全化判断比率'!B29)</f>
        <v>国民健康保険知夫村診療所事業特別会計</v>
      </c>
      <c r="X35" s="372"/>
      <c r="Y35" s="372"/>
      <c r="Z35" s="372"/>
      <c r="AA35" s="372"/>
      <c r="AB35" s="372"/>
      <c r="AC35" s="372"/>
      <c r="AD35" s="372"/>
      <c r="AE35" s="372"/>
      <c r="AF35" s="372"/>
      <c r="AG35" s="372"/>
      <c r="AH35" s="372"/>
      <c r="AI35" s="372"/>
      <c r="AJ35" s="372"/>
      <c r="AK35" s="372"/>
      <c r="AL35" s="174"/>
      <c r="AM35" s="371" t="str">
        <f t="shared" ref="AM35:AM43" si="0">IF(AO35="","",AM34+1)</f>
        <v/>
      </c>
      <c r="AN35" s="371"/>
      <c r="AO35" s="372"/>
      <c r="AP35" s="372"/>
      <c r="AQ35" s="372"/>
      <c r="AR35" s="372"/>
      <c r="AS35" s="372"/>
      <c r="AT35" s="372"/>
      <c r="AU35" s="372"/>
      <c r="AV35" s="372"/>
      <c r="AW35" s="372"/>
      <c r="AX35" s="372"/>
      <c r="AY35" s="372"/>
      <c r="AZ35" s="372"/>
      <c r="BA35" s="372"/>
      <c r="BB35" s="372"/>
      <c r="BC35" s="372"/>
      <c r="BD35" s="174"/>
      <c r="BE35" s="371">
        <f t="shared" ref="BE35:BE43" si="1">IF(BG35="","",BE34+1)</f>
        <v>7</v>
      </c>
      <c r="BF35" s="371"/>
      <c r="BG35" s="372" t="str">
        <f>IF('各会計、関係団体の財政状況及び健全化判断比率'!B33="","",'各会計、関係団体の財政状況及び健全化判断比率'!B33)</f>
        <v>下水道事業特別会計</v>
      </c>
      <c r="BH35" s="372"/>
      <c r="BI35" s="372"/>
      <c r="BJ35" s="372"/>
      <c r="BK35" s="372"/>
      <c r="BL35" s="372"/>
      <c r="BM35" s="372"/>
      <c r="BN35" s="372"/>
      <c r="BO35" s="372"/>
      <c r="BP35" s="372"/>
      <c r="BQ35" s="372"/>
      <c r="BR35" s="372"/>
      <c r="BS35" s="372"/>
      <c r="BT35" s="372"/>
      <c r="BU35" s="372"/>
      <c r="BV35" s="174"/>
      <c r="BW35" s="371">
        <f t="shared" ref="BW35:BW43" si="2">IF(BY35="","",BW34+1)</f>
        <v>9</v>
      </c>
      <c r="BX35" s="371"/>
      <c r="BY35" s="372" t="str">
        <f>IF('各会計、関係団体の財政状況及び健全化判断比率'!B69="","",'各会計、関係団体の財政状況及び健全化判断比率'!B69)</f>
        <v>島根県市町村総合事務組合</v>
      </c>
      <c r="BZ35" s="372"/>
      <c r="CA35" s="372"/>
      <c r="CB35" s="372"/>
      <c r="CC35" s="372"/>
      <c r="CD35" s="372"/>
      <c r="CE35" s="372"/>
      <c r="CF35" s="372"/>
      <c r="CG35" s="372"/>
      <c r="CH35" s="372"/>
      <c r="CI35" s="372"/>
      <c r="CJ35" s="372"/>
      <c r="CK35" s="372"/>
      <c r="CL35" s="372"/>
      <c r="CM35" s="372"/>
      <c r="CN35" s="174"/>
      <c r="CO35" s="371" t="str">
        <f t="shared" ref="CO35:CO43" si="3">IF(CQ35="","",CO34+1)</f>
        <v/>
      </c>
      <c r="CP35" s="371"/>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G35" s="369" t="str">
        <f>IF('各会計、関係団体の財政状況及び健全化判断比率'!BR8="","",'各会計、関係団体の財政状況及び健全化判断比率'!BR8)</f>
        <v/>
      </c>
      <c r="DH35" s="369"/>
      <c r="DI35" s="201"/>
    </row>
    <row r="36" spans="1:113" ht="32.25" customHeight="1" x14ac:dyDescent="0.2">
      <c r="A36" s="174"/>
      <c r="B36" s="198"/>
      <c r="C36" s="371" t="str">
        <f>IF(E36="","",C35+1)</f>
        <v/>
      </c>
      <c r="D36" s="371"/>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74"/>
      <c r="U36" s="371">
        <f t="shared" ref="U36:U43" si="4">IF(W36="","",U35+1)</f>
        <v>4</v>
      </c>
      <c r="V36" s="371"/>
      <c r="W36" s="372" t="str">
        <f>IF('各会計、関係団体の財政状況及び健全化判断比率'!B30="","",'各会計、関係団体の財政状況及び健全化判断比率'!B30)</f>
        <v>国民健康保険知夫村歯科診療所事業特別会計</v>
      </c>
      <c r="X36" s="372"/>
      <c r="Y36" s="372"/>
      <c r="Z36" s="372"/>
      <c r="AA36" s="372"/>
      <c r="AB36" s="372"/>
      <c r="AC36" s="372"/>
      <c r="AD36" s="372"/>
      <c r="AE36" s="372"/>
      <c r="AF36" s="372"/>
      <c r="AG36" s="372"/>
      <c r="AH36" s="372"/>
      <c r="AI36" s="372"/>
      <c r="AJ36" s="372"/>
      <c r="AK36" s="372"/>
      <c r="AL36" s="174"/>
      <c r="AM36" s="371" t="str">
        <f t="shared" si="0"/>
        <v/>
      </c>
      <c r="AN36" s="371"/>
      <c r="AO36" s="372"/>
      <c r="AP36" s="372"/>
      <c r="AQ36" s="372"/>
      <c r="AR36" s="372"/>
      <c r="AS36" s="372"/>
      <c r="AT36" s="372"/>
      <c r="AU36" s="372"/>
      <c r="AV36" s="372"/>
      <c r="AW36" s="372"/>
      <c r="AX36" s="372"/>
      <c r="AY36" s="372"/>
      <c r="AZ36" s="372"/>
      <c r="BA36" s="372"/>
      <c r="BB36" s="372"/>
      <c r="BC36" s="372"/>
      <c r="BD36" s="174"/>
      <c r="BE36" s="371" t="str">
        <f t="shared" si="1"/>
        <v/>
      </c>
      <c r="BF36" s="371"/>
      <c r="BG36" s="372"/>
      <c r="BH36" s="372"/>
      <c r="BI36" s="372"/>
      <c r="BJ36" s="372"/>
      <c r="BK36" s="372"/>
      <c r="BL36" s="372"/>
      <c r="BM36" s="372"/>
      <c r="BN36" s="372"/>
      <c r="BO36" s="372"/>
      <c r="BP36" s="372"/>
      <c r="BQ36" s="372"/>
      <c r="BR36" s="372"/>
      <c r="BS36" s="372"/>
      <c r="BT36" s="372"/>
      <c r="BU36" s="372"/>
      <c r="BV36" s="174"/>
      <c r="BW36" s="371">
        <f t="shared" si="2"/>
        <v>10</v>
      </c>
      <c r="BX36" s="371"/>
      <c r="BY36" s="372" t="str">
        <f>IF('各会計、関係団体の財政状況及び健全化判断比率'!B70="","",'各会計、関係団体の財政状況及び健全化判断比率'!B70)</f>
        <v>隠岐広域連合（普通会計）</v>
      </c>
      <c r="BZ36" s="372"/>
      <c r="CA36" s="372"/>
      <c r="CB36" s="372"/>
      <c r="CC36" s="372"/>
      <c r="CD36" s="372"/>
      <c r="CE36" s="372"/>
      <c r="CF36" s="372"/>
      <c r="CG36" s="372"/>
      <c r="CH36" s="372"/>
      <c r="CI36" s="372"/>
      <c r="CJ36" s="372"/>
      <c r="CK36" s="372"/>
      <c r="CL36" s="372"/>
      <c r="CM36" s="372"/>
      <c r="CN36" s="174"/>
      <c r="CO36" s="371" t="str">
        <f t="shared" si="3"/>
        <v/>
      </c>
      <c r="CP36" s="371"/>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G36" s="369" t="str">
        <f>IF('各会計、関係団体の財政状況及び健全化判断比率'!BR9="","",'各会計、関係団体の財政状況及び健全化判断比率'!BR9)</f>
        <v/>
      </c>
      <c r="DH36" s="369"/>
      <c r="DI36" s="201"/>
    </row>
    <row r="37" spans="1:113" ht="32.25" customHeight="1" x14ac:dyDescent="0.2">
      <c r="A37" s="174"/>
      <c r="B37" s="198"/>
      <c r="C37" s="371" t="str">
        <f>IF(E37="","",C36+1)</f>
        <v/>
      </c>
      <c r="D37" s="371"/>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74"/>
      <c r="U37" s="371">
        <f t="shared" si="4"/>
        <v>5</v>
      </c>
      <c r="V37" s="371"/>
      <c r="W37" s="372" t="str">
        <f>IF('各会計、関係団体の財政状況及び健全化判断比率'!B31="","",'各会計、関係団体の財政状況及び健全化判断比率'!B31)</f>
        <v>後期高齢者医療事業特別会計</v>
      </c>
      <c r="X37" s="372"/>
      <c r="Y37" s="372"/>
      <c r="Z37" s="372"/>
      <c r="AA37" s="372"/>
      <c r="AB37" s="372"/>
      <c r="AC37" s="372"/>
      <c r="AD37" s="372"/>
      <c r="AE37" s="372"/>
      <c r="AF37" s="372"/>
      <c r="AG37" s="372"/>
      <c r="AH37" s="372"/>
      <c r="AI37" s="372"/>
      <c r="AJ37" s="372"/>
      <c r="AK37" s="372"/>
      <c r="AL37" s="174"/>
      <c r="AM37" s="371" t="str">
        <f t="shared" si="0"/>
        <v/>
      </c>
      <c r="AN37" s="371"/>
      <c r="AO37" s="372"/>
      <c r="AP37" s="372"/>
      <c r="AQ37" s="372"/>
      <c r="AR37" s="372"/>
      <c r="AS37" s="372"/>
      <c r="AT37" s="372"/>
      <c r="AU37" s="372"/>
      <c r="AV37" s="372"/>
      <c r="AW37" s="372"/>
      <c r="AX37" s="372"/>
      <c r="AY37" s="372"/>
      <c r="AZ37" s="372"/>
      <c r="BA37" s="372"/>
      <c r="BB37" s="372"/>
      <c r="BC37" s="372"/>
      <c r="BD37" s="174"/>
      <c r="BE37" s="371" t="str">
        <f t="shared" si="1"/>
        <v/>
      </c>
      <c r="BF37" s="371"/>
      <c r="BG37" s="372"/>
      <c r="BH37" s="372"/>
      <c r="BI37" s="372"/>
      <c r="BJ37" s="372"/>
      <c r="BK37" s="372"/>
      <c r="BL37" s="372"/>
      <c r="BM37" s="372"/>
      <c r="BN37" s="372"/>
      <c r="BO37" s="372"/>
      <c r="BP37" s="372"/>
      <c r="BQ37" s="372"/>
      <c r="BR37" s="372"/>
      <c r="BS37" s="372"/>
      <c r="BT37" s="372"/>
      <c r="BU37" s="372"/>
      <c r="BV37" s="174"/>
      <c r="BW37" s="371">
        <f t="shared" si="2"/>
        <v>11</v>
      </c>
      <c r="BX37" s="371"/>
      <c r="BY37" s="372" t="str">
        <f>IF('各会計、関係団体の財政状況及び健全化判断比率'!B71="","",'各会計、関係団体の財政状況及び健全化判断比率'!B71)</f>
        <v>隠岐広域連合（介護会計）</v>
      </c>
      <c r="BZ37" s="372"/>
      <c r="CA37" s="372"/>
      <c r="CB37" s="372"/>
      <c r="CC37" s="372"/>
      <c r="CD37" s="372"/>
      <c r="CE37" s="372"/>
      <c r="CF37" s="372"/>
      <c r="CG37" s="372"/>
      <c r="CH37" s="372"/>
      <c r="CI37" s="372"/>
      <c r="CJ37" s="372"/>
      <c r="CK37" s="372"/>
      <c r="CL37" s="372"/>
      <c r="CM37" s="372"/>
      <c r="CN37" s="174"/>
      <c r="CO37" s="371" t="str">
        <f t="shared" si="3"/>
        <v/>
      </c>
      <c r="CP37" s="371"/>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G37" s="369" t="str">
        <f>IF('各会計、関係団体の財政状況及び健全化判断比率'!BR10="","",'各会計、関係団体の財政状況及び健全化判断比率'!BR10)</f>
        <v/>
      </c>
      <c r="DH37" s="369"/>
      <c r="DI37" s="201"/>
    </row>
    <row r="38" spans="1:113" ht="32.25" customHeight="1" x14ac:dyDescent="0.2">
      <c r="A38" s="174"/>
      <c r="B38" s="198"/>
      <c r="C38" s="371" t="str">
        <f t="shared" ref="C38:C43" si="5">IF(E38="","",C37+1)</f>
        <v/>
      </c>
      <c r="D38" s="371"/>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74"/>
      <c r="U38" s="371" t="str">
        <f t="shared" si="4"/>
        <v/>
      </c>
      <c r="V38" s="371"/>
      <c r="W38" s="372"/>
      <c r="X38" s="372"/>
      <c r="Y38" s="372"/>
      <c r="Z38" s="372"/>
      <c r="AA38" s="372"/>
      <c r="AB38" s="372"/>
      <c r="AC38" s="372"/>
      <c r="AD38" s="372"/>
      <c r="AE38" s="372"/>
      <c r="AF38" s="372"/>
      <c r="AG38" s="372"/>
      <c r="AH38" s="372"/>
      <c r="AI38" s="372"/>
      <c r="AJ38" s="372"/>
      <c r="AK38" s="372"/>
      <c r="AL38" s="174"/>
      <c r="AM38" s="371" t="str">
        <f t="shared" si="0"/>
        <v/>
      </c>
      <c r="AN38" s="371"/>
      <c r="AO38" s="372"/>
      <c r="AP38" s="372"/>
      <c r="AQ38" s="372"/>
      <c r="AR38" s="372"/>
      <c r="AS38" s="372"/>
      <c r="AT38" s="372"/>
      <c r="AU38" s="372"/>
      <c r="AV38" s="372"/>
      <c r="AW38" s="372"/>
      <c r="AX38" s="372"/>
      <c r="AY38" s="372"/>
      <c r="AZ38" s="372"/>
      <c r="BA38" s="372"/>
      <c r="BB38" s="372"/>
      <c r="BC38" s="372"/>
      <c r="BD38" s="174"/>
      <c r="BE38" s="371" t="str">
        <f t="shared" si="1"/>
        <v/>
      </c>
      <c r="BF38" s="371"/>
      <c r="BG38" s="372"/>
      <c r="BH38" s="372"/>
      <c r="BI38" s="372"/>
      <c r="BJ38" s="372"/>
      <c r="BK38" s="372"/>
      <c r="BL38" s="372"/>
      <c r="BM38" s="372"/>
      <c r="BN38" s="372"/>
      <c r="BO38" s="372"/>
      <c r="BP38" s="372"/>
      <c r="BQ38" s="372"/>
      <c r="BR38" s="372"/>
      <c r="BS38" s="372"/>
      <c r="BT38" s="372"/>
      <c r="BU38" s="372"/>
      <c r="BV38" s="174"/>
      <c r="BW38" s="371">
        <f t="shared" si="2"/>
        <v>12</v>
      </c>
      <c r="BX38" s="371"/>
      <c r="BY38" s="372" t="str">
        <f>IF('各会計、関係団体の財政状況及び健全化判断比率'!B72="","",'各会計、関係団体の財政状況及び健全化判断比率'!B72)</f>
        <v>島根県後期高齢者医療広域連合（普通会計）</v>
      </c>
      <c r="BZ38" s="372"/>
      <c r="CA38" s="372"/>
      <c r="CB38" s="372"/>
      <c r="CC38" s="372"/>
      <c r="CD38" s="372"/>
      <c r="CE38" s="372"/>
      <c r="CF38" s="372"/>
      <c r="CG38" s="372"/>
      <c r="CH38" s="372"/>
      <c r="CI38" s="372"/>
      <c r="CJ38" s="372"/>
      <c r="CK38" s="372"/>
      <c r="CL38" s="372"/>
      <c r="CM38" s="372"/>
      <c r="CN38" s="174"/>
      <c r="CO38" s="371" t="str">
        <f t="shared" si="3"/>
        <v/>
      </c>
      <c r="CP38" s="371"/>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G38" s="369" t="str">
        <f>IF('各会計、関係団体の財政状況及び健全化判断比率'!BR11="","",'各会計、関係団体の財政状況及び健全化判断比率'!BR11)</f>
        <v/>
      </c>
      <c r="DH38" s="369"/>
      <c r="DI38" s="201"/>
    </row>
    <row r="39" spans="1:113" ht="32.25" customHeight="1" x14ac:dyDescent="0.2">
      <c r="A39" s="174"/>
      <c r="B39" s="198"/>
      <c r="C39" s="371" t="str">
        <f t="shared" si="5"/>
        <v/>
      </c>
      <c r="D39" s="371"/>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74"/>
      <c r="U39" s="371" t="str">
        <f t="shared" si="4"/>
        <v/>
      </c>
      <c r="V39" s="371"/>
      <c r="W39" s="372"/>
      <c r="X39" s="372"/>
      <c r="Y39" s="372"/>
      <c r="Z39" s="372"/>
      <c r="AA39" s="372"/>
      <c r="AB39" s="372"/>
      <c r="AC39" s="372"/>
      <c r="AD39" s="372"/>
      <c r="AE39" s="372"/>
      <c r="AF39" s="372"/>
      <c r="AG39" s="372"/>
      <c r="AH39" s="372"/>
      <c r="AI39" s="372"/>
      <c r="AJ39" s="372"/>
      <c r="AK39" s="372"/>
      <c r="AL39" s="174"/>
      <c r="AM39" s="371" t="str">
        <f t="shared" si="0"/>
        <v/>
      </c>
      <c r="AN39" s="371"/>
      <c r="AO39" s="372"/>
      <c r="AP39" s="372"/>
      <c r="AQ39" s="372"/>
      <c r="AR39" s="372"/>
      <c r="AS39" s="372"/>
      <c r="AT39" s="372"/>
      <c r="AU39" s="372"/>
      <c r="AV39" s="372"/>
      <c r="AW39" s="372"/>
      <c r="AX39" s="372"/>
      <c r="AY39" s="372"/>
      <c r="AZ39" s="372"/>
      <c r="BA39" s="372"/>
      <c r="BB39" s="372"/>
      <c r="BC39" s="372"/>
      <c r="BD39" s="174"/>
      <c r="BE39" s="371" t="str">
        <f t="shared" si="1"/>
        <v/>
      </c>
      <c r="BF39" s="371"/>
      <c r="BG39" s="372"/>
      <c r="BH39" s="372"/>
      <c r="BI39" s="372"/>
      <c r="BJ39" s="372"/>
      <c r="BK39" s="372"/>
      <c r="BL39" s="372"/>
      <c r="BM39" s="372"/>
      <c r="BN39" s="372"/>
      <c r="BO39" s="372"/>
      <c r="BP39" s="372"/>
      <c r="BQ39" s="372"/>
      <c r="BR39" s="372"/>
      <c r="BS39" s="372"/>
      <c r="BT39" s="372"/>
      <c r="BU39" s="372"/>
      <c r="BV39" s="174"/>
      <c r="BW39" s="371">
        <f t="shared" si="2"/>
        <v>13</v>
      </c>
      <c r="BX39" s="371"/>
      <c r="BY39" s="372" t="str">
        <f>IF('各会計、関係団体の財政状況及び健全化判断比率'!B73="","",'各会計、関係団体の財政状況及び健全化判断比率'!B73)</f>
        <v>島根県後期高齢者医療広域連合（後期高齢会計）</v>
      </c>
      <c r="BZ39" s="372"/>
      <c r="CA39" s="372"/>
      <c r="CB39" s="372"/>
      <c r="CC39" s="372"/>
      <c r="CD39" s="372"/>
      <c r="CE39" s="372"/>
      <c r="CF39" s="372"/>
      <c r="CG39" s="372"/>
      <c r="CH39" s="372"/>
      <c r="CI39" s="372"/>
      <c r="CJ39" s="372"/>
      <c r="CK39" s="372"/>
      <c r="CL39" s="372"/>
      <c r="CM39" s="372"/>
      <c r="CN39" s="174"/>
      <c r="CO39" s="371" t="str">
        <f t="shared" si="3"/>
        <v/>
      </c>
      <c r="CP39" s="371"/>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G39" s="369" t="str">
        <f>IF('各会計、関係団体の財政状況及び健全化判断比率'!BR12="","",'各会計、関係団体の財政状況及び健全化判断比率'!BR12)</f>
        <v/>
      </c>
      <c r="DH39" s="369"/>
      <c r="DI39" s="201"/>
    </row>
    <row r="40" spans="1:113" ht="32.25" customHeight="1" x14ac:dyDescent="0.2">
      <c r="A40" s="174"/>
      <c r="B40" s="198"/>
      <c r="C40" s="371" t="str">
        <f t="shared" si="5"/>
        <v/>
      </c>
      <c r="D40" s="371"/>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74"/>
      <c r="U40" s="371" t="str">
        <f t="shared" si="4"/>
        <v/>
      </c>
      <c r="V40" s="371"/>
      <c r="W40" s="372"/>
      <c r="X40" s="372"/>
      <c r="Y40" s="372"/>
      <c r="Z40" s="372"/>
      <c r="AA40" s="372"/>
      <c r="AB40" s="372"/>
      <c r="AC40" s="372"/>
      <c r="AD40" s="372"/>
      <c r="AE40" s="372"/>
      <c r="AF40" s="372"/>
      <c r="AG40" s="372"/>
      <c r="AH40" s="372"/>
      <c r="AI40" s="372"/>
      <c r="AJ40" s="372"/>
      <c r="AK40" s="372"/>
      <c r="AL40" s="174"/>
      <c r="AM40" s="371" t="str">
        <f t="shared" si="0"/>
        <v/>
      </c>
      <c r="AN40" s="371"/>
      <c r="AO40" s="372"/>
      <c r="AP40" s="372"/>
      <c r="AQ40" s="372"/>
      <c r="AR40" s="372"/>
      <c r="AS40" s="372"/>
      <c r="AT40" s="372"/>
      <c r="AU40" s="372"/>
      <c r="AV40" s="372"/>
      <c r="AW40" s="372"/>
      <c r="AX40" s="372"/>
      <c r="AY40" s="372"/>
      <c r="AZ40" s="372"/>
      <c r="BA40" s="372"/>
      <c r="BB40" s="372"/>
      <c r="BC40" s="372"/>
      <c r="BD40" s="174"/>
      <c r="BE40" s="371" t="str">
        <f t="shared" si="1"/>
        <v/>
      </c>
      <c r="BF40" s="371"/>
      <c r="BG40" s="372"/>
      <c r="BH40" s="372"/>
      <c r="BI40" s="372"/>
      <c r="BJ40" s="372"/>
      <c r="BK40" s="372"/>
      <c r="BL40" s="372"/>
      <c r="BM40" s="372"/>
      <c r="BN40" s="372"/>
      <c r="BO40" s="372"/>
      <c r="BP40" s="372"/>
      <c r="BQ40" s="372"/>
      <c r="BR40" s="372"/>
      <c r="BS40" s="372"/>
      <c r="BT40" s="372"/>
      <c r="BU40" s="372"/>
      <c r="BV40" s="174"/>
      <c r="BW40" s="371">
        <f t="shared" si="2"/>
        <v>14</v>
      </c>
      <c r="BX40" s="371"/>
      <c r="BY40" s="372" t="str">
        <f>IF('各会計、関係団体の財政状況及び健全化判断比率'!B74="","",'各会計、関係団体の財政状況及び健全化判断比率'!B74)</f>
        <v>隠岐広域連合（隠岐病院会計）</v>
      </c>
      <c r="BZ40" s="372"/>
      <c r="CA40" s="372"/>
      <c r="CB40" s="372"/>
      <c r="CC40" s="372"/>
      <c r="CD40" s="372"/>
      <c r="CE40" s="372"/>
      <c r="CF40" s="372"/>
      <c r="CG40" s="372"/>
      <c r="CH40" s="372"/>
      <c r="CI40" s="372"/>
      <c r="CJ40" s="372"/>
      <c r="CK40" s="372"/>
      <c r="CL40" s="372"/>
      <c r="CM40" s="372"/>
      <c r="CN40" s="174"/>
      <c r="CO40" s="371" t="str">
        <f t="shared" si="3"/>
        <v/>
      </c>
      <c r="CP40" s="371"/>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G40" s="369" t="str">
        <f>IF('各会計、関係団体の財政状況及び健全化判断比率'!BR13="","",'各会計、関係団体の財政状況及び健全化判断比率'!BR13)</f>
        <v/>
      </c>
      <c r="DH40" s="369"/>
      <c r="DI40" s="201"/>
    </row>
    <row r="41" spans="1:113" ht="32.25" customHeight="1" x14ac:dyDescent="0.2">
      <c r="A41" s="174"/>
      <c r="B41" s="198"/>
      <c r="C41" s="371" t="str">
        <f t="shared" si="5"/>
        <v/>
      </c>
      <c r="D41" s="371"/>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74"/>
      <c r="U41" s="371" t="str">
        <f t="shared" si="4"/>
        <v/>
      </c>
      <c r="V41" s="371"/>
      <c r="W41" s="372"/>
      <c r="X41" s="372"/>
      <c r="Y41" s="372"/>
      <c r="Z41" s="372"/>
      <c r="AA41" s="372"/>
      <c r="AB41" s="372"/>
      <c r="AC41" s="372"/>
      <c r="AD41" s="372"/>
      <c r="AE41" s="372"/>
      <c r="AF41" s="372"/>
      <c r="AG41" s="372"/>
      <c r="AH41" s="372"/>
      <c r="AI41" s="372"/>
      <c r="AJ41" s="372"/>
      <c r="AK41" s="372"/>
      <c r="AL41" s="174"/>
      <c r="AM41" s="371" t="str">
        <f t="shared" si="0"/>
        <v/>
      </c>
      <c r="AN41" s="371"/>
      <c r="AO41" s="372"/>
      <c r="AP41" s="372"/>
      <c r="AQ41" s="372"/>
      <c r="AR41" s="372"/>
      <c r="AS41" s="372"/>
      <c r="AT41" s="372"/>
      <c r="AU41" s="372"/>
      <c r="AV41" s="372"/>
      <c r="AW41" s="372"/>
      <c r="AX41" s="372"/>
      <c r="AY41" s="372"/>
      <c r="AZ41" s="372"/>
      <c r="BA41" s="372"/>
      <c r="BB41" s="372"/>
      <c r="BC41" s="372"/>
      <c r="BD41" s="174"/>
      <c r="BE41" s="371" t="str">
        <f t="shared" si="1"/>
        <v/>
      </c>
      <c r="BF41" s="371"/>
      <c r="BG41" s="372"/>
      <c r="BH41" s="372"/>
      <c r="BI41" s="372"/>
      <c r="BJ41" s="372"/>
      <c r="BK41" s="372"/>
      <c r="BL41" s="372"/>
      <c r="BM41" s="372"/>
      <c r="BN41" s="372"/>
      <c r="BO41" s="372"/>
      <c r="BP41" s="372"/>
      <c r="BQ41" s="372"/>
      <c r="BR41" s="372"/>
      <c r="BS41" s="372"/>
      <c r="BT41" s="372"/>
      <c r="BU41" s="372"/>
      <c r="BV41" s="174"/>
      <c r="BW41" s="371">
        <f t="shared" si="2"/>
        <v>15</v>
      </c>
      <c r="BX41" s="371"/>
      <c r="BY41" s="372" t="str">
        <f>IF('各会計、関係団体の財政状況及び健全化判断比率'!B75="","",'各会計、関係団体の財政状況及び健全化判断比率'!B75)</f>
        <v>隠岐広域連合（島前病院会計）</v>
      </c>
      <c r="BZ41" s="372"/>
      <c r="CA41" s="372"/>
      <c r="CB41" s="372"/>
      <c r="CC41" s="372"/>
      <c r="CD41" s="372"/>
      <c r="CE41" s="372"/>
      <c r="CF41" s="372"/>
      <c r="CG41" s="372"/>
      <c r="CH41" s="372"/>
      <c r="CI41" s="372"/>
      <c r="CJ41" s="372"/>
      <c r="CK41" s="372"/>
      <c r="CL41" s="372"/>
      <c r="CM41" s="372"/>
      <c r="CN41" s="174"/>
      <c r="CO41" s="371" t="str">
        <f t="shared" si="3"/>
        <v/>
      </c>
      <c r="CP41" s="371"/>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G41" s="369" t="str">
        <f>IF('各会計、関係団体の財政状況及び健全化判断比率'!BR14="","",'各会計、関係団体の財政状況及び健全化判断比率'!BR14)</f>
        <v/>
      </c>
      <c r="DH41" s="369"/>
      <c r="DI41" s="201"/>
    </row>
    <row r="42" spans="1:113" ht="32.25" customHeight="1" x14ac:dyDescent="0.2">
      <c r="B42" s="198"/>
      <c r="C42" s="371" t="str">
        <f t="shared" si="5"/>
        <v/>
      </c>
      <c r="D42" s="371"/>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74"/>
      <c r="U42" s="371" t="str">
        <f t="shared" si="4"/>
        <v/>
      </c>
      <c r="V42" s="371"/>
      <c r="W42" s="372"/>
      <c r="X42" s="372"/>
      <c r="Y42" s="372"/>
      <c r="Z42" s="372"/>
      <c r="AA42" s="372"/>
      <c r="AB42" s="372"/>
      <c r="AC42" s="372"/>
      <c r="AD42" s="372"/>
      <c r="AE42" s="372"/>
      <c r="AF42" s="372"/>
      <c r="AG42" s="372"/>
      <c r="AH42" s="372"/>
      <c r="AI42" s="372"/>
      <c r="AJ42" s="372"/>
      <c r="AK42" s="372"/>
      <c r="AL42" s="174"/>
      <c r="AM42" s="371" t="str">
        <f t="shared" si="0"/>
        <v/>
      </c>
      <c r="AN42" s="371"/>
      <c r="AO42" s="372"/>
      <c r="AP42" s="372"/>
      <c r="AQ42" s="372"/>
      <c r="AR42" s="372"/>
      <c r="AS42" s="372"/>
      <c r="AT42" s="372"/>
      <c r="AU42" s="372"/>
      <c r="AV42" s="372"/>
      <c r="AW42" s="372"/>
      <c r="AX42" s="372"/>
      <c r="AY42" s="372"/>
      <c r="AZ42" s="372"/>
      <c r="BA42" s="372"/>
      <c r="BB42" s="372"/>
      <c r="BC42" s="372"/>
      <c r="BD42" s="174"/>
      <c r="BE42" s="371" t="str">
        <f t="shared" si="1"/>
        <v/>
      </c>
      <c r="BF42" s="371"/>
      <c r="BG42" s="372"/>
      <c r="BH42" s="372"/>
      <c r="BI42" s="372"/>
      <c r="BJ42" s="372"/>
      <c r="BK42" s="372"/>
      <c r="BL42" s="372"/>
      <c r="BM42" s="372"/>
      <c r="BN42" s="372"/>
      <c r="BO42" s="372"/>
      <c r="BP42" s="372"/>
      <c r="BQ42" s="372"/>
      <c r="BR42" s="372"/>
      <c r="BS42" s="372"/>
      <c r="BT42" s="372"/>
      <c r="BU42" s="372"/>
      <c r="BV42" s="174"/>
      <c r="BW42" s="371" t="str">
        <f t="shared" si="2"/>
        <v/>
      </c>
      <c r="BX42" s="371"/>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74"/>
      <c r="CO42" s="371" t="str">
        <f t="shared" si="3"/>
        <v/>
      </c>
      <c r="CP42" s="371"/>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G42" s="369" t="str">
        <f>IF('各会計、関係団体の財政状況及び健全化判断比率'!BR15="","",'各会計、関係団体の財政状況及び健全化判断比率'!BR15)</f>
        <v/>
      </c>
      <c r="DH42" s="369"/>
      <c r="DI42" s="201"/>
    </row>
    <row r="43" spans="1:113" ht="32.25" customHeight="1" x14ac:dyDescent="0.2">
      <c r="B43" s="198"/>
      <c r="C43" s="371" t="str">
        <f t="shared" si="5"/>
        <v/>
      </c>
      <c r="D43" s="371"/>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74"/>
      <c r="U43" s="371" t="str">
        <f t="shared" si="4"/>
        <v/>
      </c>
      <c r="V43" s="371"/>
      <c r="W43" s="372"/>
      <c r="X43" s="372"/>
      <c r="Y43" s="372"/>
      <c r="Z43" s="372"/>
      <c r="AA43" s="372"/>
      <c r="AB43" s="372"/>
      <c r="AC43" s="372"/>
      <c r="AD43" s="372"/>
      <c r="AE43" s="372"/>
      <c r="AF43" s="372"/>
      <c r="AG43" s="372"/>
      <c r="AH43" s="372"/>
      <c r="AI43" s="372"/>
      <c r="AJ43" s="372"/>
      <c r="AK43" s="372"/>
      <c r="AL43" s="174"/>
      <c r="AM43" s="371" t="str">
        <f t="shared" si="0"/>
        <v/>
      </c>
      <c r="AN43" s="371"/>
      <c r="AO43" s="372"/>
      <c r="AP43" s="372"/>
      <c r="AQ43" s="372"/>
      <c r="AR43" s="372"/>
      <c r="AS43" s="372"/>
      <c r="AT43" s="372"/>
      <c r="AU43" s="372"/>
      <c r="AV43" s="372"/>
      <c r="AW43" s="372"/>
      <c r="AX43" s="372"/>
      <c r="AY43" s="372"/>
      <c r="AZ43" s="372"/>
      <c r="BA43" s="372"/>
      <c r="BB43" s="372"/>
      <c r="BC43" s="372"/>
      <c r="BD43" s="174"/>
      <c r="BE43" s="371" t="str">
        <f t="shared" si="1"/>
        <v/>
      </c>
      <c r="BF43" s="371"/>
      <c r="BG43" s="372"/>
      <c r="BH43" s="372"/>
      <c r="BI43" s="372"/>
      <c r="BJ43" s="372"/>
      <c r="BK43" s="372"/>
      <c r="BL43" s="372"/>
      <c r="BM43" s="372"/>
      <c r="BN43" s="372"/>
      <c r="BO43" s="372"/>
      <c r="BP43" s="372"/>
      <c r="BQ43" s="372"/>
      <c r="BR43" s="372"/>
      <c r="BS43" s="372"/>
      <c r="BT43" s="372"/>
      <c r="BU43" s="372"/>
      <c r="BV43" s="174"/>
      <c r="BW43" s="371" t="str">
        <f t="shared" si="2"/>
        <v/>
      </c>
      <c r="BX43" s="371"/>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74"/>
      <c r="CO43" s="371" t="str">
        <f t="shared" si="3"/>
        <v/>
      </c>
      <c r="CP43" s="371"/>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G43" s="369" t="str">
        <f>IF('各会計、関係団体の財政状況及び健全化判断比率'!BR16="","",'各会計、関係団体の財政状況及び健全化判断比率'!BR16)</f>
        <v/>
      </c>
      <c r="DH43" s="369"/>
      <c r="DI43" s="201"/>
    </row>
    <row r="44" spans="1:113" ht="13.5" customHeight="1" thickBot="1" x14ac:dyDescent="0.25">
      <c r="B44" s="202"/>
      <c r="C44" s="203"/>
      <c r="D44" s="203"/>
      <c r="E44" s="203"/>
      <c r="F44" s="203"/>
      <c r="G44" s="203"/>
      <c r="H44" s="203"/>
      <c r="I44" s="203"/>
      <c r="J44" s="203"/>
      <c r="K44" s="203"/>
      <c r="L44" s="203"/>
      <c r="M44" s="203"/>
      <c r="N44" s="203"/>
      <c r="O44" s="203"/>
      <c r="P44" s="203"/>
      <c r="Q44" s="203"/>
      <c r="R44" s="203"/>
      <c r="S44" s="203"/>
      <c r="T44" s="203"/>
      <c r="U44" s="203"/>
      <c r="V44" s="203"/>
      <c r="W44" s="203"/>
      <c r="X44" s="203"/>
      <c r="Y44" s="203"/>
      <c r="Z44" s="203"/>
      <c r="AA44" s="203"/>
      <c r="AB44" s="203"/>
      <c r="AC44" s="203"/>
      <c r="AD44" s="203"/>
      <c r="AE44" s="203"/>
      <c r="AF44" s="203"/>
      <c r="AG44" s="203"/>
      <c r="AH44" s="203"/>
      <c r="AI44" s="203"/>
      <c r="AJ44" s="203"/>
      <c r="AK44" s="203"/>
      <c r="AL44" s="203"/>
      <c r="AM44" s="203"/>
      <c r="AN44" s="203"/>
      <c r="AO44" s="203"/>
      <c r="AP44" s="203"/>
      <c r="AQ44" s="203"/>
      <c r="AR44" s="203"/>
      <c r="AS44" s="203"/>
      <c r="AT44" s="203"/>
      <c r="AU44" s="203"/>
      <c r="AV44" s="203"/>
      <c r="AW44" s="203"/>
      <c r="AX44" s="203"/>
      <c r="AY44" s="203"/>
      <c r="AZ44" s="203"/>
      <c r="BA44" s="203"/>
      <c r="BB44" s="203"/>
      <c r="BC44" s="203"/>
      <c r="BD44" s="203"/>
      <c r="BE44" s="203"/>
      <c r="BF44" s="203"/>
      <c r="BG44" s="203"/>
      <c r="BH44" s="203"/>
      <c r="BI44" s="203"/>
      <c r="BJ44" s="203"/>
      <c r="BK44" s="203"/>
      <c r="BL44" s="203"/>
      <c r="BM44" s="203"/>
      <c r="BN44" s="203"/>
      <c r="BO44" s="203"/>
      <c r="BP44" s="203"/>
      <c r="BQ44" s="203"/>
      <c r="BR44" s="203"/>
      <c r="BS44" s="203"/>
      <c r="BT44" s="203"/>
      <c r="BU44" s="203"/>
      <c r="BV44" s="203"/>
      <c r="BW44" s="203"/>
      <c r="BX44" s="203"/>
      <c r="BY44" s="203"/>
      <c r="BZ44" s="203"/>
      <c r="CA44" s="203"/>
      <c r="CB44" s="203"/>
      <c r="CC44" s="203"/>
      <c r="CD44" s="203"/>
      <c r="CE44" s="203"/>
      <c r="CF44" s="203"/>
      <c r="CG44" s="203"/>
      <c r="CH44" s="203"/>
      <c r="CI44" s="203"/>
      <c r="CJ44" s="203"/>
      <c r="CK44" s="203"/>
      <c r="CL44" s="203"/>
      <c r="CM44" s="203"/>
      <c r="CN44" s="203"/>
      <c r="CO44" s="203"/>
      <c r="CP44" s="203"/>
      <c r="CQ44" s="203"/>
      <c r="CR44" s="203"/>
      <c r="CS44" s="203"/>
      <c r="CT44" s="203"/>
      <c r="CU44" s="203"/>
      <c r="CV44" s="203"/>
      <c r="CW44" s="203"/>
      <c r="CX44" s="203"/>
      <c r="CY44" s="203"/>
      <c r="CZ44" s="203"/>
      <c r="DA44" s="203"/>
      <c r="DB44" s="203"/>
      <c r="DC44" s="203"/>
      <c r="DD44" s="203"/>
      <c r="DE44" s="203"/>
      <c r="DF44" s="203"/>
      <c r="DG44" s="203"/>
      <c r="DH44" s="203"/>
      <c r="DI44" s="204"/>
    </row>
    <row r="45" spans="1:113" x14ac:dyDescent="0.2"/>
    <row r="46" spans="1:113" x14ac:dyDescent="0.2">
      <c r="B46" s="173" t="s">
        <v>208</v>
      </c>
      <c r="E46" s="368" t="s">
        <v>209</v>
      </c>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68"/>
      <c r="BM46" s="368"/>
      <c r="BN46" s="368"/>
      <c r="BO46" s="368"/>
      <c r="BP46" s="368"/>
      <c r="BQ46" s="368"/>
      <c r="BR46" s="368"/>
      <c r="BS46" s="368"/>
      <c r="BT46" s="368"/>
      <c r="BU46" s="368"/>
      <c r="BV46" s="368"/>
      <c r="BW46" s="368"/>
      <c r="BX46" s="368"/>
      <c r="BY46" s="368"/>
      <c r="BZ46" s="368"/>
      <c r="CA46" s="368"/>
      <c r="CB46" s="368"/>
      <c r="CC46" s="368"/>
      <c r="CD46" s="368"/>
      <c r="CE46" s="368"/>
      <c r="CF46" s="368"/>
      <c r="CG46" s="368"/>
      <c r="CH46" s="368"/>
      <c r="CI46" s="368"/>
      <c r="CJ46" s="368"/>
      <c r="CK46" s="368"/>
      <c r="CL46" s="368"/>
      <c r="CM46" s="368"/>
      <c r="CN46" s="368"/>
      <c r="CO46" s="368"/>
      <c r="CP46" s="368"/>
      <c r="CQ46" s="368"/>
      <c r="CR46" s="368"/>
      <c r="CS46" s="368"/>
      <c r="CT46" s="368"/>
      <c r="CU46" s="368"/>
      <c r="CV46" s="368"/>
      <c r="CW46" s="368"/>
      <c r="CX46" s="368"/>
      <c r="CY46" s="368"/>
      <c r="CZ46" s="368"/>
      <c r="DA46" s="368"/>
      <c r="DB46" s="368"/>
      <c r="DC46" s="368"/>
      <c r="DD46" s="368"/>
      <c r="DE46" s="368"/>
      <c r="DF46" s="368"/>
      <c r="DG46" s="368"/>
      <c r="DH46" s="368"/>
      <c r="DI46" s="368"/>
    </row>
    <row r="47" spans="1:113" x14ac:dyDescent="0.2">
      <c r="E47" s="368" t="s">
        <v>210</v>
      </c>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c r="DD47" s="368"/>
      <c r="DE47" s="368"/>
      <c r="DF47" s="368"/>
      <c r="DG47" s="368"/>
      <c r="DH47" s="368"/>
      <c r="DI47" s="368"/>
    </row>
    <row r="48" spans="1:113" x14ac:dyDescent="0.2">
      <c r="E48" s="368" t="s">
        <v>211</v>
      </c>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68"/>
      <c r="CC48" s="368"/>
      <c r="CD48" s="368"/>
      <c r="CE48" s="368"/>
      <c r="CF48" s="368"/>
      <c r="CG48" s="368"/>
      <c r="CH48" s="368"/>
      <c r="CI48" s="368"/>
      <c r="CJ48" s="368"/>
      <c r="CK48" s="368"/>
      <c r="CL48" s="368"/>
      <c r="CM48" s="368"/>
      <c r="CN48" s="368"/>
      <c r="CO48" s="368"/>
      <c r="CP48" s="368"/>
      <c r="CQ48" s="368"/>
      <c r="CR48" s="368"/>
      <c r="CS48" s="368"/>
      <c r="CT48" s="368"/>
      <c r="CU48" s="368"/>
      <c r="CV48" s="368"/>
      <c r="CW48" s="368"/>
      <c r="CX48" s="368"/>
      <c r="CY48" s="368"/>
      <c r="CZ48" s="368"/>
      <c r="DA48" s="368"/>
      <c r="DB48" s="368"/>
      <c r="DC48" s="368"/>
      <c r="DD48" s="368"/>
      <c r="DE48" s="368"/>
      <c r="DF48" s="368"/>
      <c r="DG48" s="368"/>
      <c r="DH48" s="368"/>
      <c r="DI48" s="368"/>
    </row>
    <row r="49" spans="5:113" x14ac:dyDescent="0.2">
      <c r="E49" s="370" t="s">
        <v>212</v>
      </c>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0"/>
      <c r="AH49" s="370"/>
      <c r="AI49" s="370"/>
      <c r="AJ49" s="370"/>
      <c r="AK49" s="370"/>
      <c r="AL49" s="370"/>
      <c r="AM49" s="370"/>
      <c r="AN49" s="370"/>
      <c r="AO49" s="370"/>
      <c r="AP49" s="370"/>
      <c r="AQ49" s="370"/>
      <c r="AR49" s="370"/>
      <c r="AS49" s="370"/>
      <c r="AT49" s="370"/>
      <c r="AU49" s="370"/>
      <c r="AV49" s="370"/>
      <c r="AW49" s="370"/>
      <c r="AX49" s="370"/>
      <c r="AY49" s="370"/>
      <c r="AZ49" s="370"/>
      <c r="BA49" s="370"/>
      <c r="BB49" s="370"/>
      <c r="BC49" s="370"/>
      <c r="BD49" s="370"/>
      <c r="BE49" s="370"/>
      <c r="BF49" s="370"/>
      <c r="BG49" s="370"/>
      <c r="BH49" s="370"/>
      <c r="BI49" s="370"/>
      <c r="BJ49" s="370"/>
      <c r="BK49" s="370"/>
      <c r="BL49" s="370"/>
      <c r="BM49" s="370"/>
      <c r="BN49" s="370"/>
      <c r="BO49" s="370"/>
      <c r="BP49" s="370"/>
      <c r="BQ49" s="370"/>
      <c r="BR49" s="370"/>
      <c r="BS49" s="370"/>
      <c r="BT49" s="370"/>
      <c r="BU49" s="370"/>
      <c r="BV49" s="370"/>
      <c r="BW49" s="370"/>
      <c r="BX49" s="370"/>
      <c r="BY49" s="370"/>
      <c r="BZ49" s="370"/>
      <c r="CA49" s="370"/>
      <c r="CB49" s="370"/>
      <c r="CC49" s="370"/>
      <c r="CD49" s="370"/>
      <c r="CE49" s="370"/>
      <c r="CF49" s="370"/>
      <c r="CG49" s="370"/>
      <c r="CH49" s="370"/>
      <c r="CI49" s="370"/>
      <c r="CJ49" s="370"/>
      <c r="CK49" s="370"/>
      <c r="CL49" s="370"/>
      <c r="CM49" s="370"/>
      <c r="CN49" s="370"/>
      <c r="CO49" s="370"/>
      <c r="CP49" s="370"/>
      <c r="CQ49" s="370"/>
      <c r="CR49" s="370"/>
      <c r="CS49" s="370"/>
      <c r="CT49" s="370"/>
      <c r="CU49" s="370"/>
      <c r="CV49" s="370"/>
      <c r="CW49" s="370"/>
      <c r="CX49" s="370"/>
      <c r="CY49" s="370"/>
      <c r="CZ49" s="370"/>
      <c r="DA49" s="370"/>
      <c r="DB49" s="370"/>
      <c r="DC49" s="370"/>
      <c r="DD49" s="370"/>
      <c r="DE49" s="370"/>
      <c r="DF49" s="370"/>
      <c r="DG49" s="370"/>
      <c r="DH49" s="370"/>
      <c r="DI49" s="370"/>
    </row>
    <row r="50" spans="5:113" x14ac:dyDescent="0.2">
      <c r="E50" s="368" t="s">
        <v>213</v>
      </c>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68"/>
      <c r="CE50" s="368"/>
      <c r="CF50" s="368"/>
      <c r="CG50" s="368"/>
      <c r="CH50" s="368"/>
      <c r="CI50" s="368"/>
      <c r="CJ50" s="368"/>
      <c r="CK50" s="368"/>
      <c r="CL50" s="368"/>
      <c r="CM50" s="368"/>
      <c r="CN50" s="368"/>
      <c r="CO50" s="368"/>
      <c r="CP50" s="368"/>
      <c r="CQ50" s="368"/>
      <c r="CR50" s="368"/>
      <c r="CS50" s="368"/>
      <c r="CT50" s="368"/>
      <c r="CU50" s="368"/>
      <c r="CV50" s="368"/>
      <c r="CW50" s="368"/>
      <c r="CX50" s="368"/>
      <c r="CY50" s="368"/>
      <c r="CZ50" s="368"/>
      <c r="DA50" s="368"/>
      <c r="DB50" s="368"/>
      <c r="DC50" s="368"/>
      <c r="DD50" s="368"/>
      <c r="DE50" s="368"/>
      <c r="DF50" s="368"/>
      <c r="DG50" s="368"/>
      <c r="DH50" s="368"/>
      <c r="DI50" s="368"/>
    </row>
    <row r="51" spans="5:113" x14ac:dyDescent="0.2">
      <c r="E51" s="368" t="s">
        <v>214</v>
      </c>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row>
    <row r="52" spans="5:113" x14ac:dyDescent="0.2">
      <c r="E52" s="368" t="s">
        <v>215</v>
      </c>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8"/>
      <c r="BE52" s="368"/>
      <c r="BF52" s="368"/>
      <c r="BG52" s="368"/>
      <c r="BH52" s="368"/>
      <c r="BI52" s="368"/>
      <c r="BJ52" s="368"/>
      <c r="BK52" s="368"/>
      <c r="BL52" s="368"/>
      <c r="BM52" s="368"/>
      <c r="BN52" s="368"/>
      <c r="BO52" s="368"/>
      <c r="BP52" s="368"/>
      <c r="BQ52" s="368"/>
      <c r="BR52" s="368"/>
      <c r="BS52" s="368"/>
      <c r="BT52" s="368"/>
      <c r="BU52" s="368"/>
      <c r="BV52" s="368"/>
      <c r="BW52" s="368"/>
      <c r="BX52" s="368"/>
      <c r="BY52" s="368"/>
      <c r="BZ52" s="368"/>
      <c r="CA52" s="368"/>
      <c r="CB52" s="368"/>
      <c r="CC52" s="368"/>
      <c r="CD52" s="368"/>
      <c r="CE52" s="368"/>
      <c r="CF52" s="368"/>
      <c r="CG52" s="368"/>
      <c r="CH52" s="368"/>
      <c r="CI52" s="368"/>
      <c r="CJ52" s="368"/>
      <c r="CK52" s="368"/>
      <c r="CL52" s="368"/>
      <c r="CM52" s="368"/>
      <c r="CN52" s="368"/>
      <c r="CO52" s="368"/>
      <c r="CP52" s="368"/>
      <c r="CQ52" s="368"/>
      <c r="CR52" s="368"/>
      <c r="CS52" s="368"/>
      <c r="CT52" s="368"/>
      <c r="CU52" s="368"/>
      <c r="CV52" s="368"/>
      <c r="CW52" s="368"/>
      <c r="CX52" s="368"/>
      <c r="CY52" s="368"/>
      <c r="CZ52" s="368"/>
      <c r="DA52" s="368"/>
      <c r="DB52" s="368"/>
      <c r="DC52" s="368"/>
      <c r="DD52" s="368"/>
      <c r="DE52" s="368"/>
      <c r="DF52" s="368"/>
      <c r="DG52" s="368"/>
      <c r="DH52" s="368"/>
      <c r="DI52" s="368"/>
    </row>
    <row r="53" spans="5:113" x14ac:dyDescent="0.2">
      <c r="E53" s="363" t="s">
        <v>580</v>
      </c>
    </row>
    <row r="54" spans="5:113" x14ac:dyDescent="0.2"/>
    <row r="55" spans="5:113" x14ac:dyDescent="0.2"/>
    <row r="56" spans="5:113" x14ac:dyDescent="0.2"/>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5" customWidth="1"/>
    <col min="134" max="143" width="1.6328125" style="208" customWidth="1"/>
    <col min="144" max="16384" width="0" style="208" hidden="1"/>
  </cols>
  <sheetData>
    <row r="1" spans="2:143" ht="22.5" customHeight="1" thickBot="1" x14ac:dyDescent="0.25">
      <c r="B1" s="205"/>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c r="BM1" s="206"/>
      <c r="BN1" s="206"/>
      <c r="BO1" s="206"/>
      <c r="BP1" s="206"/>
      <c r="BQ1" s="206"/>
      <c r="BR1" s="206"/>
      <c r="BS1" s="206"/>
      <c r="BT1" s="206"/>
      <c r="BU1" s="206"/>
      <c r="BV1" s="206"/>
      <c r="BW1" s="206"/>
      <c r="BX1" s="206"/>
      <c r="BY1" s="206"/>
      <c r="BZ1" s="206"/>
      <c r="CA1" s="206"/>
      <c r="CB1" s="206"/>
      <c r="CC1" s="206"/>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46" t="s">
        <v>216</v>
      </c>
      <c r="DI1" s="747"/>
      <c r="DJ1" s="747"/>
      <c r="DK1" s="747"/>
      <c r="DL1" s="747"/>
      <c r="DM1" s="747"/>
      <c r="DN1" s="748"/>
      <c r="DO1" s="208"/>
      <c r="DP1" s="746" t="s">
        <v>217</v>
      </c>
      <c r="DQ1" s="747"/>
      <c r="DR1" s="747"/>
      <c r="DS1" s="747"/>
      <c r="DT1" s="747"/>
      <c r="DU1" s="747"/>
      <c r="DV1" s="747"/>
      <c r="DW1" s="747"/>
      <c r="DX1" s="747"/>
      <c r="DY1" s="747"/>
      <c r="DZ1" s="747"/>
      <c r="EA1" s="747"/>
      <c r="EB1" s="747"/>
      <c r="EC1" s="748"/>
      <c r="ED1" s="206"/>
      <c r="EE1" s="206"/>
      <c r="EF1" s="206"/>
      <c r="EG1" s="206"/>
      <c r="EH1" s="206"/>
      <c r="EI1" s="206"/>
      <c r="EJ1" s="206"/>
      <c r="EK1" s="206"/>
      <c r="EL1" s="206"/>
      <c r="EM1" s="206"/>
    </row>
    <row r="2" spans="2:143" ht="22.5" customHeight="1" x14ac:dyDescent="0.2">
      <c r="B2" s="209" t="s">
        <v>218</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88" t="s">
        <v>219</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220</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731" t="s">
        <v>221</v>
      </c>
      <c r="CE3" s="732"/>
      <c r="CF3" s="732"/>
      <c r="CG3" s="732"/>
      <c r="CH3" s="732"/>
      <c r="CI3" s="732"/>
      <c r="CJ3" s="732"/>
      <c r="CK3" s="732"/>
      <c r="CL3" s="732"/>
      <c r="CM3" s="732"/>
      <c r="CN3" s="732"/>
      <c r="CO3" s="732"/>
      <c r="CP3" s="732"/>
      <c r="CQ3" s="732"/>
      <c r="CR3" s="732"/>
      <c r="CS3" s="732"/>
      <c r="CT3" s="732"/>
      <c r="CU3" s="732"/>
      <c r="CV3" s="732"/>
      <c r="CW3" s="732"/>
      <c r="CX3" s="732"/>
      <c r="CY3" s="732"/>
      <c r="CZ3" s="732"/>
      <c r="DA3" s="732"/>
      <c r="DB3" s="732"/>
      <c r="DC3" s="732"/>
      <c r="DD3" s="732"/>
      <c r="DE3" s="732"/>
      <c r="DF3" s="732"/>
      <c r="DG3" s="732"/>
      <c r="DH3" s="732"/>
      <c r="DI3" s="732"/>
      <c r="DJ3" s="732"/>
      <c r="DK3" s="732"/>
      <c r="DL3" s="732"/>
      <c r="DM3" s="732"/>
      <c r="DN3" s="732"/>
      <c r="DO3" s="732"/>
      <c r="DP3" s="732"/>
      <c r="DQ3" s="732"/>
      <c r="DR3" s="732"/>
      <c r="DS3" s="732"/>
      <c r="DT3" s="732"/>
      <c r="DU3" s="732"/>
      <c r="DV3" s="732"/>
      <c r="DW3" s="732"/>
      <c r="DX3" s="732"/>
      <c r="DY3" s="732"/>
      <c r="DZ3" s="732"/>
      <c r="EA3" s="732"/>
      <c r="EB3" s="732"/>
      <c r="EC3" s="733"/>
    </row>
    <row r="4" spans="2:143" ht="11.25" customHeight="1" x14ac:dyDescent="0.2">
      <c r="B4" s="688" t="s">
        <v>1</v>
      </c>
      <c r="C4" s="689"/>
      <c r="D4" s="689"/>
      <c r="E4" s="689"/>
      <c r="F4" s="689"/>
      <c r="G4" s="689"/>
      <c r="H4" s="689"/>
      <c r="I4" s="689"/>
      <c r="J4" s="689"/>
      <c r="K4" s="689"/>
      <c r="L4" s="689"/>
      <c r="M4" s="689"/>
      <c r="N4" s="689"/>
      <c r="O4" s="689"/>
      <c r="P4" s="689"/>
      <c r="Q4" s="690"/>
      <c r="R4" s="688" t="s">
        <v>222</v>
      </c>
      <c r="S4" s="689"/>
      <c r="T4" s="689"/>
      <c r="U4" s="689"/>
      <c r="V4" s="689"/>
      <c r="W4" s="689"/>
      <c r="X4" s="689"/>
      <c r="Y4" s="690"/>
      <c r="Z4" s="688" t="s">
        <v>223</v>
      </c>
      <c r="AA4" s="689"/>
      <c r="AB4" s="689"/>
      <c r="AC4" s="690"/>
      <c r="AD4" s="688" t="s">
        <v>224</v>
      </c>
      <c r="AE4" s="689"/>
      <c r="AF4" s="689"/>
      <c r="AG4" s="689"/>
      <c r="AH4" s="689"/>
      <c r="AI4" s="689"/>
      <c r="AJ4" s="689"/>
      <c r="AK4" s="690"/>
      <c r="AL4" s="688" t="s">
        <v>223</v>
      </c>
      <c r="AM4" s="689"/>
      <c r="AN4" s="689"/>
      <c r="AO4" s="690"/>
      <c r="AP4" s="749" t="s">
        <v>225</v>
      </c>
      <c r="AQ4" s="749"/>
      <c r="AR4" s="749"/>
      <c r="AS4" s="749"/>
      <c r="AT4" s="749"/>
      <c r="AU4" s="749"/>
      <c r="AV4" s="749"/>
      <c r="AW4" s="749"/>
      <c r="AX4" s="749"/>
      <c r="AY4" s="749"/>
      <c r="AZ4" s="749"/>
      <c r="BA4" s="749"/>
      <c r="BB4" s="749"/>
      <c r="BC4" s="749"/>
      <c r="BD4" s="749"/>
      <c r="BE4" s="749"/>
      <c r="BF4" s="749"/>
      <c r="BG4" s="749" t="s">
        <v>226</v>
      </c>
      <c r="BH4" s="749"/>
      <c r="BI4" s="749"/>
      <c r="BJ4" s="749"/>
      <c r="BK4" s="749"/>
      <c r="BL4" s="749"/>
      <c r="BM4" s="749"/>
      <c r="BN4" s="749"/>
      <c r="BO4" s="749" t="s">
        <v>223</v>
      </c>
      <c r="BP4" s="749"/>
      <c r="BQ4" s="749"/>
      <c r="BR4" s="749"/>
      <c r="BS4" s="749" t="s">
        <v>227</v>
      </c>
      <c r="BT4" s="749"/>
      <c r="BU4" s="749"/>
      <c r="BV4" s="749"/>
      <c r="BW4" s="749"/>
      <c r="BX4" s="749"/>
      <c r="BY4" s="749"/>
      <c r="BZ4" s="749"/>
      <c r="CA4" s="749"/>
      <c r="CB4" s="749"/>
      <c r="CD4" s="731" t="s">
        <v>228</v>
      </c>
      <c r="CE4" s="732"/>
      <c r="CF4" s="732"/>
      <c r="CG4" s="732"/>
      <c r="CH4" s="732"/>
      <c r="CI4" s="732"/>
      <c r="CJ4" s="732"/>
      <c r="CK4" s="732"/>
      <c r="CL4" s="732"/>
      <c r="CM4" s="732"/>
      <c r="CN4" s="732"/>
      <c r="CO4" s="732"/>
      <c r="CP4" s="732"/>
      <c r="CQ4" s="732"/>
      <c r="CR4" s="732"/>
      <c r="CS4" s="732"/>
      <c r="CT4" s="732"/>
      <c r="CU4" s="732"/>
      <c r="CV4" s="732"/>
      <c r="CW4" s="732"/>
      <c r="CX4" s="732"/>
      <c r="CY4" s="732"/>
      <c r="CZ4" s="732"/>
      <c r="DA4" s="732"/>
      <c r="DB4" s="732"/>
      <c r="DC4" s="732"/>
      <c r="DD4" s="732"/>
      <c r="DE4" s="732"/>
      <c r="DF4" s="732"/>
      <c r="DG4" s="732"/>
      <c r="DH4" s="732"/>
      <c r="DI4" s="732"/>
      <c r="DJ4" s="732"/>
      <c r="DK4" s="732"/>
      <c r="DL4" s="732"/>
      <c r="DM4" s="732"/>
      <c r="DN4" s="732"/>
      <c r="DO4" s="732"/>
      <c r="DP4" s="732"/>
      <c r="DQ4" s="732"/>
      <c r="DR4" s="732"/>
      <c r="DS4" s="732"/>
      <c r="DT4" s="732"/>
      <c r="DU4" s="732"/>
      <c r="DV4" s="732"/>
      <c r="DW4" s="732"/>
      <c r="DX4" s="732"/>
      <c r="DY4" s="732"/>
      <c r="DZ4" s="732"/>
      <c r="EA4" s="732"/>
      <c r="EB4" s="732"/>
      <c r="EC4" s="733"/>
    </row>
    <row r="5" spans="2:143" s="212" customFormat="1" ht="11.25" customHeight="1" x14ac:dyDescent="0.2">
      <c r="B5" s="697" t="s">
        <v>229</v>
      </c>
      <c r="C5" s="698"/>
      <c r="D5" s="698"/>
      <c r="E5" s="698"/>
      <c r="F5" s="698"/>
      <c r="G5" s="698"/>
      <c r="H5" s="698"/>
      <c r="I5" s="698"/>
      <c r="J5" s="698"/>
      <c r="K5" s="698"/>
      <c r="L5" s="698"/>
      <c r="M5" s="698"/>
      <c r="N5" s="698"/>
      <c r="O5" s="698"/>
      <c r="P5" s="698"/>
      <c r="Q5" s="699"/>
      <c r="R5" s="682">
        <v>54397</v>
      </c>
      <c r="S5" s="683"/>
      <c r="T5" s="683"/>
      <c r="U5" s="683"/>
      <c r="V5" s="683"/>
      <c r="W5" s="683"/>
      <c r="X5" s="683"/>
      <c r="Y5" s="726"/>
      <c r="Z5" s="744">
        <v>2.2000000000000002</v>
      </c>
      <c r="AA5" s="744"/>
      <c r="AB5" s="744"/>
      <c r="AC5" s="744"/>
      <c r="AD5" s="745">
        <v>54397</v>
      </c>
      <c r="AE5" s="745"/>
      <c r="AF5" s="745"/>
      <c r="AG5" s="745"/>
      <c r="AH5" s="745"/>
      <c r="AI5" s="745"/>
      <c r="AJ5" s="745"/>
      <c r="AK5" s="745"/>
      <c r="AL5" s="727">
        <v>5.6</v>
      </c>
      <c r="AM5" s="702"/>
      <c r="AN5" s="702"/>
      <c r="AO5" s="728"/>
      <c r="AP5" s="697" t="s">
        <v>230</v>
      </c>
      <c r="AQ5" s="698"/>
      <c r="AR5" s="698"/>
      <c r="AS5" s="698"/>
      <c r="AT5" s="698"/>
      <c r="AU5" s="698"/>
      <c r="AV5" s="698"/>
      <c r="AW5" s="698"/>
      <c r="AX5" s="698"/>
      <c r="AY5" s="698"/>
      <c r="AZ5" s="698"/>
      <c r="BA5" s="698"/>
      <c r="BB5" s="698"/>
      <c r="BC5" s="698"/>
      <c r="BD5" s="698"/>
      <c r="BE5" s="698"/>
      <c r="BF5" s="699"/>
      <c r="BG5" s="629">
        <v>54397</v>
      </c>
      <c r="BH5" s="630"/>
      <c r="BI5" s="630"/>
      <c r="BJ5" s="630"/>
      <c r="BK5" s="630"/>
      <c r="BL5" s="630"/>
      <c r="BM5" s="630"/>
      <c r="BN5" s="631"/>
      <c r="BO5" s="656">
        <v>100</v>
      </c>
      <c r="BP5" s="656"/>
      <c r="BQ5" s="656"/>
      <c r="BR5" s="656"/>
      <c r="BS5" s="657" t="s">
        <v>137</v>
      </c>
      <c r="BT5" s="657"/>
      <c r="BU5" s="657"/>
      <c r="BV5" s="657"/>
      <c r="BW5" s="657"/>
      <c r="BX5" s="657"/>
      <c r="BY5" s="657"/>
      <c r="BZ5" s="657"/>
      <c r="CA5" s="657"/>
      <c r="CB5" s="715"/>
      <c r="CD5" s="731" t="s">
        <v>225</v>
      </c>
      <c r="CE5" s="732"/>
      <c r="CF5" s="732"/>
      <c r="CG5" s="732"/>
      <c r="CH5" s="732"/>
      <c r="CI5" s="732"/>
      <c r="CJ5" s="732"/>
      <c r="CK5" s="732"/>
      <c r="CL5" s="732"/>
      <c r="CM5" s="732"/>
      <c r="CN5" s="732"/>
      <c r="CO5" s="732"/>
      <c r="CP5" s="732"/>
      <c r="CQ5" s="733"/>
      <c r="CR5" s="731" t="s">
        <v>231</v>
      </c>
      <c r="CS5" s="732"/>
      <c r="CT5" s="732"/>
      <c r="CU5" s="732"/>
      <c r="CV5" s="732"/>
      <c r="CW5" s="732"/>
      <c r="CX5" s="732"/>
      <c r="CY5" s="733"/>
      <c r="CZ5" s="731" t="s">
        <v>223</v>
      </c>
      <c r="DA5" s="732"/>
      <c r="DB5" s="732"/>
      <c r="DC5" s="733"/>
      <c r="DD5" s="731" t="s">
        <v>232</v>
      </c>
      <c r="DE5" s="732"/>
      <c r="DF5" s="732"/>
      <c r="DG5" s="732"/>
      <c r="DH5" s="732"/>
      <c r="DI5" s="732"/>
      <c r="DJ5" s="732"/>
      <c r="DK5" s="732"/>
      <c r="DL5" s="732"/>
      <c r="DM5" s="732"/>
      <c r="DN5" s="732"/>
      <c r="DO5" s="732"/>
      <c r="DP5" s="733"/>
      <c r="DQ5" s="731" t="s">
        <v>233</v>
      </c>
      <c r="DR5" s="732"/>
      <c r="DS5" s="732"/>
      <c r="DT5" s="732"/>
      <c r="DU5" s="732"/>
      <c r="DV5" s="732"/>
      <c r="DW5" s="732"/>
      <c r="DX5" s="732"/>
      <c r="DY5" s="732"/>
      <c r="DZ5" s="732"/>
      <c r="EA5" s="732"/>
      <c r="EB5" s="732"/>
      <c r="EC5" s="733"/>
    </row>
    <row r="6" spans="2:143" ht="11.25" customHeight="1" x14ac:dyDescent="0.2">
      <c r="B6" s="626" t="s">
        <v>234</v>
      </c>
      <c r="C6" s="627"/>
      <c r="D6" s="627"/>
      <c r="E6" s="627"/>
      <c r="F6" s="627"/>
      <c r="G6" s="627"/>
      <c r="H6" s="627"/>
      <c r="I6" s="627"/>
      <c r="J6" s="627"/>
      <c r="K6" s="627"/>
      <c r="L6" s="627"/>
      <c r="M6" s="627"/>
      <c r="N6" s="627"/>
      <c r="O6" s="627"/>
      <c r="P6" s="627"/>
      <c r="Q6" s="628"/>
      <c r="R6" s="629">
        <v>10413</v>
      </c>
      <c r="S6" s="630"/>
      <c r="T6" s="630"/>
      <c r="U6" s="630"/>
      <c r="V6" s="630"/>
      <c r="W6" s="630"/>
      <c r="X6" s="630"/>
      <c r="Y6" s="631"/>
      <c r="Z6" s="656">
        <v>0.4</v>
      </c>
      <c r="AA6" s="656"/>
      <c r="AB6" s="656"/>
      <c r="AC6" s="656"/>
      <c r="AD6" s="657">
        <v>10413</v>
      </c>
      <c r="AE6" s="657"/>
      <c r="AF6" s="657"/>
      <c r="AG6" s="657"/>
      <c r="AH6" s="657"/>
      <c r="AI6" s="657"/>
      <c r="AJ6" s="657"/>
      <c r="AK6" s="657"/>
      <c r="AL6" s="632">
        <v>1.1000000000000001</v>
      </c>
      <c r="AM6" s="633"/>
      <c r="AN6" s="633"/>
      <c r="AO6" s="658"/>
      <c r="AP6" s="626" t="s">
        <v>235</v>
      </c>
      <c r="AQ6" s="627"/>
      <c r="AR6" s="627"/>
      <c r="AS6" s="627"/>
      <c r="AT6" s="627"/>
      <c r="AU6" s="627"/>
      <c r="AV6" s="627"/>
      <c r="AW6" s="627"/>
      <c r="AX6" s="627"/>
      <c r="AY6" s="627"/>
      <c r="AZ6" s="627"/>
      <c r="BA6" s="627"/>
      <c r="BB6" s="627"/>
      <c r="BC6" s="627"/>
      <c r="BD6" s="627"/>
      <c r="BE6" s="627"/>
      <c r="BF6" s="628"/>
      <c r="BG6" s="629">
        <v>54397</v>
      </c>
      <c r="BH6" s="630"/>
      <c r="BI6" s="630"/>
      <c r="BJ6" s="630"/>
      <c r="BK6" s="630"/>
      <c r="BL6" s="630"/>
      <c r="BM6" s="630"/>
      <c r="BN6" s="631"/>
      <c r="BO6" s="656">
        <v>100</v>
      </c>
      <c r="BP6" s="656"/>
      <c r="BQ6" s="656"/>
      <c r="BR6" s="656"/>
      <c r="BS6" s="657" t="s">
        <v>236</v>
      </c>
      <c r="BT6" s="657"/>
      <c r="BU6" s="657"/>
      <c r="BV6" s="657"/>
      <c r="BW6" s="657"/>
      <c r="BX6" s="657"/>
      <c r="BY6" s="657"/>
      <c r="BZ6" s="657"/>
      <c r="CA6" s="657"/>
      <c r="CB6" s="715"/>
      <c r="CD6" s="685" t="s">
        <v>237</v>
      </c>
      <c r="CE6" s="686"/>
      <c r="CF6" s="686"/>
      <c r="CG6" s="686"/>
      <c r="CH6" s="686"/>
      <c r="CI6" s="686"/>
      <c r="CJ6" s="686"/>
      <c r="CK6" s="686"/>
      <c r="CL6" s="686"/>
      <c r="CM6" s="686"/>
      <c r="CN6" s="686"/>
      <c r="CO6" s="686"/>
      <c r="CP6" s="686"/>
      <c r="CQ6" s="687"/>
      <c r="CR6" s="629">
        <v>36594</v>
      </c>
      <c r="CS6" s="630"/>
      <c r="CT6" s="630"/>
      <c r="CU6" s="630"/>
      <c r="CV6" s="630"/>
      <c r="CW6" s="630"/>
      <c r="CX6" s="630"/>
      <c r="CY6" s="631"/>
      <c r="CZ6" s="727">
        <v>1.6</v>
      </c>
      <c r="DA6" s="702"/>
      <c r="DB6" s="702"/>
      <c r="DC6" s="730"/>
      <c r="DD6" s="635" t="s">
        <v>137</v>
      </c>
      <c r="DE6" s="630"/>
      <c r="DF6" s="630"/>
      <c r="DG6" s="630"/>
      <c r="DH6" s="630"/>
      <c r="DI6" s="630"/>
      <c r="DJ6" s="630"/>
      <c r="DK6" s="630"/>
      <c r="DL6" s="630"/>
      <c r="DM6" s="630"/>
      <c r="DN6" s="630"/>
      <c r="DO6" s="630"/>
      <c r="DP6" s="631"/>
      <c r="DQ6" s="635">
        <v>36594</v>
      </c>
      <c r="DR6" s="630"/>
      <c r="DS6" s="630"/>
      <c r="DT6" s="630"/>
      <c r="DU6" s="630"/>
      <c r="DV6" s="630"/>
      <c r="DW6" s="630"/>
      <c r="DX6" s="630"/>
      <c r="DY6" s="630"/>
      <c r="DZ6" s="630"/>
      <c r="EA6" s="630"/>
      <c r="EB6" s="630"/>
      <c r="EC6" s="673"/>
    </row>
    <row r="7" spans="2:143" ht="11.25" customHeight="1" x14ac:dyDescent="0.2">
      <c r="B7" s="626" t="s">
        <v>238</v>
      </c>
      <c r="C7" s="627"/>
      <c r="D7" s="627"/>
      <c r="E7" s="627"/>
      <c r="F7" s="627"/>
      <c r="G7" s="627"/>
      <c r="H7" s="627"/>
      <c r="I7" s="627"/>
      <c r="J7" s="627"/>
      <c r="K7" s="627"/>
      <c r="L7" s="627"/>
      <c r="M7" s="627"/>
      <c r="N7" s="627"/>
      <c r="O7" s="627"/>
      <c r="P7" s="627"/>
      <c r="Q7" s="628"/>
      <c r="R7" s="629">
        <v>79</v>
      </c>
      <c r="S7" s="630"/>
      <c r="T7" s="630"/>
      <c r="U7" s="630"/>
      <c r="V7" s="630"/>
      <c r="W7" s="630"/>
      <c r="X7" s="630"/>
      <c r="Y7" s="631"/>
      <c r="Z7" s="656">
        <v>0</v>
      </c>
      <c r="AA7" s="656"/>
      <c r="AB7" s="656"/>
      <c r="AC7" s="656"/>
      <c r="AD7" s="657">
        <v>79</v>
      </c>
      <c r="AE7" s="657"/>
      <c r="AF7" s="657"/>
      <c r="AG7" s="657"/>
      <c r="AH7" s="657"/>
      <c r="AI7" s="657"/>
      <c r="AJ7" s="657"/>
      <c r="AK7" s="657"/>
      <c r="AL7" s="632">
        <v>0</v>
      </c>
      <c r="AM7" s="633"/>
      <c r="AN7" s="633"/>
      <c r="AO7" s="658"/>
      <c r="AP7" s="626" t="s">
        <v>239</v>
      </c>
      <c r="AQ7" s="627"/>
      <c r="AR7" s="627"/>
      <c r="AS7" s="627"/>
      <c r="AT7" s="627"/>
      <c r="AU7" s="627"/>
      <c r="AV7" s="627"/>
      <c r="AW7" s="627"/>
      <c r="AX7" s="627"/>
      <c r="AY7" s="627"/>
      <c r="AZ7" s="627"/>
      <c r="BA7" s="627"/>
      <c r="BB7" s="627"/>
      <c r="BC7" s="627"/>
      <c r="BD7" s="627"/>
      <c r="BE7" s="627"/>
      <c r="BF7" s="628"/>
      <c r="BG7" s="629">
        <v>29552</v>
      </c>
      <c r="BH7" s="630"/>
      <c r="BI7" s="630"/>
      <c r="BJ7" s="630"/>
      <c r="BK7" s="630"/>
      <c r="BL7" s="630"/>
      <c r="BM7" s="630"/>
      <c r="BN7" s="631"/>
      <c r="BO7" s="656">
        <v>54.3</v>
      </c>
      <c r="BP7" s="656"/>
      <c r="BQ7" s="656"/>
      <c r="BR7" s="656"/>
      <c r="BS7" s="657" t="s">
        <v>236</v>
      </c>
      <c r="BT7" s="657"/>
      <c r="BU7" s="657"/>
      <c r="BV7" s="657"/>
      <c r="BW7" s="657"/>
      <c r="BX7" s="657"/>
      <c r="BY7" s="657"/>
      <c r="BZ7" s="657"/>
      <c r="CA7" s="657"/>
      <c r="CB7" s="715"/>
      <c r="CD7" s="663" t="s">
        <v>240</v>
      </c>
      <c r="CE7" s="664"/>
      <c r="CF7" s="664"/>
      <c r="CG7" s="664"/>
      <c r="CH7" s="664"/>
      <c r="CI7" s="664"/>
      <c r="CJ7" s="664"/>
      <c r="CK7" s="664"/>
      <c r="CL7" s="664"/>
      <c r="CM7" s="664"/>
      <c r="CN7" s="664"/>
      <c r="CO7" s="664"/>
      <c r="CP7" s="664"/>
      <c r="CQ7" s="665"/>
      <c r="CR7" s="629">
        <v>530538</v>
      </c>
      <c r="CS7" s="630"/>
      <c r="CT7" s="630"/>
      <c r="CU7" s="630"/>
      <c r="CV7" s="630"/>
      <c r="CW7" s="630"/>
      <c r="CX7" s="630"/>
      <c r="CY7" s="631"/>
      <c r="CZ7" s="656">
        <v>22.6</v>
      </c>
      <c r="DA7" s="656"/>
      <c r="DB7" s="656"/>
      <c r="DC7" s="656"/>
      <c r="DD7" s="635">
        <v>15417</v>
      </c>
      <c r="DE7" s="630"/>
      <c r="DF7" s="630"/>
      <c r="DG7" s="630"/>
      <c r="DH7" s="630"/>
      <c r="DI7" s="630"/>
      <c r="DJ7" s="630"/>
      <c r="DK7" s="630"/>
      <c r="DL7" s="630"/>
      <c r="DM7" s="630"/>
      <c r="DN7" s="630"/>
      <c r="DO7" s="630"/>
      <c r="DP7" s="631"/>
      <c r="DQ7" s="635">
        <v>454460</v>
      </c>
      <c r="DR7" s="630"/>
      <c r="DS7" s="630"/>
      <c r="DT7" s="630"/>
      <c r="DU7" s="630"/>
      <c r="DV7" s="630"/>
      <c r="DW7" s="630"/>
      <c r="DX7" s="630"/>
      <c r="DY7" s="630"/>
      <c r="DZ7" s="630"/>
      <c r="EA7" s="630"/>
      <c r="EB7" s="630"/>
      <c r="EC7" s="673"/>
    </row>
    <row r="8" spans="2:143" ht="11.25" customHeight="1" x14ac:dyDescent="0.2">
      <c r="B8" s="626" t="s">
        <v>241</v>
      </c>
      <c r="C8" s="627"/>
      <c r="D8" s="627"/>
      <c r="E8" s="627"/>
      <c r="F8" s="627"/>
      <c r="G8" s="627"/>
      <c r="H8" s="627"/>
      <c r="I8" s="627"/>
      <c r="J8" s="627"/>
      <c r="K8" s="627"/>
      <c r="L8" s="627"/>
      <c r="M8" s="627"/>
      <c r="N8" s="627"/>
      <c r="O8" s="627"/>
      <c r="P8" s="627"/>
      <c r="Q8" s="628"/>
      <c r="R8" s="629">
        <v>304</v>
      </c>
      <c r="S8" s="630"/>
      <c r="T8" s="630"/>
      <c r="U8" s="630"/>
      <c r="V8" s="630"/>
      <c r="W8" s="630"/>
      <c r="X8" s="630"/>
      <c r="Y8" s="631"/>
      <c r="Z8" s="656">
        <v>0</v>
      </c>
      <c r="AA8" s="656"/>
      <c r="AB8" s="656"/>
      <c r="AC8" s="656"/>
      <c r="AD8" s="657">
        <v>304</v>
      </c>
      <c r="AE8" s="657"/>
      <c r="AF8" s="657"/>
      <c r="AG8" s="657"/>
      <c r="AH8" s="657"/>
      <c r="AI8" s="657"/>
      <c r="AJ8" s="657"/>
      <c r="AK8" s="657"/>
      <c r="AL8" s="632">
        <v>0</v>
      </c>
      <c r="AM8" s="633"/>
      <c r="AN8" s="633"/>
      <c r="AO8" s="658"/>
      <c r="AP8" s="626" t="s">
        <v>242</v>
      </c>
      <c r="AQ8" s="627"/>
      <c r="AR8" s="627"/>
      <c r="AS8" s="627"/>
      <c r="AT8" s="627"/>
      <c r="AU8" s="627"/>
      <c r="AV8" s="627"/>
      <c r="AW8" s="627"/>
      <c r="AX8" s="627"/>
      <c r="AY8" s="627"/>
      <c r="AZ8" s="627"/>
      <c r="BA8" s="627"/>
      <c r="BB8" s="627"/>
      <c r="BC8" s="627"/>
      <c r="BD8" s="627"/>
      <c r="BE8" s="627"/>
      <c r="BF8" s="628"/>
      <c r="BG8" s="629">
        <v>1095</v>
      </c>
      <c r="BH8" s="630"/>
      <c r="BI8" s="630"/>
      <c r="BJ8" s="630"/>
      <c r="BK8" s="630"/>
      <c r="BL8" s="630"/>
      <c r="BM8" s="630"/>
      <c r="BN8" s="631"/>
      <c r="BO8" s="656">
        <v>2</v>
      </c>
      <c r="BP8" s="656"/>
      <c r="BQ8" s="656"/>
      <c r="BR8" s="656"/>
      <c r="BS8" s="657" t="s">
        <v>137</v>
      </c>
      <c r="BT8" s="657"/>
      <c r="BU8" s="657"/>
      <c r="BV8" s="657"/>
      <c r="BW8" s="657"/>
      <c r="BX8" s="657"/>
      <c r="BY8" s="657"/>
      <c r="BZ8" s="657"/>
      <c r="CA8" s="657"/>
      <c r="CB8" s="715"/>
      <c r="CD8" s="663" t="s">
        <v>243</v>
      </c>
      <c r="CE8" s="664"/>
      <c r="CF8" s="664"/>
      <c r="CG8" s="664"/>
      <c r="CH8" s="664"/>
      <c r="CI8" s="664"/>
      <c r="CJ8" s="664"/>
      <c r="CK8" s="664"/>
      <c r="CL8" s="664"/>
      <c r="CM8" s="664"/>
      <c r="CN8" s="664"/>
      <c r="CO8" s="664"/>
      <c r="CP8" s="664"/>
      <c r="CQ8" s="665"/>
      <c r="CR8" s="629">
        <v>225464</v>
      </c>
      <c r="CS8" s="630"/>
      <c r="CT8" s="630"/>
      <c r="CU8" s="630"/>
      <c r="CV8" s="630"/>
      <c r="CW8" s="630"/>
      <c r="CX8" s="630"/>
      <c r="CY8" s="631"/>
      <c r="CZ8" s="656">
        <v>9.6</v>
      </c>
      <c r="DA8" s="656"/>
      <c r="DB8" s="656"/>
      <c r="DC8" s="656"/>
      <c r="DD8" s="635">
        <v>997</v>
      </c>
      <c r="DE8" s="630"/>
      <c r="DF8" s="630"/>
      <c r="DG8" s="630"/>
      <c r="DH8" s="630"/>
      <c r="DI8" s="630"/>
      <c r="DJ8" s="630"/>
      <c r="DK8" s="630"/>
      <c r="DL8" s="630"/>
      <c r="DM8" s="630"/>
      <c r="DN8" s="630"/>
      <c r="DO8" s="630"/>
      <c r="DP8" s="631"/>
      <c r="DQ8" s="635">
        <v>103498</v>
      </c>
      <c r="DR8" s="630"/>
      <c r="DS8" s="630"/>
      <c r="DT8" s="630"/>
      <c r="DU8" s="630"/>
      <c r="DV8" s="630"/>
      <c r="DW8" s="630"/>
      <c r="DX8" s="630"/>
      <c r="DY8" s="630"/>
      <c r="DZ8" s="630"/>
      <c r="EA8" s="630"/>
      <c r="EB8" s="630"/>
      <c r="EC8" s="673"/>
    </row>
    <row r="9" spans="2:143" ht="11.25" customHeight="1" x14ac:dyDescent="0.2">
      <c r="B9" s="626" t="s">
        <v>244</v>
      </c>
      <c r="C9" s="627"/>
      <c r="D9" s="627"/>
      <c r="E9" s="627"/>
      <c r="F9" s="627"/>
      <c r="G9" s="627"/>
      <c r="H9" s="627"/>
      <c r="I9" s="627"/>
      <c r="J9" s="627"/>
      <c r="K9" s="627"/>
      <c r="L9" s="627"/>
      <c r="M9" s="627"/>
      <c r="N9" s="627"/>
      <c r="O9" s="627"/>
      <c r="P9" s="627"/>
      <c r="Q9" s="628"/>
      <c r="R9" s="629">
        <v>282</v>
      </c>
      <c r="S9" s="630"/>
      <c r="T9" s="630"/>
      <c r="U9" s="630"/>
      <c r="V9" s="630"/>
      <c r="W9" s="630"/>
      <c r="X9" s="630"/>
      <c r="Y9" s="631"/>
      <c r="Z9" s="656">
        <v>0</v>
      </c>
      <c r="AA9" s="656"/>
      <c r="AB9" s="656"/>
      <c r="AC9" s="656"/>
      <c r="AD9" s="657">
        <v>282</v>
      </c>
      <c r="AE9" s="657"/>
      <c r="AF9" s="657"/>
      <c r="AG9" s="657"/>
      <c r="AH9" s="657"/>
      <c r="AI9" s="657"/>
      <c r="AJ9" s="657"/>
      <c r="AK9" s="657"/>
      <c r="AL9" s="632">
        <v>0</v>
      </c>
      <c r="AM9" s="633"/>
      <c r="AN9" s="633"/>
      <c r="AO9" s="658"/>
      <c r="AP9" s="626" t="s">
        <v>245</v>
      </c>
      <c r="AQ9" s="627"/>
      <c r="AR9" s="627"/>
      <c r="AS9" s="627"/>
      <c r="AT9" s="627"/>
      <c r="AU9" s="627"/>
      <c r="AV9" s="627"/>
      <c r="AW9" s="627"/>
      <c r="AX9" s="627"/>
      <c r="AY9" s="627"/>
      <c r="AZ9" s="627"/>
      <c r="BA9" s="627"/>
      <c r="BB9" s="627"/>
      <c r="BC9" s="627"/>
      <c r="BD9" s="627"/>
      <c r="BE9" s="627"/>
      <c r="BF9" s="628"/>
      <c r="BG9" s="629">
        <v>26730</v>
      </c>
      <c r="BH9" s="630"/>
      <c r="BI9" s="630"/>
      <c r="BJ9" s="630"/>
      <c r="BK9" s="630"/>
      <c r="BL9" s="630"/>
      <c r="BM9" s="630"/>
      <c r="BN9" s="631"/>
      <c r="BO9" s="656">
        <v>49.1</v>
      </c>
      <c r="BP9" s="656"/>
      <c r="BQ9" s="656"/>
      <c r="BR9" s="656"/>
      <c r="BS9" s="657" t="s">
        <v>236</v>
      </c>
      <c r="BT9" s="657"/>
      <c r="BU9" s="657"/>
      <c r="BV9" s="657"/>
      <c r="BW9" s="657"/>
      <c r="BX9" s="657"/>
      <c r="BY9" s="657"/>
      <c r="BZ9" s="657"/>
      <c r="CA9" s="657"/>
      <c r="CB9" s="715"/>
      <c r="CD9" s="663" t="s">
        <v>246</v>
      </c>
      <c r="CE9" s="664"/>
      <c r="CF9" s="664"/>
      <c r="CG9" s="664"/>
      <c r="CH9" s="664"/>
      <c r="CI9" s="664"/>
      <c r="CJ9" s="664"/>
      <c r="CK9" s="664"/>
      <c r="CL9" s="664"/>
      <c r="CM9" s="664"/>
      <c r="CN9" s="664"/>
      <c r="CO9" s="664"/>
      <c r="CP9" s="664"/>
      <c r="CQ9" s="665"/>
      <c r="CR9" s="629">
        <v>182164</v>
      </c>
      <c r="CS9" s="630"/>
      <c r="CT9" s="630"/>
      <c r="CU9" s="630"/>
      <c r="CV9" s="630"/>
      <c r="CW9" s="630"/>
      <c r="CX9" s="630"/>
      <c r="CY9" s="631"/>
      <c r="CZ9" s="656">
        <v>7.8</v>
      </c>
      <c r="DA9" s="656"/>
      <c r="DB9" s="656"/>
      <c r="DC9" s="656"/>
      <c r="DD9" s="635">
        <v>25630</v>
      </c>
      <c r="DE9" s="630"/>
      <c r="DF9" s="630"/>
      <c r="DG9" s="630"/>
      <c r="DH9" s="630"/>
      <c r="DI9" s="630"/>
      <c r="DJ9" s="630"/>
      <c r="DK9" s="630"/>
      <c r="DL9" s="630"/>
      <c r="DM9" s="630"/>
      <c r="DN9" s="630"/>
      <c r="DO9" s="630"/>
      <c r="DP9" s="631"/>
      <c r="DQ9" s="635">
        <v>95062</v>
      </c>
      <c r="DR9" s="630"/>
      <c r="DS9" s="630"/>
      <c r="DT9" s="630"/>
      <c r="DU9" s="630"/>
      <c r="DV9" s="630"/>
      <c r="DW9" s="630"/>
      <c r="DX9" s="630"/>
      <c r="DY9" s="630"/>
      <c r="DZ9" s="630"/>
      <c r="EA9" s="630"/>
      <c r="EB9" s="630"/>
      <c r="EC9" s="673"/>
    </row>
    <row r="10" spans="2:143" ht="11.25" customHeight="1" x14ac:dyDescent="0.2">
      <c r="B10" s="626" t="s">
        <v>247</v>
      </c>
      <c r="C10" s="627"/>
      <c r="D10" s="627"/>
      <c r="E10" s="627"/>
      <c r="F10" s="627"/>
      <c r="G10" s="627"/>
      <c r="H10" s="627"/>
      <c r="I10" s="627"/>
      <c r="J10" s="627"/>
      <c r="K10" s="627"/>
      <c r="L10" s="627"/>
      <c r="M10" s="627"/>
      <c r="N10" s="627"/>
      <c r="O10" s="627"/>
      <c r="P10" s="627"/>
      <c r="Q10" s="628"/>
      <c r="R10" s="629" t="s">
        <v>137</v>
      </c>
      <c r="S10" s="630"/>
      <c r="T10" s="630"/>
      <c r="U10" s="630"/>
      <c r="V10" s="630"/>
      <c r="W10" s="630"/>
      <c r="X10" s="630"/>
      <c r="Y10" s="631"/>
      <c r="Z10" s="656" t="s">
        <v>137</v>
      </c>
      <c r="AA10" s="656"/>
      <c r="AB10" s="656"/>
      <c r="AC10" s="656"/>
      <c r="AD10" s="657" t="s">
        <v>236</v>
      </c>
      <c r="AE10" s="657"/>
      <c r="AF10" s="657"/>
      <c r="AG10" s="657"/>
      <c r="AH10" s="657"/>
      <c r="AI10" s="657"/>
      <c r="AJ10" s="657"/>
      <c r="AK10" s="657"/>
      <c r="AL10" s="632" t="s">
        <v>137</v>
      </c>
      <c r="AM10" s="633"/>
      <c r="AN10" s="633"/>
      <c r="AO10" s="658"/>
      <c r="AP10" s="626" t="s">
        <v>248</v>
      </c>
      <c r="AQ10" s="627"/>
      <c r="AR10" s="627"/>
      <c r="AS10" s="627"/>
      <c r="AT10" s="627"/>
      <c r="AU10" s="627"/>
      <c r="AV10" s="627"/>
      <c r="AW10" s="627"/>
      <c r="AX10" s="627"/>
      <c r="AY10" s="627"/>
      <c r="AZ10" s="627"/>
      <c r="BA10" s="627"/>
      <c r="BB10" s="627"/>
      <c r="BC10" s="627"/>
      <c r="BD10" s="627"/>
      <c r="BE10" s="627"/>
      <c r="BF10" s="628"/>
      <c r="BG10" s="629">
        <v>1641</v>
      </c>
      <c r="BH10" s="630"/>
      <c r="BI10" s="630"/>
      <c r="BJ10" s="630"/>
      <c r="BK10" s="630"/>
      <c r="BL10" s="630"/>
      <c r="BM10" s="630"/>
      <c r="BN10" s="631"/>
      <c r="BO10" s="656">
        <v>3</v>
      </c>
      <c r="BP10" s="656"/>
      <c r="BQ10" s="656"/>
      <c r="BR10" s="656"/>
      <c r="BS10" s="657" t="s">
        <v>137</v>
      </c>
      <c r="BT10" s="657"/>
      <c r="BU10" s="657"/>
      <c r="BV10" s="657"/>
      <c r="BW10" s="657"/>
      <c r="BX10" s="657"/>
      <c r="BY10" s="657"/>
      <c r="BZ10" s="657"/>
      <c r="CA10" s="657"/>
      <c r="CB10" s="715"/>
      <c r="CD10" s="663" t="s">
        <v>249</v>
      </c>
      <c r="CE10" s="664"/>
      <c r="CF10" s="664"/>
      <c r="CG10" s="664"/>
      <c r="CH10" s="664"/>
      <c r="CI10" s="664"/>
      <c r="CJ10" s="664"/>
      <c r="CK10" s="664"/>
      <c r="CL10" s="664"/>
      <c r="CM10" s="664"/>
      <c r="CN10" s="664"/>
      <c r="CO10" s="664"/>
      <c r="CP10" s="664"/>
      <c r="CQ10" s="665"/>
      <c r="CR10" s="629">
        <v>4</v>
      </c>
      <c r="CS10" s="630"/>
      <c r="CT10" s="630"/>
      <c r="CU10" s="630"/>
      <c r="CV10" s="630"/>
      <c r="CW10" s="630"/>
      <c r="CX10" s="630"/>
      <c r="CY10" s="631"/>
      <c r="CZ10" s="656">
        <v>0</v>
      </c>
      <c r="DA10" s="656"/>
      <c r="DB10" s="656"/>
      <c r="DC10" s="656"/>
      <c r="DD10" s="635" t="s">
        <v>236</v>
      </c>
      <c r="DE10" s="630"/>
      <c r="DF10" s="630"/>
      <c r="DG10" s="630"/>
      <c r="DH10" s="630"/>
      <c r="DI10" s="630"/>
      <c r="DJ10" s="630"/>
      <c r="DK10" s="630"/>
      <c r="DL10" s="630"/>
      <c r="DM10" s="630"/>
      <c r="DN10" s="630"/>
      <c r="DO10" s="630"/>
      <c r="DP10" s="631"/>
      <c r="DQ10" s="635">
        <v>4</v>
      </c>
      <c r="DR10" s="630"/>
      <c r="DS10" s="630"/>
      <c r="DT10" s="630"/>
      <c r="DU10" s="630"/>
      <c r="DV10" s="630"/>
      <c r="DW10" s="630"/>
      <c r="DX10" s="630"/>
      <c r="DY10" s="630"/>
      <c r="DZ10" s="630"/>
      <c r="EA10" s="630"/>
      <c r="EB10" s="630"/>
      <c r="EC10" s="673"/>
    </row>
    <row r="11" spans="2:143" ht="11.25" customHeight="1" x14ac:dyDescent="0.2">
      <c r="B11" s="626" t="s">
        <v>250</v>
      </c>
      <c r="C11" s="627"/>
      <c r="D11" s="627"/>
      <c r="E11" s="627"/>
      <c r="F11" s="627"/>
      <c r="G11" s="627"/>
      <c r="H11" s="627"/>
      <c r="I11" s="627"/>
      <c r="J11" s="627"/>
      <c r="K11" s="627"/>
      <c r="L11" s="627"/>
      <c r="M11" s="627"/>
      <c r="N11" s="627"/>
      <c r="O11" s="627"/>
      <c r="P11" s="627"/>
      <c r="Q11" s="628"/>
      <c r="R11" s="629">
        <v>14039</v>
      </c>
      <c r="S11" s="630"/>
      <c r="T11" s="630"/>
      <c r="U11" s="630"/>
      <c r="V11" s="630"/>
      <c r="W11" s="630"/>
      <c r="X11" s="630"/>
      <c r="Y11" s="631"/>
      <c r="Z11" s="632">
        <v>0.6</v>
      </c>
      <c r="AA11" s="633"/>
      <c r="AB11" s="633"/>
      <c r="AC11" s="634"/>
      <c r="AD11" s="635">
        <v>14039</v>
      </c>
      <c r="AE11" s="630"/>
      <c r="AF11" s="630"/>
      <c r="AG11" s="630"/>
      <c r="AH11" s="630"/>
      <c r="AI11" s="630"/>
      <c r="AJ11" s="630"/>
      <c r="AK11" s="631"/>
      <c r="AL11" s="632">
        <v>1.4</v>
      </c>
      <c r="AM11" s="633"/>
      <c r="AN11" s="633"/>
      <c r="AO11" s="658"/>
      <c r="AP11" s="626" t="s">
        <v>251</v>
      </c>
      <c r="AQ11" s="627"/>
      <c r="AR11" s="627"/>
      <c r="AS11" s="627"/>
      <c r="AT11" s="627"/>
      <c r="AU11" s="627"/>
      <c r="AV11" s="627"/>
      <c r="AW11" s="627"/>
      <c r="AX11" s="627"/>
      <c r="AY11" s="627"/>
      <c r="AZ11" s="627"/>
      <c r="BA11" s="627"/>
      <c r="BB11" s="627"/>
      <c r="BC11" s="627"/>
      <c r="BD11" s="627"/>
      <c r="BE11" s="627"/>
      <c r="BF11" s="628"/>
      <c r="BG11" s="629">
        <v>86</v>
      </c>
      <c r="BH11" s="630"/>
      <c r="BI11" s="630"/>
      <c r="BJ11" s="630"/>
      <c r="BK11" s="630"/>
      <c r="BL11" s="630"/>
      <c r="BM11" s="630"/>
      <c r="BN11" s="631"/>
      <c r="BO11" s="656">
        <v>0.2</v>
      </c>
      <c r="BP11" s="656"/>
      <c r="BQ11" s="656"/>
      <c r="BR11" s="656"/>
      <c r="BS11" s="657" t="s">
        <v>236</v>
      </c>
      <c r="BT11" s="657"/>
      <c r="BU11" s="657"/>
      <c r="BV11" s="657"/>
      <c r="BW11" s="657"/>
      <c r="BX11" s="657"/>
      <c r="BY11" s="657"/>
      <c r="BZ11" s="657"/>
      <c r="CA11" s="657"/>
      <c r="CB11" s="715"/>
      <c r="CD11" s="663" t="s">
        <v>252</v>
      </c>
      <c r="CE11" s="664"/>
      <c r="CF11" s="664"/>
      <c r="CG11" s="664"/>
      <c r="CH11" s="664"/>
      <c r="CI11" s="664"/>
      <c r="CJ11" s="664"/>
      <c r="CK11" s="664"/>
      <c r="CL11" s="664"/>
      <c r="CM11" s="664"/>
      <c r="CN11" s="664"/>
      <c r="CO11" s="664"/>
      <c r="CP11" s="664"/>
      <c r="CQ11" s="665"/>
      <c r="CR11" s="629">
        <v>147492</v>
      </c>
      <c r="CS11" s="630"/>
      <c r="CT11" s="630"/>
      <c r="CU11" s="630"/>
      <c r="CV11" s="630"/>
      <c r="CW11" s="630"/>
      <c r="CX11" s="630"/>
      <c r="CY11" s="631"/>
      <c r="CZ11" s="656">
        <v>6.3</v>
      </c>
      <c r="DA11" s="656"/>
      <c r="DB11" s="656"/>
      <c r="DC11" s="656"/>
      <c r="DD11" s="635">
        <v>26668</v>
      </c>
      <c r="DE11" s="630"/>
      <c r="DF11" s="630"/>
      <c r="DG11" s="630"/>
      <c r="DH11" s="630"/>
      <c r="DI11" s="630"/>
      <c r="DJ11" s="630"/>
      <c r="DK11" s="630"/>
      <c r="DL11" s="630"/>
      <c r="DM11" s="630"/>
      <c r="DN11" s="630"/>
      <c r="DO11" s="630"/>
      <c r="DP11" s="631"/>
      <c r="DQ11" s="635">
        <v>70749</v>
      </c>
      <c r="DR11" s="630"/>
      <c r="DS11" s="630"/>
      <c r="DT11" s="630"/>
      <c r="DU11" s="630"/>
      <c r="DV11" s="630"/>
      <c r="DW11" s="630"/>
      <c r="DX11" s="630"/>
      <c r="DY11" s="630"/>
      <c r="DZ11" s="630"/>
      <c r="EA11" s="630"/>
      <c r="EB11" s="630"/>
      <c r="EC11" s="673"/>
    </row>
    <row r="12" spans="2:143" ht="11.25" customHeight="1" x14ac:dyDescent="0.2">
      <c r="B12" s="626" t="s">
        <v>253</v>
      </c>
      <c r="C12" s="627"/>
      <c r="D12" s="627"/>
      <c r="E12" s="627"/>
      <c r="F12" s="627"/>
      <c r="G12" s="627"/>
      <c r="H12" s="627"/>
      <c r="I12" s="627"/>
      <c r="J12" s="627"/>
      <c r="K12" s="627"/>
      <c r="L12" s="627"/>
      <c r="M12" s="627"/>
      <c r="N12" s="627"/>
      <c r="O12" s="627"/>
      <c r="P12" s="627"/>
      <c r="Q12" s="628"/>
      <c r="R12" s="629" t="s">
        <v>236</v>
      </c>
      <c r="S12" s="630"/>
      <c r="T12" s="630"/>
      <c r="U12" s="630"/>
      <c r="V12" s="630"/>
      <c r="W12" s="630"/>
      <c r="X12" s="630"/>
      <c r="Y12" s="631"/>
      <c r="Z12" s="656" t="s">
        <v>137</v>
      </c>
      <c r="AA12" s="656"/>
      <c r="AB12" s="656"/>
      <c r="AC12" s="656"/>
      <c r="AD12" s="657" t="s">
        <v>236</v>
      </c>
      <c r="AE12" s="657"/>
      <c r="AF12" s="657"/>
      <c r="AG12" s="657"/>
      <c r="AH12" s="657"/>
      <c r="AI12" s="657"/>
      <c r="AJ12" s="657"/>
      <c r="AK12" s="657"/>
      <c r="AL12" s="632" t="s">
        <v>137</v>
      </c>
      <c r="AM12" s="633"/>
      <c r="AN12" s="633"/>
      <c r="AO12" s="658"/>
      <c r="AP12" s="626" t="s">
        <v>254</v>
      </c>
      <c r="AQ12" s="627"/>
      <c r="AR12" s="627"/>
      <c r="AS12" s="627"/>
      <c r="AT12" s="627"/>
      <c r="AU12" s="627"/>
      <c r="AV12" s="627"/>
      <c r="AW12" s="627"/>
      <c r="AX12" s="627"/>
      <c r="AY12" s="627"/>
      <c r="AZ12" s="627"/>
      <c r="BA12" s="627"/>
      <c r="BB12" s="627"/>
      <c r="BC12" s="627"/>
      <c r="BD12" s="627"/>
      <c r="BE12" s="627"/>
      <c r="BF12" s="628"/>
      <c r="BG12" s="629">
        <v>17865</v>
      </c>
      <c r="BH12" s="630"/>
      <c r="BI12" s="630"/>
      <c r="BJ12" s="630"/>
      <c r="BK12" s="630"/>
      <c r="BL12" s="630"/>
      <c r="BM12" s="630"/>
      <c r="BN12" s="631"/>
      <c r="BO12" s="656">
        <v>32.799999999999997</v>
      </c>
      <c r="BP12" s="656"/>
      <c r="BQ12" s="656"/>
      <c r="BR12" s="656"/>
      <c r="BS12" s="657" t="s">
        <v>236</v>
      </c>
      <c r="BT12" s="657"/>
      <c r="BU12" s="657"/>
      <c r="BV12" s="657"/>
      <c r="BW12" s="657"/>
      <c r="BX12" s="657"/>
      <c r="BY12" s="657"/>
      <c r="BZ12" s="657"/>
      <c r="CA12" s="657"/>
      <c r="CB12" s="715"/>
      <c r="CD12" s="663" t="s">
        <v>255</v>
      </c>
      <c r="CE12" s="664"/>
      <c r="CF12" s="664"/>
      <c r="CG12" s="664"/>
      <c r="CH12" s="664"/>
      <c r="CI12" s="664"/>
      <c r="CJ12" s="664"/>
      <c r="CK12" s="664"/>
      <c r="CL12" s="664"/>
      <c r="CM12" s="664"/>
      <c r="CN12" s="664"/>
      <c r="CO12" s="664"/>
      <c r="CP12" s="664"/>
      <c r="CQ12" s="665"/>
      <c r="CR12" s="629">
        <v>480250</v>
      </c>
      <c r="CS12" s="630"/>
      <c r="CT12" s="630"/>
      <c r="CU12" s="630"/>
      <c r="CV12" s="630"/>
      <c r="CW12" s="630"/>
      <c r="CX12" s="630"/>
      <c r="CY12" s="631"/>
      <c r="CZ12" s="656">
        <v>20.5</v>
      </c>
      <c r="DA12" s="656"/>
      <c r="DB12" s="656"/>
      <c r="DC12" s="656"/>
      <c r="DD12" s="635">
        <v>380559</v>
      </c>
      <c r="DE12" s="630"/>
      <c r="DF12" s="630"/>
      <c r="DG12" s="630"/>
      <c r="DH12" s="630"/>
      <c r="DI12" s="630"/>
      <c r="DJ12" s="630"/>
      <c r="DK12" s="630"/>
      <c r="DL12" s="630"/>
      <c r="DM12" s="630"/>
      <c r="DN12" s="630"/>
      <c r="DO12" s="630"/>
      <c r="DP12" s="631"/>
      <c r="DQ12" s="635">
        <v>37843</v>
      </c>
      <c r="DR12" s="630"/>
      <c r="DS12" s="630"/>
      <c r="DT12" s="630"/>
      <c r="DU12" s="630"/>
      <c r="DV12" s="630"/>
      <c r="DW12" s="630"/>
      <c r="DX12" s="630"/>
      <c r="DY12" s="630"/>
      <c r="DZ12" s="630"/>
      <c r="EA12" s="630"/>
      <c r="EB12" s="630"/>
      <c r="EC12" s="673"/>
    </row>
    <row r="13" spans="2:143" ht="11.25" customHeight="1" x14ac:dyDescent="0.2">
      <c r="B13" s="626" t="s">
        <v>256</v>
      </c>
      <c r="C13" s="627"/>
      <c r="D13" s="627"/>
      <c r="E13" s="627"/>
      <c r="F13" s="627"/>
      <c r="G13" s="627"/>
      <c r="H13" s="627"/>
      <c r="I13" s="627"/>
      <c r="J13" s="627"/>
      <c r="K13" s="627"/>
      <c r="L13" s="627"/>
      <c r="M13" s="627"/>
      <c r="N13" s="627"/>
      <c r="O13" s="627"/>
      <c r="P13" s="627"/>
      <c r="Q13" s="628"/>
      <c r="R13" s="629" t="s">
        <v>137</v>
      </c>
      <c r="S13" s="630"/>
      <c r="T13" s="630"/>
      <c r="U13" s="630"/>
      <c r="V13" s="630"/>
      <c r="W13" s="630"/>
      <c r="X13" s="630"/>
      <c r="Y13" s="631"/>
      <c r="Z13" s="656" t="s">
        <v>137</v>
      </c>
      <c r="AA13" s="656"/>
      <c r="AB13" s="656"/>
      <c r="AC13" s="656"/>
      <c r="AD13" s="657" t="s">
        <v>236</v>
      </c>
      <c r="AE13" s="657"/>
      <c r="AF13" s="657"/>
      <c r="AG13" s="657"/>
      <c r="AH13" s="657"/>
      <c r="AI13" s="657"/>
      <c r="AJ13" s="657"/>
      <c r="AK13" s="657"/>
      <c r="AL13" s="632" t="s">
        <v>236</v>
      </c>
      <c r="AM13" s="633"/>
      <c r="AN13" s="633"/>
      <c r="AO13" s="658"/>
      <c r="AP13" s="626" t="s">
        <v>257</v>
      </c>
      <c r="AQ13" s="627"/>
      <c r="AR13" s="627"/>
      <c r="AS13" s="627"/>
      <c r="AT13" s="627"/>
      <c r="AU13" s="627"/>
      <c r="AV13" s="627"/>
      <c r="AW13" s="627"/>
      <c r="AX13" s="627"/>
      <c r="AY13" s="627"/>
      <c r="AZ13" s="627"/>
      <c r="BA13" s="627"/>
      <c r="BB13" s="627"/>
      <c r="BC13" s="627"/>
      <c r="BD13" s="627"/>
      <c r="BE13" s="627"/>
      <c r="BF13" s="628"/>
      <c r="BG13" s="629">
        <v>17803</v>
      </c>
      <c r="BH13" s="630"/>
      <c r="BI13" s="630"/>
      <c r="BJ13" s="630"/>
      <c r="BK13" s="630"/>
      <c r="BL13" s="630"/>
      <c r="BM13" s="630"/>
      <c r="BN13" s="631"/>
      <c r="BO13" s="656">
        <v>32.700000000000003</v>
      </c>
      <c r="BP13" s="656"/>
      <c r="BQ13" s="656"/>
      <c r="BR13" s="656"/>
      <c r="BS13" s="657" t="s">
        <v>137</v>
      </c>
      <c r="BT13" s="657"/>
      <c r="BU13" s="657"/>
      <c r="BV13" s="657"/>
      <c r="BW13" s="657"/>
      <c r="BX13" s="657"/>
      <c r="BY13" s="657"/>
      <c r="BZ13" s="657"/>
      <c r="CA13" s="657"/>
      <c r="CB13" s="715"/>
      <c r="CD13" s="663" t="s">
        <v>258</v>
      </c>
      <c r="CE13" s="664"/>
      <c r="CF13" s="664"/>
      <c r="CG13" s="664"/>
      <c r="CH13" s="664"/>
      <c r="CI13" s="664"/>
      <c r="CJ13" s="664"/>
      <c r="CK13" s="664"/>
      <c r="CL13" s="664"/>
      <c r="CM13" s="664"/>
      <c r="CN13" s="664"/>
      <c r="CO13" s="664"/>
      <c r="CP13" s="664"/>
      <c r="CQ13" s="665"/>
      <c r="CR13" s="629">
        <v>215586</v>
      </c>
      <c r="CS13" s="630"/>
      <c r="CT13" s="630"/>
      <c r="CU13" s="630"/>
      <c r="CV13" s="630"/>
      <c r="CW13" s="630"/>
      <c r="CX13" s="630"/>
      <c r="CY13" s="631"/>
      <c r="CZ13" s="656">
        <v>9.1999999999999993</v>
      </c>
      <c r="DA13" s="656"/>
      <c r="DB13" s="656"/>
      <c r="DC13" s="656"/>
      <c r="DD13" s="635">
        <v>167122</v>
      </c>
      <c r="DE13" s="630"/>
      <c r="DF13" s="630"/>
      <c r="DG13" s="630"/>
      <c r="DH13" s="630"/>
      <c r="DI13" s="630"/>
      <c r="DJ13" s="630"/>
      <c r="DK13" s="630"/>
      <c r="DL13" s="630"/>
      <c r="DM13" s="630"/>
      <c r="DN13" s="630"/>
      <c r="DO13" s="630"/>
      <c r="DP13" s="631"/>
      <c r="DQ13" s="635">
        <v>61247</v>
      </c>
      <c r="DR13" s="630"/>
      <c r="DS13" s="630"/>
      <c r="DT13" s="630"/>
      <c r="DU13" s="630"/>
      <c r="DV13" s="630"/>
      <c r="DW13" s="630"/>
      <c r="DX13" s="630"/>
      <c r="DY13" s="630"/>
      <c r="DZ13" s="630"/>
      <c r="EA13" s="630"/>
      <c r="EB13" s="630"/>
      <c r="EC13" s="673"/>
    </row>
    <row r="14" spans="2:143" ht="11.25" customHeight="1" x14ac:dyDescent="0.2">
      <c r="B14" s="626" t="s">
        <v>259</v>
      </c>
      <c r="C14" s="627"/>
      <c r="D14" s="627"/>
      <c r="E14" s="627"/>
      <c r="F14" s="627"/>
      <c r="G14" s="627"/>
      <c r="H14" s="627"/>
      <c r="I14" s="627"/>
      <c r="J14" s="627"/>
      <c r="K14" s="627"/>
      <c r="L14" s="627"/>
      <c r="M14" s="627"/>
      <c r="N14" s="627"/>
      <c r="O14" s="627"/>
      <c r="P14" s="627"/>
      <c r="Q14" s="628"/>
      <c r="R14" s="629" t="s">
        <v>137</v>
      </c>
      <c r="S14" s="630"/>
      <c r="T14" s="630"/>
      <c r="U14" s="630"/>
      <c r="V14" s="630"/>
      <c r="W14" s="630"/>
      <c r="X14" s="630"/>
      <c r="Y14" s="631"/>
      <c r="Z14" s="656" t="s">
        <v>137</v>
      </c>
      <c r="AA14" s="656"/>
      <c r="AB14" s="656"/>
      <c r="AC14" s="656"/>
      <c r="AD14" s="657" t="s">
        <v>137</v>
      </c>
      <c r="AE14" s="657"/>
      <c r="AF14" s="657"/>
      <c r="AG14" s="657"/>
      <c r="AH14" s="657"/>
      <c r="AI14" s="657"/>
      <c r="AJ14" s="657"/>
      <c r="AK14" s="657"/>
      <c r="AL14" s="632" t="s">
        <v>137</v>
      </c>
      <c r="AM14" s="633"/>
      <c r="AN14" s="633"/>
      <c r="AO14" s="658"/>
      <c r="AP14" s="626" t="s">
        <v>260</v>
      </c>
      <c r="AQ14" s="627"/>
      <c r="AR14" s="627"/>
      <c r="AS14" s="627"/>
      <c r="AT14" s="627"/>
      <c r="AU14" s="627"/>
      <c r="AV14" s="627"/>
      <c r="AW14" s="627"/>
      <c r="AX14" s="627"/>
      <c r="AY14" s="627"/>
      <c r="AZ14" s="627"/>
      <c r="BA14" s="627"/>
      <c r="BB14" s="627"/>
      <c r="BC14" s="627"/>
      <c r="BD14" s="627"/>
      <c r="BE14" s="627"/>
      <c r="BF14" s="628"/>
      <c r="BG14" s="629">
        <v>2795</v>
      </c>
      <c r="BH14" s="630"/>
      <c r="BI14" s="630"/>
      <c r="BJ14" s="630"/>
      <c r="BK14" s="630"/>
      <c r="BL14" s="630"/>
      <c r="BM14" s="630"/>
      <c r="BN14" s="631"/>
      <c r="BO14" s="656">
        <v>5.0999999999999996</v>
      </c>
      <c r="BP14" s="656"/>
      <c r="BQ14" s="656"/>
      <c r="BR14" s="656"/>
      <c r="BS14" s="657" t="s">
        <v>137</v>
      </c>
      <c r="BT14" s="657"/>
      <c r="BU14" s="657"/>
      <c r="BV14" s="657"/>
      <c r="BW14" s="657"/>
      <c r="BX14" s="657"/>
      <c r="BY14" s="657"/>
      <c r="BZ14" s="657"/>
      <c r="CA14" s="657"/>
      <c r="CB14" s="715"/>
      <c r="CD14" s="663" t="s">
        <v>261</v>
      </c>
      <c r="CE14" s="664"/>
      <c r="CF14" s="664"/>
      <c r="CG14" s="664"/>
      <c r="CH14" s="664"/>
      <c r="CI14" s="664"/>
      <c r="CJ14" s="664"/>
      <c r="CK14" s="664"/>
      <c r="CL14" s="664"/>
      <c r="CM14" s="664"/>
      <c r="CN14" s="664"/>
      <c r="CO14" s="664"/>
      <c r="CP14" s="664"/>
      <c r="CQ14" s="665"/>
      <c r="CR14" s="629">
        <v>30110</v>
      </c>
      <c r="CS14" s="630"/>
      <c r="CT14" s="630"/>
      <c r="CU14" s="630"/>
      <c r="CV14" s="630"/>
      <c r="CW14" s="630"/>
      <c r="CX14" s="630"/>
      <c r="CY14" s="631"/>
      <c r="CZ14" s="656">
        <v>1.3</v>
      </c>
      <c r="DA14" s="656"/>
      <c r="DB14" s="656"/>
      <c r="DC14" s="656"/>
      <c r="DD14" s="635" t="s">
        <v>137</v>
      </c>
      <c r="DE14" s="630"/>
      <c r="DF14" s="630"/>
      <c r="DG14" s="630"/>
      <c r="DH14" s="630"/>
      <c r="DI14" s="630"/>
      <c r="DJ14" s="630"/>
      <c r="DK14" s="630"/>
      <c r="DL14" s="630"/>
      <c r="DM14" s="630"/>
      <c r="DN14" s="630"/>
      <c r="DO14" s="630"/>
      <c r="DP14" s="631"/>
      <c r="DQ14" s="635">
        <v>28210</v>
      </c>
      <c r="DR14" s="630"/>
      <c r="DS14" s="630"/>
      <c r="DT14" s="630"/>
      <c r="DU14" s="630"/>
      <c r="DV14" s="630"/>
      <c r="DW14" s="630"/>
      <c r="DX14" s="630"/>
      <c r="DY14" s="630"/>
      <c r="DZ14" s="630"/>
      <c r="EA14" s="630"/>
      <c r="EB14" s="630"/>
      <c r="EC14" s="673"/>
    </row>
    <row r="15" spans="2:143" ht="11.25" customHeight="1" x14ac:dyDescent="0.2">
      <c r="B15" s="626" t="s">
        <v>262</v>
      </c>
      <c r="C15" s="627"/>
      <c r="D15" s="627"/>
      <c r="E15" s="627"/>
      <c r="F15" s="627"/>
      <c r="G15" s="627"/>
      <c r="H15" s="627"/>
      <c r="I15" s="627"/>
      <c r="J15" s="627"/>
      <c r="K15" s="627"/>
      <c r="L15" s="627"/>
      <c r="M15" s="627"/>
      <c r="N15" s="627"/>
      <c r="O15" s="627"/>
      <c r="P15" s="627"/>
      <c r="Q15" s="628"/>
      <c r="R15" s="629" t="s">
        <v>137</v>
      </c>
      <c r="S15" s="630"/>
      <c r="T15" s="630"/>
      <c r="U15" s="630"/>
      <c r="V15" s="630"/>
      <c r="W15" s="630"/>
      <c r="X15" s="630"/>
      <c r="Y15" s="631"/>
      <c r="Z15" s="656" t="s">
        <v>137</v>
      </c>
      <c r="AA15" s="656"/>
      <c r="AB15" s="656"/>
      <c r="AC15" s="656"/>
      <c r="AD15" s="657" t="s">
        <v>137</v>
      </c>
      <c r="AE15" s="657"/>
      <c r="AF15" s="657"/>
      <c r="AG15" s="657"/>
      <c r="AH15" s="657"/>
      <c r="AI15" s="657"/>
      <c r="AJ15" s="657"/>
      <c r="AK15" s="657"/>
      <c r="AL15" s="632" t="s">
        <v>236</v>
      </c>
      <c r="AM15" s="633"/>
      <c r="AN15" s="633"/>
      <c r="AO15" s="658"/>
      <c r="AP15" s="626" t="s">
        <v>263</v>
      </c>
      <c r="AQ15" s="627"/>
      <c r="AR15" s="627"/>
      <c r="AS15" s="627"/>
      <c r="AT15" s="627"/>
      <c r="AU15" s="627"/>
      <c r="AV15" s="627"/>
      <c r="AW15" s="627"/>
      <c r="AX15" s="627"/>
      <c r="AY15" s="627"/>
      <c r="AZ15" s="627"/>
      <c r="BA15" s="627"/>
      <c r="BB15" s="627"/>
      <c r="BC15" s="627"/>
      <c r="BD15" s="627"/>
      <c r="BE15" s="627"/>
      <c r="BF15" s="628"/>
      <c r="BG15" s="629">
        <v>4185</v>
      </c>
      <c r="BH15" s="630"/>
      <c r="BI15" s="630"/>
      <c r="BJ15" s="630"/>
      <c r="BK15" s="630"/>
      <c r="BL15" s="630"/>
      <c r="BM15" s="630"/>
      <c r="BN15" s="631"/>
      <c r="BO15" s="656">
        <v>7.7</v>
      </c>
      <c r="BP15" s="656"/>
      <c r="BQ15" s="656"/>
      <c r="BR15" s="656"/>
      <c r="BS15" s="657" t="s">
        <v>137</v>
      </c>
      <c r="BT15" s="657"/>
      <c r="BU15" s="657"/>
      <c r="BV15" s="657"/>
      <c r="BW15" s="657"/>
      <c r="BX15" s="657"/>
      <c r="BY15" s="657"/>
      <c r="BZ15" s="657"/>
      <c r="CA15" s="657"/>
      <c r="CB15" s="715"/>
      <c r="CD15" s="663" t="s">
        <v>264</v>
      </c>
      <c r="CE15" s="664"/>
      <c r="CF15" s="664"/>
      <c r="CG15" s="664"/>
      <c r="CH15" s="664"/>
      <c r="CI15" s="664"/>
      <c r="CJ15" s="664"/>
      <c r="CK15" s="664"/>
      <c r="CL15" s="664"/>
      <c r="CM15" s="664"/>
      <c r="CN15" s="664"/>
      <c r="CO15" s="664"/>
      <c r="CP15" s="664"/>
      <c r="CQ15" s="665"/>
      <c r="CR15" s="629">
        <v>82474</v>
      </c>
      <c r="CS15" s="630"/>
      <c r="CT15" s="630"/>
      <c r="CU15" s="630"/>
      <c r="CV15" s="630"/>
      <c r="CW15" s="630"/>
      <c r="CX15" s="630"/>
      <c r="CY15" s="631"/>
      <c r="CZ15" s="656">
        <v>3.5</v>
      </c>
      <c r="DA15" s="656"/>
      <c r="DB15" s="656"/>
      <c r="DC15" s="656"/>
      <c r="DD15" s="635" t="s">
        <v>137</v>
      </c>
      <c r="DE15" s="630"/>
      <c r="DF15" s="630"/>
      <c r="DG15" s="630"/>
      <c r="DH15" s="630"/>
      <c r="DI15" s="630"/>
      <c r="DJ15" s="630"/>
      <c r="DK15" s="630"/>
      <c r="DL15" s="630"/>
      <c r="DM15" s="630"/>
      <c r="DN15" s="630"/>
      <c r="DO15" s="630"/>
      <c r="DP15" s="631"/>
      <c r="DQ15" s="635">
        <v>64637</v>
      </c>
      <c r="DR15" s="630"/>
      <c r="DS15" s="630"/>
      <c r="DT15" s="630"/>
      <c r="DU15" s="630"/>
      <c r="DV15" s="630"/>
      <c r="DW15" s="630"/>
      <c r="DX15" s="630"/>
      <c r="DY15" s="630"/>
      <c r="DZ15" s="630"/>
      <c r="EA15" s="630"/>
      <c r="EB15" s="630"/>
      <c r="EC15" s="673"/>
    </row>
    <row r="16" spans="2:143" ht="11.25" customHeight="1" x14ac:dyDescent="0.2">
      <c r="B16" s="626" t="s">
        <v>265</v>
      </c>
      <c r="C16" s="627"/>
      <c r="D16" s="627"/>
      <c r="E16" s="627"/>
      <c r="F16" s="627"/>
      <c r="G16" s="627"/>
      <c r="H16" s="627"/>
      <c r="I16" s="627"/>
      <c r="J16" s="627"/>
      <c r="K16" s="627"/>
      <c r="L16" s="627"/>
      <c r="M16" s="627"/>
      <c r="N16" s="627"/>
      <c r="O16" s="627"/>
      <c r="P16" s="627"/>
      <c r="Q16" s="628"/>
      <c r="R16" s="629">
        <v>475</v>
      </c>
      <c r="S16" s="630"/>
      <c r="T16" s="630"/>
      <c r="U16" s="630"/>
      <c r="V16" s="630"/>
      <c r="W16" s="630"/>
      <c r="X16" s="630"/>
      <c r="Y16" s="631"/>
      <c r="Z16" s="656">
        <v>0</v>
      </c>
      <c r="AA16" s="656"/>
      <c r="AB16" s="656"/>
      <c r="AC16" s="656"/>
      <c r="AD16" s="657">
        <v>475</v>
      </c>
      <c r="AE16" s="657"/>
      <c r="AF16" s="657"/>
      <c r="AG16" s="657"/>
      <c r="AH16" s="657"/>
      <c r="AI16" s="657"/>
      <c r="AJ16" s="657"/>
      <c r="AK16" s="657"/>
      <c r="AL16" s="632">
        <v>0</v>
      </c>
      <c r="AM16" s="633"/>
      <c r="AN16" s="633"/>
      <c r="AO16" s="658"/>
      <c r="AP16" s="626" t="s">
        <v>266</v>
      </c>
      <c r="AQ16" s="627"/>
      <c r="AR16" s="627"/>
      <c r="AS16" s="627"/>
      <c r="AT16" s="627"/>
      <c r="AU16" s="627"/>
      <c r="AV16" s="627"/>
      <c r="AW16" s="627"/>
      <c r="AX16" s="627"/>
      <c r="AY16" s="627"/>
      <c r="AZ16" s="627"/>
      <c r="BA16" s="627"/>
      <c r="BB16" s="627"/>
      <c r="BC16" s="627"/>
      <c r="BD16" s="627"/>
      <c r="BE16" s="627"/>
      <c r="BF16" s="628"/>
      <c r="BG16" s="629" t="s">
        <v>236</v>
      </c>
      <c r="BH16" s="630"/>
      <c r="BI16" s="630"/>
      <c r="BJ16" s="630"/>
      <c r="BK16" s="630"/>
      <c r="BL16" s="630"/>
      <c r="BM16" s="630"/>
      <c r="BN16" s="631"/>
      <c r="BO16" s="656" t="s">
        <v>137</v>
      </c>
      <c r="BP16" s="656"/>
      <c r="BQ16" s="656"/>
      <c r="BR16" s="656"/>
      <c r="BS16" s="657" t="s">
        <v>236</v>
      </c>
      <c r="BT16" s="657"/>
      <c r="BU16" s="657"/>
      <c r="BV16" s="657"/>
      <c r="BW16" s="657"/>
      <c r="BX16" s="657"/>
      <c r="BY16" s="657"/>
      <c r="BZ16" s="657"/>
      <c r="CA16" s="657"/>
      <c r="CB16" s="715"/>
      <c r="CD16" s="663" t="s">
        <v>267</v>
      </c>
      <c r="CE16" s="664"/>
      <c r="CF16" s="664"/>
      <c r="CG16" s="664"/>
      <c r="CH16" s="664"/>
      <c r="CI16" s="664"/>
      <c r="CJ16" s="664"/>
      <c r="CK16" s="664"/>
      <c r="CL16" s="664"/>
      <c r="CM16" s="664"/>
      <c r="CN16" s="664"/>
      <c r="CO16" s="664"/>
      <c r="CP16" s="664"/>
      <c r="CQ16" s="665"/>
      <c r="CR16" s="629">
        <v>19896</v>
      </c>
      <c r="CS16" s="630"/>
      <c r="CT16" s="630"/>
      <c r="CU16" s="630"/>
      <c r="CV16" s="630"/>
      <c r="CW16" s="630"/>
      <c r="CX16" s="630"/>
      <c r="CY16" s="631"/>
      <c r="CZ16" s="656">
        <v>0.8</v>
      </c>
      <c r="DA16" s="656"/>
      <c r="DB16" s="656"/>
      <c r="DC16" s="656"/>
      <c r="DD16" s="635" t="s">
        <v>236</v>
      </c>
      <c r="DE16" s="630"/>
      <c r="DF16" s="630"/>
      <c r="DG16" s="630"/>
      <c r="DH16" s="630"/>
      <c r="DI16" s="630"/>
      <c r="DJ16" s="630"/>
      <c r="DK16" s="630"/>
      <c r="DL16" s="630"/>
      <c r="DM16" s="630"/>
      <c r="DN16" s="630"/>
      <c r="DO16" s="630"/>
      <c r="DP16" s="631"/>
      <c r="DQ16" s="635">
        <v>249</v>
      </c>
      <c r="DR16" s="630"/>
      <c r="DS16" s="630"/>
      <c r="DT16" s="630"/>
      <c r="DU16" s="630"/>
      <c r="DV16" s="630"/>
      <c r="DW16" s="630"/>
      <c r="DX16" s="630"/>
      <c r="DY16" s="630"/>
      <c r="DZ16" s="630"/>
      <c r="EA16" s="630"/>
      <c r="EB16" s="630"/>
      <c r="EC16" s="673"/>
    </row>
    <row r="17" spans="2:133" ht="11.25" customHeight="1" x14ac:dyDescent="0.2">
      <c r="B17" s="626" t="s">
        <v>268</v>
      </c>
      <c r="C17" s="627"/>
      <c r="D17" s="627"/>
      <c r="E17" s="627"/>
      <c r="F17" s="627"/>
      <c r="G17" s="627"/>
      <c r="H17" s="627"/>
      <c r="I17" s="627"/>
      <c r="J17" s="627"/>
      <c r="K17" s="627"/>
      <c r="L17" s="627"/>
      <c r="M17" s="627"/>
      <c r="N17" s="627"/>
      <c r="O17" s="627"/>
      <c r="P17" s="627"/>
      <c r="Q17" s="628"/>
      <c r="R17" s="629">
        <v>397</v>
      </c>
      <c r="S17" s="630"/>
      <c r="T17" s="630"/>
      <c r="U17" s="630"/>
      <c r="V17" s="630"/>
      <c r="W17" s="630"/>
      <c r="X17" s="630"/>
      <c r="Y17" s="631"/>
      <c r="Z17" s="656">
        <v>0</v>
      </c>
      <c r="AA17" s="656"/>
      <c r="AB17" s="656"/>
      <c r="AC17" s="656"/>
      <c r="AD17" s="657">
        <v>397</v>
      </c>
      <c r="AE17" s="657"/>
      <c r="AF17" s="657"/>
      <c r="AG17" s="657"/>
      <c r="AH17" s="657"/>
      <c r="AI17" s="657"/>
      <c r="AJ17" s="657"/>
      <c r="AK17" s="657"/>
      <c r="AL17" s="632">
        <v>0</v>
      </c>
      <c r="AM17" s="633"/>
      <c r="AN17" s="633"/>
      <c r="AO17" s="658"/>
      <c r="AP17" s="626" t="s">
        <v>269</v>
      </c>
      <c r="AQ17" s="627"/>
      <c r="AR17" s="627"/>
      <c r="AS17" s="627"/>
      <c r="AT17" s="627"/>
      <c r="AU17" s="627"/>
      <c r="AV17" s="627"/>
      <c r="AW17" s="627"/>
      <c r="AX17" s="627"/>
      <c r="AY17" s="627"/>
      <c r="AZ17" s="627"/>
      <c r="BA17" s="627"/>
      <c r="BB17" s="627"/>
      <c r="BC17" s="627"/>
      <c r="BD17" s="627"/>
      <c r="BE17" s="627"/>
      <c r="BF17" s="628"/>
      <c r="BG17" s="629" t="s">
        <v>236</v>
      </c>
      <c r="BH17" s="630"/>
      <c r="BI17" s="630"/>
      <c r="BJ17" s="630"/>
      <c r="BK17" s="630"/>
      <c r="BL17" s="630"/>
      <c r="BM17" s="630"/>
      <c r="BN17" s="631"/>
      <c r="BO17" s="656" t="s">
        <v>236</v>
      </c>
      <c r="BP17" s="656"/>
      <c r="BQ17" s="656"/>
      <c r="BR17" s="656"/>
      <c r="BS17" s="657" t="s">
        <v>137</v>
      </c>
      <c r="BT17" s="657"/>
      <c r="BU17" s="657"/>
      <c r="BV17" s="657"/>
      <c r="BW17" s="657"/>
      <c r="BX17" s="657"/>
      <c r="BY17" s="657"/>
      <c r="BZ17" s="657"/>
      <c r="CA17" s="657"/>
      <c r="CB17" s="715"/>
      <c r="CD17" s="663" t="s">
        <v>270</v>
      </c>
      <c r="CE17" s="664"/>
      <c r="CF17" s="664"/>
      <c r="CG17" s="664"/>
      <c r="CH17" s="664"/>
      <c r="CI17" s="664"/>
      <c r="CJ17" s="664"/>
      <c r="CK17" s="664"/>
      <c r="CL17" s="664"/>
      <c r="CM17" s="664"/>
      <c r="CN17" s="664"/>
      <c r="CO17" s="664"/>
      <c r="CP17" s="664"/>
      <c r="CQ17" s="665"/>
      <c r="CR17" s="629">
        <v>393914</v>
      </c>
      <c r="CS17" s="630"/>
      <c r="CT17" s="630"/>
      <c r="CU17" s="630"/>
      <c r="CV17" s="630"/>
      <c r="CW17" s="630"/>
      <c r="CX17" s="630"/>
      <c r="CY17" s="631"/>
      <c r="CZ17" s="656">
        <v>16.8</v>
      </c>
      <c r="DA17" s="656"/>
      <c r="DB17" s="656"/>
      <c r="DC17" s="656"/>
      <c r="DD17" s="635" t="s">
        <v>137</v>
      </c>
      <c r="DE17" s="630"/>
      <c r="DF17" s="630"/>
      <c r="DG17" s="630"/>
      <c r="DH17" s="630"/>
      <c r="DI17" s="630"/>
      <c r="DJ17" s="630"/>
      <c r="DK17" s="630"/>
      <c r="DL17" s="630"/>
      <c r="DM17" s="630"/>
      <c r="DN17" s="630"/>
      <c r="DO17" s="630"/>
      <c r="DP17" s="631"/>
      <c r="DQ17" s="635">
        <v>375764</v>
      </c>
      <c r="DR17" s="630"/>
      <c r="DS17" s="630"/>
      <c r="DT17" s="630"/>
      <c r="DU17" s="630"/>
      <c r="DV17" s="630"/>
      <c r="DW17" s="630"/>
      <c r="DX17" s="630"/>
      <c r="DY17" s="630"/>
      <c r="DZ17" s="630"/>
      <c r="EA17" s="630"/>
      <c r="EB17" s="630"/>
      <c r="EC17" s="673"/>
    </row>
    <row r="18" spans="2:133" ht="11.25" customHeight="1" x14ac:dyDescent="0.2">
      <c r="B18" s="626" t="s">
        <v>271</v>
      </c>
      <c r="C18" s="627"/>
      <c r="D18" s="627"/>
      <c r="E18" s="627"/>
      <c r="F18" s="627"/>
      <c r="G18" s="627"/>
      <c r="H18" s="627"/>
      <c r="I18" s="627"/>
      <c r="J18" s="627"/>
      <c r="K18" s="627"/>
      <c r="L18" s="627"/>
      <c r="M18" s="627"/>
      <c r="N18" s="627"/>
      <c r="O18" s="627"/>
      <c r="P18" s="627"/>
      <c r="Q18" s="628"/>
      <c r="R18" s="629">
        <v>618</v>
      </c>
      <c r="S18" s="630"/>
      <c r="T18" s="630"/>
      <c r="U18" s="630"/>
      <c r="V18" s="630"/>
      <c r="W18" s="630"/>
      <c r="X18" s="630"/>
      <c r="Y18" s="631"/>
      <c r="Z18" s="656">
        <v>0</v>
      </c>
      <c r="AA18" s="656"/>
      <c r="AB18" s="656"/>
      <c r="AC18" s="656"/>
      <c r="AD18" s="657">
        <v>618</v>
      </c>
      <c r="AE18" s="657"/>
      <c r="AF18" s="657"/>
      <c r="AG18" s="657"/>
      <c r="AH18" s="657"/>
      <c r="AI18" s="657"/>
      <c r="AJ18" s="657"/>
      <c r="AK18" s="657"/>
      <c r="AL18" s="632">
        <v>0.10000000149011612</v>
      </c>
      <c r="AM18" s="633"/>
      <c r="AN18" s="633"/>
      <c r="AO18" s="658"/>
      <c r="AP18" s="626" t="s">
        <v>272</v>
      </c>
      <c r="AQ18" s="627"/>
      <c r="AR18" s="627"/>
      <c r="AS18" s="627"/>
      <c r="AT18" s="627"/>
      <c r="AU18" s="627"/>
      <c r="AV18" s="627"/>
      <c r="AW18" s="627"/>
      <c r="AX18" s="627"/>
      <c r="AY18" s="627"/>
      <c r="AZ18" s="627"/>
      <c r="BA18" s="627"/>
      <c r="BB18" s="627"/>
      <c r="BC18" s="627"/>
      <c r="BD18" s="627"/>
      <c r="BE18" s="627"/>
      <c r="BF18" s="628"/>
      <c r="BG18" s="629" t="s">
        <v>236</v>
      </c>
      <c r="BH18" s="630"/>
      <c r="BI18" s="630"/>
      <c r="BJ18" s="630"/>
      <c r="BK18" s="630"/>
      <c r="BL18" s="630"/>
      <c r="BM18" s="630"/>
      <c r="BN18" s="631"/>
      <c r="BO18" s="656" t="s">
        <v>236</v>
      </c>
      <c r="BP18" s="656"/>
      <c r="BQ18" s="656"/>
      <c r="BR18" s="656"/>
      <c r="BS18" s="657" t="s">
        <v>236</v>
      </c>
      <c r="BT18" s="657"/>
      <c r="BU18" s="657"/>
      <c r="BV18" s="657"/>
      <c r="BW18" s="657"/>
      <c r="BX18" s="657"/>
      <c r="BY18" s="657"/>
      <c r="BZ18" s="657"/>
      <c r="CA18" s="657"/>
      <c r="CB18" s="715"/>
      <c r="CD18" s="663" t="s">
        <v>273</v>
      </c>
      <c r="CE18" s="664"/>
      <c r="CF18" s="664"/>
      <c r="CG18" s="664"/>
      <c r="CH18" s="664"/>
      <c r="CI18" s="664"/>
      <c r="CJ18" s="664"/>
      <c r="CK18" s="664"/>
      <c r="CL18" s="664"/>
      <c r="CM18" s="664"/>
      <c r="CN18" s="664"/>
      <c r="CO18" s="664"/>
      <c r="CP18" s="664"/>
      <c r="CQ18" s="665"/>
      <c r="CR18" s="629" t="s">
        <v>236</v>
      </c>
      <c r="CS18" s="630"/>
      <c r="CT18" s="630"/>
      <c r="CU18" s="630"/>
      <c r="CV18" s="630"/>
      <c r="CW18" s="630"/>
      <c r="CX18" s="630"/>
      <c r="CY18" s="631"/>
      <c r="CZ18" s="656" t="s">
        <v>137</v>
      </c>
      <c r="DA18" s="656"/>
      <c r="DB18" s="656"/>
      <c r="DC18" s="656"/>
      <c r="DD18" s="635" t="s">
        <v>236</v>
      </c>
      <c r="DE18" s="630"/>
      <c r="DF18" s="630"/>
      <c r="DG18" s="630"/>
      <c r="DH18" s="630"/>
      <c r="DI18" s="630"/>
      <c r="DJ18" s="630"/>
      <c r="DK18" s="630"/>
      <c r="DL18" s="630"/>
      <c r="DM18" s="630"/>
      <c r="DN18" s="630"/>
      <c r="DO18" s="630"/>
      <c r="DP18" s="631"/>
      <c r="DQ18" s="635" t="s">
        <v>137</v>
      </c>
      <c r="DR18" s="630"/>
      <c r="DS18" s="630"/>
      <c r="DT18" s="630"/>
      <c r="DU18" s="630"/>
      <c r="DV18" s="630"/>
      <c r="DW18" s="630"/>
      <c r="DX18" s="630"/>
      <c r="DY18" s="630"/>
      <c r="DZ18" s="630"/>
      <c r="EA18" s="630"/>
      <c r="EB18" s="630"/>
      <c r="EC18" s="673"/>
    </row>
    <row r="19" spans="2:133" ht="11.25" customHeight="1" x14ac:dyDescent="0.2">
      <c r="B19" s="626" t="s">
        <v>274</v>
      </c>
      <c r="C19" s="627"/>
      <c r="D19" s="627"/>
      <c r="E19" s="627"/>
      <c r="F19" s="627"/>
      <c r="G19" s="627"/>
      <c r="H19" s="627"/>
      <c r="I19" s="627"/>
      <c r="J19" s="627"/>
      <c r="K19" s="627"/>
      <c r="L19" s="627"/>
      <c r="M19" s="627"/>
      <c r="N19" s="627"/>
      <c r="O19" s="627"/>
      <c r="P19" s="627"/>
      <c r="Q19" s="628"/>
      <c r="R19" s="629">
        <v>34</v>
      </c>
      <c r="S19" s="630"/>
      <c r="T19" s="630"/>
      <c r="U19" s="630"/>
      <c r="V19" s="630"/>
      <c r="W19" s="630"/>
      <c r="X19" s="630"/>
      <c r="Y19" s="631"/>
      <c r="Z19" s="656">
        <v>0</v>
      </c>
      <c r="AA19" s="656"/>
      <c r="AB19" s="656"/>
      <c r="AC19" s="656"/>
      <c r="AD19" s="657">
        <v>34</v>
      </c>
      <c r="AE19" s="657"/>
      <c r="AF19" s="657"/>
      <c r="AG19" s="657"/>
      <c r="AH19" s="657"/>
      <c r="AI19" s="657"/>
      <c r="AJ19" s="657"/>
      <c r="AK19" s="657"/>
      <c r="AL19" s="632">
        <v>0</v>
      </c>
      <c r="AM19" s="633"/>
      <c r="AN19" s="633"/>
      <c r="AO19" s="658"/>
      <c r="AP19" s="626" t="s">
        <v>275</v>
      </c>
      <c r="AQ19" s="627"/>
      <c r="AR19" s="627"/>
      <c r="AS19" s="627"/>
      <c r="AT19" s="627"/>
      <c r="AU19" s="627"/>
      <c r="AV19" s="627"/>
      <c r="AW19" s="627"/>
      <c r="AX19" s="627"/>
      <c r="AY19" s="627"/>
      <c r="AZ19" s="627"/>
      <c r="BA19" s="627"/>
      <c r="BB19" s="627"/>
      <c r="BC19" s="627"/>
      <c r="BD19" s="627"/>
      <c r="BE19" s="627"/>
      <c r="BF19" s="628"/>
      <c r="BG19" s="629" t="s">
        <v>137</v>
      </c>
      <c r="BH19" s="630"/>
      <c r="BI19" s="630"/>
      <c r="BJ19" s="630"/>
      <c r="BK19" s="630"/>
      <c r="BL19" s="630"/>
      <c r="BM19" s="630"/>
      <c r="BN19" s="631"/>
      <c r="BO19" s="656" t="s">
        <v>137</v>
      </c>
      <c r="BP19" s="656"/>
      <c r="BQ19" s="656"/>
      <c r="BR19" s="656"/>
      <c r="BS19" s="657" t="s">
        <v>236</v>
      </c>
      <c r="BT19" s="657"/>
      <c r="BU19" s="657"/>
      <c r="BV19" s="657"/>
      <c r="BW19" s="657"/>
      <c r="BX19" s="657"/>
      <c r="BY19" s="657"/>
      <c r="BZ19" s="657"/>
      <c r="CA19" s="657"/>
      <c r="CB19" s="715"/>
      <c r="CD19" s="663" t="s">
        <v>276</v>
      </c>
      <c r="CE19" s="664"/>
      <c r="CF19" s="664"/>
      <c r="CG19" s="664"/>
      <c r="CH19" s="664"/>
      <c r="CI19" s="664"/>
      <c r="CJ19" s="664"/>
      <c r="CK19" s="664"/>
      <c r="CL19" s="664"/>
      <c r="CM19" s="664"/>
      <c r="CN19" s="664"/>
      <c r="CO19" s="664"/>
      <c r="CP19" s="664"/>
      <c r="CQ19" s="665"/>
      <c r="CR19" s="629" t="s">
        <v>137</v>
      </c>
      <c r="CS19" s="630"/>
      <c r="CT19" s="630"/>
      <c r="CU19" s="630"/>
      <c r="CV19" s="630"/>
      <c r="CW19" s="630"/>
      <c r="CX19" s="630"/>
      <c r="CY19" s="631"/>
      <c r="CZ19" s="656" t="s">
        <v>137</v>
      </c>
      <c r="DA19" s="656"/>
      <c r="DB19" s="656"/>
      <c r="DC19" s="656"/>
      <c r="DD19" s="635" t="s">
        <v>137</v>
      </c>
      <c r="DE19" s="630"/>
      <c r="DF19" s="630"/>
      <c r="DG19" s="630"/>
      <c r="DH19" s="630"/>
      <c r="DI19" s="630"/>
      <c r="DJ19" s="630"/>
      <c r="DK19" s="630"/>
      <c r="DL19" s="630"/>
      <c r="DM19" s="630"/>
      <c r="DN19" s="630"/>
      <c r="DO19" s="630"/>
      <c r="DP19" s="631"/>
      <c r="DQ19" s="635" t="s">
        <v>236</v>
      </c>
      <c r="DR19" s="630"/>
      <c r="DS19" s="630"/>
      <c r="DT19" s="630"/>
      <c r="DU19" s="630"/>
      <c r="DV19" s="630"/>
      <c r="DW19" s="630"/>
      <c r="DX19" s="630"/>
      <c r="DY19" s="630"/>
      <c r="DZ19" s="630"/>
      <c r="EA19" s="630"/>
      <c r="EB19" s="630"/>
      <c r="EC19" s="673"/>
    </row>
    <row r="20" spans="2:133" ht="11.25" customHeight="1" x14ac:dyDescent="0.2">
      <c r="B20" s="626" t="s">
        <v>277</v>
      </c>
      <c r="C20" s="627"/>
      <c r="D20" s="627"/>
      <c r="E20" s="627"/>
      <c r="F20" s="627"/>
      <c r="G20" s="627"/>
      <c r="H20" s="627"/>
      <c r="I20" s="627"/>
      <c r="J20" s="627"/>
      <c r="K20" s="627"/>
      <c r="L20" s="627"/>
      <c r="M20" s="627"/>
      <c r="N20" s="627"/>
      <c r="O20" s="627"/>
      <c r="P20" s="627"/>
      <c r="Q20" s="628"/>
      <c r="R20" s="629">
        <v>163</v>
      </c>
      <c r="S20" s="630"/>
      <c r="T20" s="630"/>
      <c r="U20" s="630"/>
      <c r="V20" s="630"/>
      <c r="W20" s="630"/>
      <c r="X20" s="630"/>
      <c r="Y20" s="631"/>
      <c r="Z20" s="656">
        <v>0</v>
      </c>
      <c r="AA20" s="656"/>
      <c r="AB20" s="656"/>
      <c r="AC20" s="656"/>
      <c r="AD20" s="657">
        <v>163</v>
      </c>
      <c r="AE20" s="657"/>
      <c r="AF20" s="657"/>
      <c r="AG20" s="657"/>
      <c r="AH20" s="657"/>
      <c r="AI20" s="657"/>
      <c r="AJ20" s="657"/>
      <c r="AK20" s="657"/>
      <c r="AL20" s="632">
        <v>0</v>
      </c>
      <c r="AM20" s="633"/>
      <c r="AN20" s="633"/>
      <c r="AO20" s="658"/>
      <c r="AP20" s="626" t="s">
        <v>278</v>
      </c>
      <c r="AQ20" s="627"/>
      <c r="AR20" s="627"/>
      <c r="AS20" s="627"/>
      <c r="AT20" s="627"/>
      <c r="AU20" s="627"/>
      <c r="AV20" s="627"/>
      <c r="AW20" s="627"/>
      <c r="AX20" s="627"/>
      <c r="AY20" s="627"/>
      <c r="AZ20" s="627"/>
      <c r="BA20" s="627"/>
      <c r="BB20" s="627"/>
      <c r="BC20" s="627"/>
      <c r="BD20" s="627"/>
      <c r="BE20" s="627"/>
      <c r="BF20" s="628"/>
      <c r="BG20" s="629" t="s">
        <v>236</v>
      </c>
      <c r="BH20" s="630"/>
      <c r="BI20" s="630"/>
      <c r="BJ20" s="630"/>
      <c r="BK20" s="630"/>
      <c r="BL20" s="630"/>
      <c r="BM20" s="630"/>
      <c r="BN20" s="631"/>
      <c r="BO20" s="656" t="s">
        <v>236</v>
      </c>
      <c r="BP20" s="656"/>
      <c r="BQ20" s="656"/>
      <c r="BR20" s="656"/>
      <c r="BS20" s="657" t="s">
        <v>137</v>
      </c>
      <c r="BT20" s="657"/>
      <c r="BU20" s="657"/>
      <c r="BV20" s="657"/>
      <c r="BW20" s="657"/>
      <c r="BX20" s="657"/>
      <c r="BY20" s="657"/>
      <c r="BZ20" s="657"/>
      <c r="CA20" s="657"/>
      <c r="CB20" s="715"/>
      <c r="CD20" s="663" t="s">
        <v>279</v>
      </c>
      <c r="CE20" s="664"/>
      <c r="CF20" s="664"/>
      <c r="CG20" s="664"/>
      <c r="CH20" s="664"/>
      <c r="CI20" s="664"/>
      <c r="CJ20" s="664"/>
      <c r="CK20" s="664"/>
      <c r="CL20" s="664"/>
      <c r="CM20" s="664"/>
      <c r="CN20" s="664"/>
      <c r="CO20" s="664"/>
      <c r="CP20" s="664"/>
      <c r="CQ20" s="665"/>
      <c r="CR20" s="629">
        <v>2344486</v>
      </c>
      <c r="CS20" s="630"/>
      <c r="CT20" s="630"/>
      <c r="CU20" s="630"/>
      <c r="CV20" s="630"/>
      <c r="CW20" s="630"/>
      <c r="CX20" s="630"/>
      <c r="CY20" s="631"/>
      <c r="CZ20" s="656">
        <v>100</v>
      </c>
      <c r="DA20" s="656"/>
      <c r="DB20" s="656"/>
      <c r="DC20" s="656"/>
      <c r="DD20" s="635">
        <v>616393</v>
      </c>
      <c r="DE20" s="630"/>
      <c r="DF20" s="630"/>
      <c r="DG20" s="630"/>
      <c r="DH20" s="630"/>
      <c r="DI20" s="630"/>
      <c r="DJ20" s="630"/>
      <c r="DK20" s="630"/>
      <c r="DL20" s="630"/>
      <c r="DM20" s="630"/>
      <c r="DN20" s="630"/>
      <c r="DO20" s="630"/>
      <c r="DP20" s="631"/>
      <c r="DQ20" s="635">
        <v>1328317</v>
      </c>
      <c r="DR20" s="630"/>
      <c r="DS20" s="630"/>
      <c r="DT20" s="630"/>
      <c r="DU20" s="630"/>
      <c r="DV20" s="630"/>
      <c r="DW20" s="630"/>
      <c r="DX20" s="630"/>
      <c r="DY20" s="630"/>
      <c r="DZ20" s="630"/>
      <c r="EA20" s="630"/>
      <c r="EB20" s="630"/>
      <c r="EC20" s="673"/>
    </row>
    <row r="21" spans="2:133" ht="11.25" customHeight="1" x14ac:dyDescent="0.2">
      <c r="B21" s="626" t="s">
        <v>280</v>
      </c>
      <c r="C21" s="627"/>
      <c r="D21" s="627"/>
      <c r="E21" s="627"/>
      <c r="F21" s="627"/>
      <c r="G21" s="627"/>
      <c r="H21" s="627"/>
      <c r="I21" s="627"/>
      <c r="J21" s="627"/>
      <c r="K21" s="627"/>
      <c r="L21" s="627"/>
      <c r="M21" s="627"/>
      <c r="N21" s="627"/>
      <c r="O21" s="627"/>
      <c r="P21" s="627"/>
      <c r="Q21" s="628"/>
      <c r="R21" s="629">
        <v>34</v>
      </c>
      <c r="S21" s="630"/>
      <c r="T21" s="630"/>
      <c r="U21" s="630"/>
      <c r="V21" s="630"/>
      <c r="W21" s="630"/>
      <c r="X21" s="630"/>
      <c r="Y21" s="631"/>
      <c r="Z21" s="656">
        <v>0</v>
      </c>
      <c r="AA21" s="656"/>
      <c r="AB21" s="656"/>
      <c r="AC21" s="656"/>
      <c r="AD21" s="657">
        <v>34</v>
      </c>
      <c r="AE21" s="657"/>
      <c r="AF21" s="657"/>
      <c r="AG21" s="657"/>
      <c r="AH21" s="657"/>
      <c r="AI21" s="657"/>
      <c r="AJ21" s="657"/>
      <c r="AK21" s="657"/>
      <c r="AL21" s="632">
        <v>0</v>
      </c>
      <c r="AM21" s="633"/>
      <c r="AN21" s="633"/>
      <c r="AO21" s="658"/>
      <c r="AP21" s="722" t="s">
        <v>281</v>
      </c>
      <c r="AQ21" s="729"/>
      <c r="AR21" s="729"/>
      <c r="AS21" s="729"/>
      <c r="AT21" s="729"/>
      <c r="AU21" s="729"/>
      <c r="AV21" s="729"/>
      <c r="AW21" s="729"/>
      <c r="AX21" s="729"/>
      <c r="AY21" s="729"/>
      <c r="AZ21" s="729"/>
      <c r="BA21" s="729"/>
      <c r="BB21" s="729"/>
      <c r="BC21" s="729"/>
      <c r="BD21" s="729"/>
      <c r="BE21" s="729"/>
      <c r="BF21" s="724"/>
      <c r="BG21" s="629" t="s">
        <v>137</v>
      </c>
      <c r="BH21" s="630"/>
      <c r="BI21" s="630"/>
      <c r="BJ21" s="630"/>
      <c r="BK21" s="630"/>
      <c r="BL21" s="630"/>
      <c r="BM21" s="630"/>
      <c r="BN21" s="631"/>
      <c r="BO21" s="656" t="s">
        <v>137</v>
      </c>
      <c r="BP21" s="656"/>
      <c r="BQ21" s="656"/>
      <c r="BR21" s="656"/>
      <c r="BS21" s="657" t="s">
        <v>137</v>
      </c>
      <c r="BT21" s="657"/>
      <c r="BU21" s="657"/>
      <c r="BV21" s="657"/>
      <c r="BW21" s="657"/>
      <c r="BX21" s="657"/>
      <c r="BY21" s="657"/>
      <c r="BZ21" s="657"/>
      <c r="CA21" s="657"/>
      <c r="CB21" s="715"/>
      <c r="CD21" s="734"/>
      <c r="CE21" s="660"/>
      <c r="CF21" s="660"/>
      <c r="CG21" s="660"/>
      <c r="CH21" s="660"/>
      <c r="CI21" s="660"/>
      <c r="CJ21" s="660"/>
      <c r="CK21" s="660"/>
      <c r="CL21" s="660"/>
      <c r="CM21" s="660"/>
      <c r="CN21" s="660"/>
      <c r="CO21" s="660"/>
      <c r="CP21" s="660"/>
      <c r="CQ21" s="661"/>
      <c r="CR21" s="735"/>
      <c r="CS21" s="736"/>
      <c r="CT21" s="736"/>
      <c r="CU21" s="736"/>
      <c r="CV21" s="736"/>
      <c r="CW21" s="736"/>
      <c r="CX21" s="736"/>
      <c r="CY21" s="737"/>
      <c r="CZ21" s="738"/>
      <c r="DA21" s="738"/>
      <c r="DB21" s="738"/>
      <c r="DC21" s="738"/>
      <c r="DD21" s="739"/>
      <c r="DE21" s="736"/>
      <c r="DF21" s="736"/>
      <c r="DG21" s="736"/>
      <c r="DH21" s="736"/>
      <c r="DI21" s="736"/>
      <c r="DJ21" s="736"/>
      <c r="DK21" s="736"/>
      <c r="DL21" s="736"/>
      <c r="DM21" s="736"/>
      <c r="DN21" s="736"/>
      <c r="DO21" s="736"/>
      <c r="DP21" s="737"/>
      <c r="DQ21" s="739"/>
      <c r="DR21" s="736"/>
      <c r="DS21" s="736"/>
      <c r="DT21" s="736"/>
      <c r="DU21" s="736"/>
      <c r="DV21" s="736"/>
      <c r="DW21" s="736"/>
      <c r="DX21" s="736"/>
      <c r="DY21" s="736"/>
      <c r="DZ21" s="736"/>
      <c r="EA21" s="736"/>
      <c r="EB21" s="736"/>
      <c r="EC21" s="743"/>
    </row>
    <row r="22" spans="2:133" ht="11.25" customHeight="1" x14ac:dyDescent="0.2">
      <c r="B22" s="692" t="s">
        <v>282</v>
      </c>
      <c r="C22" s="693"/>
      <c r="D22" s="693"/>
      <c r="E22" s="693"/>
      <c r="F22" s="693"/>
      <c r="G22" s="693"/>
      <c r="H22" s="693"/>
      <c r="I22" s="693"/>
      <c r="J22" s="693"/>
      <c r="K22" s="693"/>
      <c r="L22" s="693"/>
      <c r="M22" s="693"/>
      <c r="N22" s="693"/>
      <c r="O22" s="693"/>
      <c r="P22" s="693"/>
      <c r="Q22" s="694"/>
      <c r="R22" s="629">
        <v>387</v>
      </c>
      <c r="S22" s="630"/>
      <c r="T22" s="630"/>
      <c r="U22" s="630"/>
      <c r="V22" s="630"/>
      <c r="W22" s="630"/>
      <c r="X22" s="630"/>
      <c r="Y22" s="631"/>
      <c r="Z22" s="656">
        <v>0</v>
      </c>
      <c r="AA22" s="656"/>
      <c r="AB22" s="656"/>
      <c r="AC22" s="656"/>
      <c r="AD22" s="657">
        <v>387</v>
      </c>
      <c r="AE22" s="657"/>
      <c r="AF22" s="657"/>
      <c r="AG22" s="657"/>
      <c r="AH22" s="657"/>
      <c r="AI22" s="657"/>
      <c r="AJ22" s="657"/>
      <c r="AK22" s="657"/>
      <c r="AL22" s="632">
        <v>0</v>
      </c>
      <c r="AM22" s="633"/>
      <c r="AN22" s="633"/>
      <c r="AO22" s="658"/>
      <c r="AP22" s="722" t="s">
        <v>283</v>
      </c>
      <c r="AQ22" s="729"/>
      <c r="AR22" s="729"/>
      <c r="AS22" s="729"/>
      <c r="AT22" s="729"/>
      <c r="AU22" s="729"/>
      <c r="AV22" s="729"/>
      <c r="AW22" s="729"/>
      <c r="AX22" s="729"/>
      <c r="AY22" s="729"/>
      <c r="AZ22" s="729"/>
      <c r="BA22" s="729"/>
      <c r="BB22" s="729"/>
      <c r="BC22" s="729"/>
      <c r="BD22" s="729"/>
      <c r="BE22" s="729"/>
      <c r="BF22" s="724"/>
      <c r="BG22" s="629" t="s">
        <v>236</v>
      </c>
      <c r="BH22" s="630"/>
      <c r="BI22" s="630"/>
      <c r="BJ22" s="630"/>
      <c r="BK22" s="630"/>
      <c r="BL22" s="630"/>
      <c r="BM22" s="630"/>
      <c r="BN22" s="631"/>
      <c r="BO22" s="656" t="s">
        <v>137</v>
      </c>
      <c r="BP22" s="656"/>
      <c r="BQ22" s="656"/>
      <c r="BR22" s="656"/>
      <c r="BS22" s="657" t="s">
        <v>236</v>
      </c>
      <c r="BT22" s="657"/>
      <c r="BU22" s="657"/>
      <c r="BV22" s="657"/>
      <c r="BW22" s="657"/>
      <c r="BX22" s="657"/>
      <c r="BY22" s="657"/>
      <c r="BZ22" s="657"/>
      <c r="CA22" s="657"/>
      <c r="CB22" s="715"/>
      <c r="CD22" s="731" t="s">
        <v>284</v>
      </c>
      <c r="CE22" s="732"/>
      <c r="CF22" s="732"/>
      <c r="CG22" s="732"/>
      <c r="CH22" s="732"/>
      <c r="CI22" s="732"/>
      <c r="CJ22" s="732"/>
      <c r="CK22" s="732"/>
      <c r="CL22" s="732"/>
      <c r="CM22" s="732"/>
      <c r="CN22" s="732"/>
      <c r="CO22" s="732"/>
      <c r="CP22" s="732"/>
      <c r="CQ22" s="732"/>
      <c r="CR22" s="732"/>
      <c r="CS22" s="732"/>
      <c r="CT22" s="732"/>
      <c r="CU22" s="732"/>
      <c r="CV22" s="732"/>
      <c r="CW22" s="732"/>
      <c r="CX22" s="732"/>
      <c r="CY22" s="732"/>
      <c r="CZ22" s="732"/>
      <c r="DA22" s="732"/>
      <c r="DB22" s="732"/>
      <c r="DC22" s="732"/>
      <c r="DD22" s="732"/>
      <c r="DE22" s="732"/>
      <c r="DF22" s="732"/>
      <c r="DG22" s="732"/>
      <c r="DH22" s="732"/>
      <c r="DI22" s="732"/>
      <c r="DJ22" s="732"/>
      <c r="DK22" s="732"/>
      <c r="DL22" s="732"/>
      <c r="DM22" s="732"/>
      <c r="DN22" s="732"/>
      <c r="DO22" s="732"/>
      <c r="DP22" s="732"/>
      <c r="DQ22" s="732"/>
      <c r="DR22" s="732"/>
      <c r="DS22" s="732"/>
      <c r="DT22" s="732"/>
      <c r="DU22" s="732"/>
      <c r="DV22" s="732"/>
      <c r="DW22" s="732"/>
      <c r="DX22" s="732"/>
      <c r="DY22" s="732"/>
      <c r="DZ22" s="732"/>
      <c r="EA22" s="732"/>
      <c r="EB22" s="732"/>
      <c r="EC22" s="733"/>
    </row>
    <row r="23" spans="2:133" ht="11.25" customHeight="1" x14ac:dyDescent="0.2">
      <c r="B23" s="626" t="s">
        <v>285</v>
      </c>
      <c r="C23" s="627"/>
      <c r="D23" s="627"/>
      <c r="E23" s="627"/>
      <c r="F23" s="627"/>
      <c r="G23" s="627"/>
      <c r="H23" s="627"/>
      <c r="I23" s="627"/>
      <c r="J23" s="627"/>
      <c r="K23" s="627"/>
      <c r="L23" s="627"/>
      <c r="M23" s="627"/>
      <c r="N23" s="627"/>
      <c r="O23" s="627"/>
      <c r="P23" s="627"/>
      <c r="Q23" s="628"/>
      <c r="R23" s="629">
        <v>1105528</v>
      </c>
      <c r="S23" s="630"/>
      <c r="T23" s="630"/>
      <c r="U23" s="630"/>
      <c r="V23" s="630"/>
      <c r="W23" s="630"/>
      <c r="X23" s="630"/>
      <c r="Y23" s="631"/>
      <c r="Z23" s="656">
        <v>45</v>
      </c>
      <c r="AA23" s="656"/>
      <c r="AB23" s="656"/>
      <c r="AC23" s="656"/>
      <c r="AD23" s="657">
        <v>896996</v>
      </c>
      <c r="AE23" s="657"/>
      <c r="AF23" s="657"/>
      <c r="AG23" s="657"/>
      <c r="AH23" s="657"/>
      <c r="AI23" s="657"/>
      <c r="AJ23" s="657"/>
      <c r="AK23" s="657"/>
      <c r="AL23" s="632">
        <v>91.7</v>
      </c>
      <c r="AM23" s="633"/>
      <c r="AN23" s="633"/>
      <c r="AO23" s="658"/>
      <c r="AP23" s="722" t="s">
        <v>286</v>
      </c>
      <c r="AQ23" s="729"/>
      <c r="AR23" s="729"/>
      <c r="AS23" s="729"/>
      <c r="AT23" s="729"/>
      <c r="AU23" s="729"/>
      <c r="AV23" s="729"/>
      <c r="AW23" s="729"/>
      <c r="AX23" s="729"/>
      <c r="AY23" s="729"/>
      <c r="AZ23" s="729"/>
      <c r="BA23" s="729"/>
      <c r="BB23" s="729"/>
      <c r="BC23" s="729"/>
      <c r="BD23" s="729"/>
      <c r="BE23" s="729"/>
      <c r="BF23" s="724"/>
      <c r="BG23" s="629" t="s">
        <v>137</v>
      </c>
      <c r="BH23" s="630"/>
      <c r="BI23" s="630"/>
      <c r="BJ23" s="630"/>
      <c r="BK23" s="630"/>
      <c r="BL23" s="630"/>
      <c r="BM23" s="630"/>
      <c r="BN23" s="631"/>
      <c r="BO23" s="656" t="s">
        <v>137</v>
      </c>
      <c r="BP23" s="656"/>
      <c r="BQ23" s="656"/>
      <c r="BR23" s="656"/>
      <c r="BS23" s="657" t="s">
        <v>137</v>
      </c>
      <c r="BT23" s="657"/>
      <c r="BU23" s="657"/>
      <c r="BV23" s="657"/>
      <c r="BW23" s="657"/>
      <c r="BX23" s="657"/>
      <c r="BY23" s="657"/>
      <c r="BZ23" s="657"/>
      <c r="CA23" s="657"/>
      <c r="CB23" s="715"/>
      <c r="CD23" s="731" t="s">
        <v>225</v>
      </c>
      <c r="CE23" s="732"/>
      <c r="CF23" s="732"/>
      <c r="CG23" s="732"/>
      <c r="CH23" s="732"/>
      <c r="CI23" s="732"/>
      <c r="CJ23" s="732"/>
      <c r="CK23" s="732"/>
      <c r="CL23" s="732"/>
      <c r="CM23" s="732"/>
      <c r="CN23" s="732"/>
      <c r="CO23" s="732"/>
      <c r="CP23" s="732"/>
      <c r="CQ23" s="733"/>
      <c r="CR23" s="731" t="s">
        <v>287</v>
      </c>
      <c r="CS23" s="732"/>
      <c r="CT23" s="732"/>
      <c r="CU23" s="732"/>
      <c r="CV23" s="732"/>
      <c r="CW23" s="732"/>
      <c r="CX23" s="732"/>
      <c r="CY23" s="733"/>
      <c r="CZ23" s="731" t="s">
        <v>288</v>
      </c>
      <c r="DA23" s="732"/>
      <c r="DB23" s="732"/>
      <c r="DC23" s="733"/>
      <c r="DD23" s="731" t="s">
        <v>289</v>
      </c>
      <c r="DE23" s="732"/>
      <c r="DF23" s="732"/>
      <c r="DG23" s="732"/>
      <c r="DH23" s="732"/>
      <c r="DI23" s="732"/>
      <c r="DJ23" s="732"/>
      <c r="DK23" s="733"/>
      <c r="DL23" s="740" t="s">
        <v>290</v>
      </c>
      <c r="DM23" s="741"/>
      <c r="DN23" s="741"/>
      <c r="DO23" s="741"/>
      <c r="DP23" s="741"/>
      <c r="DQ23" s="741"/>
      <c r="DR23" s="741"/>
      <c r="DS23" s="741"/>
      <c r="DT23" s="741"/>
      <c r="DU23" s="741"/>
      <c r="DV23" s="742"/>
      <c r="DW23" s="731" t="s">
        <v>291</v>
      </c>
      <c r="DX23" s="732"/>
      <c r="DY23" s="732"/>
      <c r="DZ23" s="732"/>
      <c r="EA23" s="732"/>
      <c r="EB23" s="732"/>
      <c r="EC23" s="733"/>
    </row>
    <row r="24" spans="2:133" ht="11.25" customHeight="1" x14ac:dyDescent="0.2">
      <c r="B24" s="626" t="s">
        <v>292</v>
      </c>
      <c r="C24" s="627"/>
      <c r="D24" s="627"/>
      <c r="E24" s="627"/>
      <c r="F24" s="627"/>
      <c r="G24" s="627"/>
      <c r="H24" s="627"/>
      <c r="I24" s="627"/>
      <c r="J24" s="627"/>
      <c r="K24" s="627"/>
      <c r="L24" s="627"/>
      <c r="M24" s="627"/>
      <c r="N24" s="627"/>
      <c r="O24" s="627"/>
      <c r="P24" s="627"/>
      <c r="Q24" s="628"/>
      <c r="R24" s="629">
        <v>896996</v>
      </c>
      <c r="S24" s="630"/>
      <c r="T24" s="630"/>
      <c r="U24" s="630"/>
      <c r="V24" s="630"/>
      <c r="W24" s="630"/>
      <c r="X24" s="630"/>
      <c r="Y24" s="631"/>
      <c r="Z24" s="656">
        <v>36.5</v>
      </c>
      <c r="AA24" s="656"/>
      <c r="AB24" s="656"/>
      <c r="AC24" s="656"/>
      <c r="AD24" s="657">
        <v>896996</v>
      </c>
      <c r="AE24" s="657"/>
      <c r="AF24" s="657"/>
      <c r="AG24" s="657"/>
      <c r="AH24" s="657"/>
      <c r="AI24" s="657"/>
      <c r="AJ24" s="657"/>
      <c r="AK24" s="657"/>
      <c r="AL24" s="632">
        <v>91.7</v>
      </c>
      <c r="AM24" s="633"/>
      <c r="AN24" s="633"/>
      <c r="AO24" s="658"/>
      <c r="AP24" s="722" t="s">
        <v>293</v>
      </c>
      <c r="AQ24" s="729"/>
      <c r="AR24" s="729"/>
      <c r="AS24" s="729"/>
      <c r="AT24" s="729"/>
      <c r="AU24" s="729"/>
      <c r="AV24" s="729"/>
      <c r="AW24" s="729"/>
      <c r="AX24" s="729"/>
      <c r="AY24" s="729"/>
      <c r="AZ24" s="729"/>
      <c r="BA24" s="729"/>
      <c r="BB24" s="729"/>
      <c r="BC24" s="729"/>
      <c r="BD24" s="729"/>
      <c r="BE24" s="729"/>
      <c r="BF24" s="724"/>
      <c r="BG24" s="629" t="s">
        <v>236</v>
      </c>
      <c r="BH24" s="630"/>
      <c r="BI24" s="630"/>
      <c r="BJ24" s="630"/>
      <c r="BK24" s="630"/>
      <c r="BL24" s="630"/>
      <c r="BM24" s="630"/>
      <c r="BN24" s="631"/>
      <c r="BO24" s="656" t="s">
        <v>236</v>
      </c>
      <c r="BP24" s="656"/>
      <c r="BQ24" s="656"/>
      <c r="BR24" s="656"/>
      <c r="BS24" s="657" t="s">
        <v>236</v>
      </c>
      <c r="BT24" s="657"/>
      <c r="BU24" s="657"/>
      <c r="BV24" s="657"/>
      <c r="BW24" s="657"/>
      <c r="BX24" s="657"/>
      <c r="BY24" s="657"/>
      <c r="BZ24" s="657"/>
      <c r="CA24" s="657"/>
      <c r="CB24" s="715"/>
      <c r="CD24" s="685" t="s">
        <v>294</v>
      </c>
      <c r="CE24" s="686"/>
      <c r="CF24" s="686"/>
      <c r="CG24" s="686"/>
      <c r="CH24" s="686"/>
      <c r="CI24" s="686"/>
      <c r="CJ24" s="686"/>
      <c r="CK24" s="686"/>
      <c r="CL24" s="686"/>
      <c r="CM24" s="686"/>
      <c r="CN24" s="686"/>
      <c r="CO24" s="686"/>
      <c r="CP24" s="686"/>
      <c r="CQ24" s="687"/>
      <c r="CR24" s="682">
        <v>811025</v>
      </c>
      <c r="CS24" s="683"/>
      <c r="CT24" s="683"/>
      <c r="CU24" s="683"/>
      <c r="CV24" s="683"/>
      <c r="CW24" s="683"/>
      <c r="CX24" s="683"/>
      <c r="CY24" s="726"/>
      <c r="CZ24" s="727">
        <v>34.6</v>
      </c>
      <c r="DA24" s="702"/>
      <c r="DB24" s="702"/>
      <c r="DC24" s="730"/>
      <c r="DD24" s="725">
        <v>722303</v>
      </c>
      <c r="DE24" s="683"/>
      <c r="DF24" s="683"/>
      <c r="DG24" s="683"/>
      <c r="DH24" s="683"/>
      <c r="DI24" s="683"/>
      <c r="DJ24" s="683"/>
      <c r="DK24" s="726"/>
      <c r="DL24" s="725">
        <v>641755</v>
      </c>
      <c r="DM24" s="683"/>
      <c r="DN24" s="683"/>
      <c r="DO24" s="683"/>
      <c r="DP24" s="683"/>
      <c r="DQ24" s="683"/>
      <c r="DR24" s="683"/>
      <c r="DS24" s="683"/>
      <c r="DT24" s="683"/>
      <c r="DU24" s="683"/>
      <c r="DV24" s="726"/>
      <c r="DW24" s="727">
        <v>64.3</v>
      </c>
      <c r="DX24" s="702"/>
      <c r="DY24" s="702"/>
      <c r="DZ24" s="702"/>
      <c r="EA24" s="702"/>
      <c r="EB24" s="702"/>
      <c r="EC24" s="728"/>
    </row>
    <row r="25" spans="2:133" ht="11.25" customHeight="1" x14ac:dyDescent="0.2">
      <c r="B25" s="626" t="s">
        <v>295</v>
      </c>
      <c r="C25" s="627"/>
      <c r="D25" s="627"/>
      <c r="E25" s="627"/>
      <c r="F25" s="627"/>
      <c r="G25" s="627"/>
      <c r="H25" s="627"/>
      <c r="I25" s="627"/>
      <c r="J25" s="627"/>
      <c r="K25" s="627"/>
      <c r="L25" s="627"/>
      <c r="M25" s="627"/>
      <c r="N25" s="627"/>
      <c r="O25" s="627"/>
      <c r="P25" s="627"/>
      <c r="Q25" s="628"/>
      <c r="R25" s="629">
        <v>208532</v>
      </c>
      <c r="S25" s="630"/>
      <c r="T25" s="630"/>
      <c r="U25" s="630"/>
      <c r="V25" s="630"/>
      <c r="W25" s="630"/>
      <c r="X25" s="630"/>
      <c r="Y25" s="631"/>
      <c r="Z25" s="656">
        <v>8.5</v>
      </c>
      <c r="AA25" s="656"/>
      <c r="AB25" s="656"/>
      <c r="AC25" s="656"/>
      <c r="AD25" s="657" t="s">
        <v>236</v>
      </c>
      <c r="AE25" s="657"/>
      <c r="AF25" s="657"/>
      <c r="AG25" s="657"/>
      <c r="AH25" s="657"/>
      <c r="AI25" s="657"/>
      <c r="AJ25" s="657"/>
      <c r="AK25" s="657"/>
      <c r="AL25" s="632" t="s">
        <v>137</v>
      </c>
      <c r="AM25" s="633"/>
      <c r="AN25" s="633"/>
      <c r="AO25" s="658"/>
      <c r="AP25" s="722" t="s">
        <v>296</v>
      </c>
      <c r="AQ25" s="729"/>
      <c r="AR25" s="729"/>
      <c r="AS25" s="729"/>
      <c r="AT25" s="729"/>
      <c r="AU25" s="729"/>
      <c r="AV25" s="729"/>
      <c r="AW25" s="729"/>
      <c r="AX25" s="729"/>
      <c r="AY25" s="729"/>
      <c r="AZ25" s="729"/>
      <c r="BA25" s="729"/>
      <c r="BB25" s="729"/>
      <c r="BC25" s="729"/>
      <c r="BD25" s="729"/>
      <c r="BE25" s="729"/>
      <c r="BF25" s="724"/>
      <c r="BG25" s="629" t="s">
        <v>236</v>
      </c>
      <c r="BH25" s="630"/>
      <c r="BI25" s="630"/>
      <c r="BJ25" s="630"/>
      <c r="BK25" s="630"/>
      <c r="BL25" s="630"/>
      <c r="BM25" s="630"/>
      <c r="BN25" s="631"/>
      <c r="BO25" s="656" t="s">
        <v>137</v>
      </c>
      <c r="BP25" s="656"/>
      <c r="BQ25" s="656"/>
      <c r="BR25" s="656"/>
      <c r="BS25" s="657" t="s">
        <v>236</v>
      </c>
      <c r="BT25" s="657"/>
      <c r="BU25" s="657"/>
      <c r="BV25" s="657"/>
      <c r="BW25" s="657"/>
      <c r="BX25" s="657"/>
      <c r="BY25" s="657"/>
      <c r="BZ25" s="657"/>
      <c r="CA25" s="657"/>
      <c r="CB25" s="715"/>
      <c r="CD25" s="663" t="s">
        <v>297</v>
      </c>
      <c r="CE25" s="664"/>
      <c r="CF25" s="664"/>
      <c r="CG25" s="664"/>
      <c r="CH25" s="664"/>
      <c r="CI25" s="664"/>
      <c r="CJ25" s="664"/>
      <c r="CK25" s="664"/>
      <c r="CL25" s="664"/>
      <c r="CM25" s="664"/>
      <c r="CN25" s="664"/>
      <c r="CO25" s="664"/>
      <c r="CP25" s="664"/>
      <c r="CQ25" s="665"/>
      <c r="CR25" s="629">
        <v>372332</v>
      </c>
      <c r="CS25" s="640"/>
      <c r="CT25" s="640"/>
      <c r="CU25" s="640"/>
      <c r="CV25" s="640"/>
      <c r="CW25" s="640"/>
      <c r="CX25" s="640"/>
      <c r="CY25" s="641"/>
      <c r="CZ25" s="632">
        <v>15.9</v>
      </c>
      <c r="DA25" s="642"/>
      <c r="DB25" s="642"/>
      <c r="DC25" s="643"/>
      <c r="DD25" s="635">
        <v>339057</v>
      </c>
      <c r="DE25" s="640"/>
      <c r="DF25" s="640"/>
      <c r="DG25" s="640"/>
      <c r="DH25" s="640"/>
      <c r="DI25" s="640"/>
      <c r="DJ25" s="640"/>
      <c r="DK25" s="641"/>
      <c r="DL25" s="635">
        <v>338729</v>
      </c>
      <c r="DM25" s="640"/>
      <c r="DN25" s="640"/>
      <c r="DO25" s="640"/>
      <c r="DP25" s="640"/>
      <c r="DQ25" s="640"/>
      <c r="DR25" s="640"/>
      <c r="DS25" s="640"/>
      <c r="DT25" s="640"/>
      <c r="DU25" s="640"/>
      <c r="DV25" s="641"/>
      <c r="DW25" s="632">
        <v>33.9</v>
      </c>
      <c r="DX25" s="642"/>
      <c r="DY25" s="642"/>
      <c r="DZ25" s="642"/>
      <c r="EA25" s="642"/>
      <c r="EB25" s="642"/>
      <c r="EC25" s="674"/>
    </row>
    <row r="26" spans="2:133" ht="11.25" customHeight="1" x14ac:dyDescent="0.2">
      <c r="B26" s="626" t="s">
        <v>298</v>
      </c>
      <c r="C26" s="627"/>
      <c r="D26" s="627"/>
      <c r="E26" s="627"/>
      <c r="F26" s="627"/>
      <c r="G26" s="627"/>
      <c r="H26" s="627"/>
      <c r="I26" s="627"/>
      <c r="J26" s="627"/>
      <c r="K26" s="627"/>
      <c r="L26" s="627"/>
      <c r="M26" s="627"/>
      <c r="N26" s="627"/>
      <c r="O26" s="627"/>
      <c r="P26" s="627"/>
      <c r="Q26" s="628"/>
      <c r="R26" s="629" t="s">
        <v>236</v>
      </c>
      <c r="S26" s="630"/>
      <c r="T26" s="630"/>
      <c r="U26" s="630"/>
      <c r="V26" s="630"/>
      <c r="W26" s="630"/>
      <c r="X26" s="630"/>
      <c r="Y26" s="631"/>
      <c r="Z26" s="656" t="s">
        <v>236</v>
      </c>
      <c r="AA26" s="656"/>
      <c r="AB26" s="656"/>
      <c r="AC26" s="656"/>
      <c r="AD26" s="657" t="s">
        <v>137</v>
      </c>
      <c r="AE26" s="657"/>
      <c r="AF26" s="657"/>
      <c r="AG26" s="657"/>
      <c r="AH26" s="657"/>
      <c r="AI26" s="657"/>
      <c r="AJ26" s="657"/>
      <c r="AK26" s="657"/>
      <c r="AL26" s="632" t="s">
        <v>236</v>
      </c>
      <c r="AM26" s="633"/>
      <c r="AN26" s="633"/>
      <c r="AO26" s="658"/>
      <c r="AP26" s="722" t="s">
        <v>299</v>
      </c>
      <c r="AQ26" s="723"/>
      <c r="AR26" s="723"/>
      <c r="AS26" s="723"/>
      <c r="AT26" s="723"/>
      <c r="AU26" s="723"/>
      <c r="AV26" s="723"/>
      <c r="AW26" s="723"/>
      <c r="AX26" s="723"/>
      <c r="AY26" s="723"/>
      <c r="AZ26" s="723"/>
      <c r="BA26" s="723"/>
      <c r="BB26" s="723"/>
      <c r="BC26" s="723"/>
      <c r="BD26" s="723"/>
      <c r="BE26" s="723"/>
      <c r="BF26" s="724"/>
      <c r="BG26" s="629" t="s">
        <v>137</v>
      </c>
      <c r="BH26" s="630"/>
      <c r="BI26" s="630"/>
      <c r="BJ26" s="630"/>
      <c r="BK26" s="630"/>
      <c r="BL26" s="630"/>
      <c r="BM26" s="630"/>
      <c r="BN26" s="631"/>
      <c r="BO26" s="656" t="s">
        <v>137</v>
      </c>
      <c r="BP26" s="656"/>
      <c r="BQ26" s="656"/>
      <c r="BR26" s="656"/>
      <c r="BS26" s="657" t="s">
        <v>236</v>
      </c>
      <c r="BT26" s="657"/>
      <c r="BU26" s="657"/>
      <c r="BV26" s="657"/>
      <c r="BW26" s="657"/>
      <c r="BX26" s="657"/>
      <c r="BY26" s="657"/>
      <c r="BZ26" s="657"/>
      <c r="CA26" s="657"/>
      <c r="CB26" s="715"/>
      <c r="CD26" s="663" t="s">
        <v>300</v>
      </c>
      <c r="CE26" s="664"/>
      <c r="CF26" s="664"/>
      <c r="CG26" s="664"/>
      <c r="CH26" s="664"/>
      <c r="CI26" s="664"/>
      <c r="CJ26" s="664"/>
      <c r="CK26" s="664"/>
      <c r="CL26" s="664"/>
      <c r="CM26" s="664"/>
      <c r="CN26" s="664"/>
      <c r="CO26" s="664"/>
      <c r="CP26" s="664"/>
      <c r="CQ26" s="665"/>
      <c r="CR26" s="629">
        <v>170137</v>
      </c>
      <c r="CS26" s="630"/>
      <c r="CT26" s="630"/>
      <c r="CU26" s="630"/>
      <c r="CV26" s="630"/>
      <c r="CW26" s="630"/>
      <c r="CX26" s="630"/>
      <c r="CY26" s="631"/>
      <c r="CZ26" s="632">
        <v>7.3</v>
      </c>
      <c r="DA26" s="642"/>
      <c r="DB26" s="642"/>
      <c r="DC26" s="643"/>
      <c r="DD26" s="635">
        <v>144629</v>
      </c>
      <c r="DE26" s="630"/>
      <c r="DF26" s="630"/>
      <c r="DG26" s="630"/>
      <c r="DH26" s="630"/>
      <c r="DI26" s="630"/>
      <c r="DJ26" s="630"/>
      <c r="DK26" s="631"/>
      <c r="DL26" s="635" t="s">
        <v>236</v>
      </c>
      <c r="DM26" s="630"/>
      <c r="DN26" s="630"/>
      <c r="DO26" s="630"/>
      <c r="DP26" s="630"/>
      <c r="DQ26" s="630"/>
      <c r="DR26" s="630"/>
      <c r="DS26" s="630"/>
      <c r="DT26" s="630"/>
      <c r="DU26" s="630"/>
      <c r="DV26" s="631"/>
      <c r="DW26" s="632" t="s">
        <v>236</v>
      </c>
      <c r="DX26" s="642"/>
      <c r="DY26" s="642"/>
      <c r="DZ26" s="642"/>
      <c r="EA26" s="642"/>
      <c r="EB26" s="642"/>
      <c r="EC26" s="674"/>
    </row>
    <row r="27" spans="2:133" ht="11.25" customHeight="1" x14ac:dyDescent="0.2">
      <c r="B27" s="626" t="s">
        <v>301</v>
      </c>
      <c r="C27" s="627"/>
      <c r="D27" s="627"/>
      <c r="E27" s="627"/>
      <c r="F27" s="627"/>
      <c r="G27" s="627"/>
      <c r="H27" s="627"/>
      <c r="I27" s="627"/>
      <c r="J27" s="627"/>
      <c r="K27" s="627"/>
      <c r="L27" s="627"/>
      <c r="M27" s="627"/>
      <c r="N27" s="627"/>
      <c r="O27" s="627"/>
      <c r="P27" s="627"/>
      <c r="Q27" s="628"/>
      <c r="R27" s="629">
        <v>1186532</v>
      </c>
      <c r="S27" s="630"/>
      <c r="T27" s="630"/>
      <c r="U27" s="630"/>
      <c r="V27" s="630"/>
      <c r="W27" s="630"/>
      <c r="X27" s="630"/>
      <c r="Y27" s="631"/>
      <c r="Z27" s="656">
        <v>48.3</v>
      </c>
      <c r="AA27" s="656"/>
      <c r="AB27" s="656"/>
      <c r="AC27" s="656"/>
      <c r="AD27" s="657">
        <v>978000</v>
      </c>
      <c r="AE27" s="657"/>
      <c r="AF27" s="657"/>
      <c r="AG27" s="657"/>
      <c r="AH27" s="657"/>
      <c r="AI27" s="657"/>
      <c r="AJ27" s="657"/>
      <c r="AK27" s="657"/>
      <c r="AL27" s="632">
        <v>100</v>
      </c>
      <c r="AM27" s="633"/>
      <c r="AN27" s="633"/>
      <c r="AO27" s="658"/>
      <c r="AP27" s="626" t="s">
        <v>302</v>
      </c>
      <c r="AQ27" s="627"/>
      <c r="AR27" s="627"/>
      <c r="AS27" s="627"/>
      <c r="AT27" s="627"/>
      <c r="AU27" s="627"/>
      <c r="AV27" s="627"/>
      <c r="AW27" s="627"/>
      <c r="AX27" s="627"/>
      <c r="AY27" s="627"/>
      <c r="AZ27" s="627"/>
      <c r="BA27" s="627"/>
      <c r="BB27" s="627"/>
      <c r="BC27" s="627"/>
      <c r="BD27" s="627"/>
      <c r="BE27" s="627"/>
      <c r="BF27" s="628"/>
      <c r="BG27" s="629">
        <v>54397</v>
      </c>
      <c r="BH27" s="630"/>
      <c r="BI27" s="630"/>
      <c r="BJ27" s="630"/>
      <c r="BK27" s="630"/>
      <c r="BL27" s="630"/>
      <c r="BM27" s="630"/>
      <c r="BN27" s="631"/>
      <c r="BO27" s="656">
        <v>100</v>
      </c>
      <c r="BP27" s="656"/>
      <c r="BQ27" s="656"/>
      <c r="BR27" s="656"/>
      <c r="BS27" s="657" t="s">
        <v>137</v>
      </c>
      <c r="BT27" s="657"/>
      <c r="BU27" s="657"/>
      <c r="BV27" s="657"/>
      <c r="BW27" s="657"/>
      <c r="BX27" s="657"/>
      <c r="BY27" s="657"/>
      <c r="BZ27" s="657"/>
      <c r="CA27" s="657"/>
      <c r="CB27" s="715"/>
      <c r="CD27" s="663" t="s">
        <v>303</v>
      </c>
      <c r="CE27" s="664"/>
      <c r="CF27" s="664"/>
      <c r="CG27" s="664"/>
      <c r="CH27" s="664"/>
      <c r="CI27" s="664"/>
      <c r="CJ27" s="664"/>
      <c r="CK27" s="664"/>
      <c r="CL27" s="664"/>
      <c r="CM27" s="664"/>
      <c r="CN27" s="664"/>
      <c r="CO27" s="664"/>
      <c r="CP27" s="664"/>
      <c r="CQ27" s="665"/>
      <c r="CR27" s="629">
        <v>44779</v>
      </c>
      <c r="CS27" s="640"/>
      <c r="CT27" s="640"/>
      <c r="CU27" s="640"/>
      <c r="CV27" s="640"/>
      <c r="CW27" s="640"/>
      <c r="CX27" s="640"/>
      <c r="CY27" s="641"/>
      <c r="CZ27" s="632">
        <v>1.9</v>
      </c>
      <c r="DA27" s="642"/>
      <c r="DB27" s="642"/>
      <c r="DC27" s="643"/>
      <c r="DD27" s="635">
        <v>7482</v>
      </c>
      <c r="DE27" s="640"/>
      <c r="DF27" s="640"/>
      <c r="DG27" s="640"/>
      <c r="DH27" s="640"/>
      <c r="DI27" s="640"/>
      <c r="DJ27" s="640"/>
      <c r="DK27" s="641"/>
      <c r="DL27" s="635">
        <v>7274</v>
      </c>
      <c r="DM27" s="640"/>
      <c r="DN27" s="640"/>
      <c r="DO27" s="640"/>
      <c r="DP27" s="640"/>
      <c r="DQ27" s="640"/>
      <c r="DR27" s="640"/>
      <c r="DS27" s="640"/>
      <c r="DT27" s="640"/>
      <c r="DU27" s="640"/>
      <c r="DV27" s="641"/>
      <c r="DW27" s="632">
        <v>0.7</v>
      </c>
      <c r="DX27" s="642"/>
      <c r="DY27" s="642"/>
      <c r="DZ27" s="642"/>
      <c r="EA27" s="642"/>
      <c r="EB27" s="642"/>
      <c r="EC27" s="674"/>
    </row>
    <row r="28" spans="2:133" ht="11.25" customHeight="1" x14ac:dyDescent="0.2">
      <c r="B28" s="626" t="s">
        <v>304</v>
      </c>
      <c r="C28" s="627"/>
      <c r="D28" s="627"/>
      <c r="E28" s="627"/>
      <c r="F28" s="627"/>
      <c r="G28" s="627"/>
      <c r="H28" s="627"/>
      <c r="I28" s="627"/>
      <c r="J28" s="627"/>
      <c r="K28" s="627"/>
      <c r="L28" s="627"/>
      <c r="M28" s="627"/>
      <c r="N28" s="627"/>
      <c r="O28" s="627"/>
      <c r="P28" s="627"/>
      <c r="Q28" s="628"/>
      <c r="R28" s="629" t="s">
        <v>137</v>
      </c>
      <c r="S28" s="630"/>
      <c r="T28" s="630"/>
      <c r="U28" s="630"/>
      <c r="V28" s="630"/>
      <c r="W28" s="630"/>
      <c r="X28" s="630"/>
      <c r="Y28" s="631"/>
      <c r="Z28" s="656" t="s">
        <v>236</v>
      </c>
      <c r="AA28" s="656"/>
      <c r="AB28" s="656"/>
      <c r="AC28" s="656"/>
      <c r="AD28" s="657" t="s">
        <v>236</v>
      </c>
      <c r="AE28" s="657"/>
      <c r="AF28" s="657"/>
      <c r="AG28" s="657"/>
      <c r="AH28" s="657"/>
      <c r="AI28" s="657"/>
      <c r="AJ28" s="657"/>
      <c r="AK28" s="657"/>
      <c r="AL28" s="632" t="s">
        <v>236</v>
      </c>
      <c r="AM28" s="633"/>
      <c r="AN28" s="633"/>
      <c r="AO28" s="658"/>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56"/>
      <c r="BP28" s="656"/>
      <c r="BQ28" s="656"/>
      <c r="BR28" s="656"/>
      <c r="BS28" s="635"/>
      <c r="BT28" s="630"/>
      <c r="BU28" s="630"/>
      <c r="BV28" s="630"/>
      <c r="BW28" s="630"/>
      <c r="BX28" s="630"/>
      <c r="BY28" s="630"/>
      <c r="BZ28" s="630"/>
      <c r="CA28" s="630"/>
      <c r="CB28" s="673"/>
      <c r="CD28" s="663" t="s">
        <v>305</v>
      </c>
      <c r="CE28" s="664"/>
      <c r="CF28" s="664"/>
      <c r="CG28" s="664"/>
      <c r="CH28" s="664"/>
      <c r="CI28" s="664"/>
      <c r="CJ28" s="664"/>
      <c r="CK28" s="664"/>
      <c r="CL28" s="664"/>
      <c r="CM28" s="664"/>
      <c r="CN28" s="664"/>
      <c r="CO28" s="664"/>
      <c r="CP28" s="664"/>
      <c r="CQ28" s="665"/>
      <c r="CR28" s="629">
        <v>393914</v>
      </c>
      <c r="CS28" s="630"/>
      <c r="CT28" s="630"/>
      <c r="CU28" s="630"/>
      <c r="CV28" s="630"/>
      <c r="CW28" s="630"/>
      <c r="CX28" s="630"/>
      <c r="CY28" s="631"/>
      <c r="CZ28" s="632">
        <v>16.8</v>
      </c>
      <c r="DA28" s="642"/>
      <c r="DB28" s="642"/>
      <c r="DC28" s="643"/>
      <c r="DD28" s="635">
        <v>375764</v>
      </c>
      <c r="DE28" s="630"/>
      <c r="DF28" s="630"/>
      <c r="DG28" s="630"/>
      <c r="DH28" s="630"/>
      <c r="DI28" s="630"/>
      <c r="DJ28" s="630"/>
      <c r="DK28" s="631"/>
      <c r="DL28" s="635">
        <v>295752</v>
      </c>
      <c r="DM28" s="630"/>
      <c r="DN28" s="630"/>
      <c r="DO28" s="630"/>
      <c r="DP28" s="630"/>
      <c r="DQ28" s="630"/>
      <c r="DR28" s="630"/>
      <c r="DS28" s="630"/>
      <c r="DT28" s="630"/>
      <c r="DU28" s="630"/>
      <c r="DV28" s="631"/>
      <c r="DW28" s="632">
        <v>29.6</v>
      </c>
      <c r="DX28" s="642"/>
      <c r="DY28" s="642"/>
      <c r="DZ28" s="642"/>
      <c r="EA28" s="642"/>
      <c r="EB28" s="642"/>
      <c r="EC28" s="674"/>
    </row>
    <row r="29" spans="2:133" ht="11.25" customHeight="1" x14ac:dyDescent="0.2">
      <c r="B29" s="626" t="s">
        <v>306</v>
      </c>
      <c r="C29" s="627"/>
      <c r="D29" s="627"/>
      <c r="E29" s="627"/>
      <c r="F29" s="627"/>
      <c r="G29" s="627"/>
      <c r="H29" s="627"/>
      <c r="I29" s="627"/>
      <c r="J29" s="627"/>
      <c r="K29" s="627"/>
      <c r="L29" s="627"/>
      <c r="M29" s="627"/>
      <c r="N29" s="627"/>
      <c r="O29" s="627"/>
      <c r="P29" s="627"/>
      <c r="Q29" s="628"/>
      <c r="R29" s="629">
        <v>12676</v>
      </c>
      <c r="S29" s="630"/>
      <c r="T29" s="630"/>
      <c r="U29" s="630"/>
      <c r="V29" s="630"/>
      <c r="W29" s="630"/>
      <c r="X29" s="630"/>
      <c r="Y29" s="631"/>
      <c r="Z29" s="656">
        <v>0.5</v>
      </c>
      <c r="AA29" s="656"/>
      <c r="AB29" s="656"/>
      <c r="AC29" s="656"/>
      <c r="AD29" s="657" t="s">
        <v>137</v>
      </c>
      <c r="AE29" s="657"/>
      <c r="AF29" s="657"/>
      <c r="AG29" s="657"/>
      <c r="AH29" s="657"/>
      <c r="AI29" s="657"/>
      <c r="AJ29" s="657"/>
      <c r="AK29" s="657"/>
      <c r="AL29" s="632" t="s">
        <v>236</v>
      </c>
      <c r="AM29" s="633"/>
      <c r="AN29" s="633"/>
      <c r="AO29" s="658"/>
      <c r="AP29" s="606"/>
      <c r="AQ29" s="607"/>
      <c r="AR29" s="607"/>
      <c r="AS29" s="607"/>
      <c r="AT29" s="607"/>
      <c r="AU29" s="607"/>
      <c r="AV29" s="607"/>
      <c r="AW29" s="607"/>
      <c r="AX29" s="607"/>
      <c r="AY29" s="607"/>
      <c r="AZ29" s="607"/>
      <c r="BA29" s="607"/>
      <c r="BB29" s="607"/>
      <c r="BC29" s="607"/>
      <c r="BD29" s="607"/>
      <c r="BE29" s="607"/>
      <c r="BF29" s="608"/>
      <c r="BG29" s="629"/>
      <c r="BH29" s="630"/>
      <c r="BI29" s="630"/>
      <c r="BJ29" s="630"/>
      <c r="BK29" s="630"/>
      <c r="BL29" s="630"/>
      <c r="BM29" s="630"/>
      <c r="BN29" s="631"/>
      <c r="BO29" s="656"/>
      <c r="BP29" s="656"/>
      <c r="BQ29" s="656"/>
      <c r="BR29" s="656"/>
      <c r="BS29" s="657"/>
      <c r="BT29" s="657"/>
      <c r="BU29" s="657"/>
      <c r="BV29" s="657"/>
      <c r="BW29" s="657"/>
      <c r="BX29" s="657"/>
      <c r="BY29" s="657"/>
      <c r="BZ29" s="657"/>
      <c r="CA29" s="657"/>
      <c r="CB29" s="715"/>
      <c r="CD29" s="716" t="s">
        <v>307</v>
      </c>
      <c r="CE29" s="717"/>
      <c r="CF29" s="663" t="s">
        <v>70</v>
      </c>
      <c r="CG29" s="664"/>
      <c r="CH29" s="664"/>
      <c r="CI29" s="664"/>
      <c r="CJ29" s="664"/>
      <c r="CK29" s="664"/>
      <c r="CL29" s="664"/>
      <c r="CM29" s="664"/>
      <c r="CN29" s="664"/>
      <c r="CO29" s="664"/>
      <c r="CP29" s="664"/>
      <c r="CQ29" s="665"/>
      <c r="CR29" s="629">
        <v>393714</v>
      </c>
      <c r="CS29" s="640"/>
      <c r="CT29" s="640"/>
      <c r="CU29" s="640"/>
      <c r="CV29" s="640"/>
      <c r="CW29" s="640"/>
      <c r="CX29" s="640"/>
      <c r="CY29" s="641"/>
      <c r="CZ29" s="632">
        <v>16.8</v>
      </c>
      <c r="DA29" s="642"/>
      <c r="DB29" s="642"/>
      <c r="DC29" s="643"/>
      <c r="DD29" s="635">
        <v>375564</v>
      </c>
      <c r="DE29" s="640"/>
      <c r="DF29" s="640"/>
      <c r="DG29" s="640"/>
      <c r="DH29" s="640"/>
      <c r="DI29" s="640"/>
      <c r="DJ29" s="640"/>
      <c r="DK29" s="641"/>
      <c r="DL29" s="635">
        <v>295552</v>
      </c>
      <c r="DM29" s="640"/>
      <c r="DN29" s="640"/>
      <c r="DO29" s="640"/>
      <c r="DP29" s="640"/>
      <c r="DQ29" s="640"/>
      <c r="DR29" s="640"/>
      <c r="DS29" s="640"/>
      <c r="DT29" s="640"/>
      <c r="DU29" s="640"/>
      <c r="DV29" s="641"/>
      <c r="DW29" s="632">
        <v>29.6</v>
      </c>
      <c r="DX29" s="642"/>
      <c r="DY29" s="642"/>
      <c r="DZ29" s="642"/>
      <c r="EA29" s="642"/>
      <c r="EB29" s="642"/>
      <c r="EC29" s="674"/>
    </row>
    <row r="30" spans="2:133" ht="11.25" customHeight="1" x14ac:dyDescent="0.2">
      <c r="B30" s="626" t="s">
        <v>308</v>
      </c>
      <c r="C30" s="627"/>
      <c r="D30" s="627"/>
      <c r="E30" s="627"/>
      <c r="F30" s="627"/>
      <c r="G30" s="627"/>
      <c r="H30" s="627"/>
      <c r="I30" s="627"/>
      <c r="J30" s="627"/>
      <c r="K30" s="627"/>
      <c r="L30" s="627"/>
      <c r="M30" s="627"/>
      <c r="N30" s="627"/>
      <c r="O30" s="627"/>
      <c r="P30" s="627"/>
      <c r="Q30" s="628"/>
      <c r="R30" s="629">
        <v>31329</v>
      </c>
      <c r="S30" s="630"/>
      <c r="T30" s="630"/>
      <c r="U30" s="630"/>
      <c r="V30" s="630"/>
      <c r="W30" s="630"/>
      <c r="X30" s="630"/>
      <c r="Y30" s="631"/>
      <c r="Z30" s="656">
        <v>1.3</v>
      </c>
      <c r="AA30" s="656"/>
      <c r="AB30" s="656"/>
      <c r="AC30" s="656"/>
      <c r="AD30" s="657" t="s">
        <v>236</v>
      </c>
      <c r="AE30" s="657"/>
      <c r="AF30" s="657"/>
      <c r="AG30" s="657"/>
      <c r="AH30" s="657"/>
      <c r="AI30" s="657"/>
      <c r="AJ30" s="657"/>
      <c r="AK30" s="657"/>
      <c r="AL30" s="632" t="s">
        <v>137</v>
      </c>
      <c r="AM30" s="633"/>
      <c r="AN30" s="633"/>
      <c r="AO30" s="658"/>
      <c r="AP30" s="688" t="s">
        <v>225</v>
      </c>
      <c r="AQ30" s="689"/>
      <c r="AR30" s="689"/>
      <c r="AS30" s="689"/>
      <c r="AT30" s="689"/>
      <c r="AU30" s="689"/>
      <c r="AV30" s="689"/>
      <c r="AW30" s="689"/>
      <c r="AX30" s="689"/>
      <c r="AY30" s="689"/>
      <c r="AZ30" s="689"/>
      <c r="BA30" s="689"/>
      <c r="BB30" s="689"/>
      <c r="BC30" s="689"/>
      <c r="BD30" s="689"/>
      <c r="BE30" s="689"/>
      <c r="BF30" s="690"/>
      <c r="BG30" s="688" t="s">
        <v>309</v>
      </c>
      <c r="BH30" s="713"/>
      <c r="BI30" s="713"/>
      <c r="BJ30" s="713"/>
      <c r="BK30" s="713"/>
      <c r="BL30" s="713"/>
      <c r="BM30" s="713"/>
      <c r="BN30" s="713"/>
      <c r="BO30" s="713"/>
      <c r="BP30" s="713"/>
      <c r="BQ30" s="714"/>
      <c r="BR30" s="688" t="s">
        <v>310</v>
      </c>
      <c r="BS30" s="713"/>
      <c r="BT30" s="713"/>
      <c r="BU30" s="713"/>
      <c r="BV30" s="713"/>
      <c r="BW30" s="713"/>
      <c r="BX30" s="713"/>
      <c r="BY30" s="713"/>
      <c r="BZ30" s="713"/>
      <c r="CA30" s="713"/>
      <c r="CB30" s="714"/>
      <c r="CD30" s="718"/>
      <c r="CE30" s="719"/>
      <c r="CF30" s="663" t="s">
        <v>311</v>
      </c>
      <c r="CG30" s="664"/>
      <c r="CH30" s="664"/>
      <c r="CI30" s="664"/>
      <c r="CJ30" s="664"/>
      <c r="CK30" s="664"/>
      <c r="CL30" s="664"/>
      <c r="CM30" s="664"/>
      <c r="CN30" s="664"/>
      <c r="CO30" s="664"/>
      <c r="CP30" s="664"/>
      <c r="CQ30" s="665"/>
      <c r="CR30" s="629">
        <v>386623</v>
      </c>
      <c r="CS30" s="630"/>
      <c r="CT30" s="630"/>
      <c r="CU30" s="630"/>
      <c r="CV30" s="630"/>
      <c r="CW30" s="630"/>
      <c r="CX30" s="630"/>
      <c r="CY30" s="631"/>
      <c r="CZ30" s="632">
        <v>16.5</v>
      </c>
      <c r="DA30" s="642"/>
      <c r="DB30" s="642"/>
      <c r="DC30" s="643"/>
      <c r="DD30" s="635">
        <v>368473</v>
      </c>
      <c r="DE30" s="630"/>
      <c r="DF30" s="630"/>
      <c r="DG30" s="630"/>
      <c r="DH30" s="630"/>
      <c r="DI30" s="630"/>
      <c r="DJ30" s="630"/>
      <c r="DK30" s="631"/>
      <c r="DL30" s="635">
        <v>288461</v>
      </c>
      <c r="DM30" s="630"/>
      <c r="DN30" s="630"/>
      <c r="DO30" s="630"/>
      <c r="DP30" s="630"/>
      <c r="DQ30" s="630"/>
      <c r="DR30" s="630"/>
      <c r="DS30" s="630"/>
      <c r="DT30" s="630"/>
      <c r="DU30" s="630"/>
      <c r="DV30" s="631"/>
      <c r="DW30" s="632">
        <v>28.9</v>
      </c>
      <c r="DX30" s="642"/>
      <c r="DY30" s="642"/>
      <c r="DZ30" s="642"/>
      <c r="EA30" s="642"/>
      <c r="EB30" s="642"/>
      <c r="EC30" s="674"/>
    </row>
    <row r="31" spans="2:133" ht="11.25" customHeight="1" x14ac:dyDescent="0.2">
      <c r="B31" s="626" t="s">
        <v>312</v>
      </c>
      <c r="C31" s="627"/>
      <c r="D31" s="627"/>
      <c r="E31" s="627"/>
      <c r="F31" s="627"/>
      <c r="G31" s="627"/>
      <c r="H31" s="627"/>
      <c r="I31" s="627"/>
      <c r="J31" s="627"/>
      <c r="K31" s="627"/>
      <c r="L31" s="627"/>
      <c r="M31" s="627"/>
      <c r="N31" s="627"/>
      <c r="O31" s="627"/>
      <c r="P31" s="627"/>
      <c r="Q31" s="628"/>
      <c r="R31" s="629">
        <v>7746</v>
      </c>
      <c r="S31" s="630"/>
      <c r="T31" s="630"/>
      <c r="U31" s="630"/>
      <c r="V31" s="630"/>
      <c r="W31" s="630"/>
      <c r="X31" s="630"/>
      <c r="Y31" s="631"/>
      <c r="Z31" s="656">
        <v>0.3</v>
      </c>
      <c r="AA31" s="656"/>
      <c r="AB31" s="656"/>
      <c r="AC31" s="656"/>
      <c r="AD31" s="657" t="s">
        <v>137</v>
      </c>
      <c r="AE31" s="657"/>
      <c r="AF31" s="657"/>
      <c r="AG31" s="657"/>
      <c r="AH31" s="657"/>
      <c r="AI31" s="657"/>
      <c r="AJ31" s="657"/>
      <c r="AK31" s="657"/>
      <c r="AL31" s="632" t="s">
        <v>236</v>
      </c>
      <c r="AM31" s="633"/>
      <c r="AN31" s="633"/>
      <c r="AO31" s="658"/>
      <c r="AP31" s="704" t="s">
        <v>313</v>
      </c>
      <c r="AQ31" s="705"/>
      <c r="AR31" s="705"/>
      <c r="AS31" s="705"/>
      <c r="AT31" s="710" t="s">
        <v>314</v>
      </c>
      <c r="AU31" s="213"/>
      <c r="AV31" s="213"/>
      <c r="AW31" s="213"/>
      <c r="AX31" s="697" t="s">
        <v>190</v>
      </c>
      <c r="AY31" s="698"/>
      <c r="AZ31" s="698"/>
      <c r="BA31" s="698"/>
      <c r="BB31" s="698"/>
      <c r="BC31" s="698"/>
      <c r="BD31" s="698"/>
      <c r="BE31" s="698"/>
      <c r="BF31" s="699"/>
      <c r="BG31" s="700">
        <v>99.7</v>
      </c>
      <c r="BH31" s="701"/>
      <c r="BI31" s="701"/>
      <c r="BJ31" s="701"/>
      <c r="BK31" s="701"/>
      <c r="BL31" s="701"/>
      <c r="BM31" s="702">
        <v>99.3</v>
      </c>
      <c r="BN31" s="701"/>
      <c r="BO31" s="701"/>
      <c r="BP31" s="701"/>
      <c r="BQ31" s="703"/>
      <c r="BR31" s="700">
        <v>99.9</v>
      </c>
      <c r="BS31" s="701"/>
      <c r="BT31" s="701"/>
      <c r="BU31" s="701"/>
      <c r="BV31" s="701"/>
      <c r="BW31" s="701"/>
      <c r="BX31" s="702">
        <v>99</v>
      </c>
      <c r="BY31" s="701"/>
      <c r="BZ31" s="701"/>
      <c r="CA31" s="701"/>
      <c r="CB31" s="703"/>
      <c r="CD31" s="718"/>
      <c r="CE31" s="719"/>
      <c r="CF31" s="663" t="s">
        <v>315</v>
      </c>
      <c r="CG31" s="664"/>
      <c r="CH31" s="664"/>
      <c r="CI31" s="664"/>
      <c r="CJ31" s="664"/>
      <c r="CK31" s="664"/>
      <c r="CL31" s="664"/>
      <c r="CM31" s="664"/>
      <c r="CN31" s="664"/>
      <c r="CO31" s="664"/>
      <c r="CP31" s="664"/>
      <c r="CQ31" s="665"/>
      <c r="CR31" s="629">
        <v>7091</v>
      </c>
      <c r="CS31" s="640"/>
      <c r="CT31" s="640"/>
      <c r="CU31" s="640"/>
      <c r="CV31" s="640"/>
      <c r="CW31" s="640"/>
      <c r="CX31" s="640"/>
      <c r="CY31" s="641"/>
      <c r="CZ31" s="632">
        <v>0.3</v>
      </c>
      <c r="DA31" s="642"/>
      <c r="DB31" s="642"/>
      <c r="DC31" s="643"/>
      <c r="DD31" s="635">
        <v>7091</v>
      </c>
      <c r="DE31" s="640"/>
      <c r="DF31" s="640"/>
      <c r="DG31" s="640"/>
      <c r="DH31" s="640"/>
      <c r="DI31" s="640"/>
      <c r="DJ31" s="640"/>
      <c r="DK31" s="641"/>
      <c r="DL31" s="635">
        <v>7091</v>
      </c>
      <c r="DM31" s="640"/>
      <c r="DN31" s="640"/>
      <c r="DO31" s="640"/>
      <c r="DP31" s="640"/>
      <c r="DQ31" s="640"/>
      <c r="DR31" s="640"/>
      <c r="DS31" s="640"/>
      <c r="DT31" s="640"/>
      <c r="DU31" s="640"/>
      <c r="DV31" s="641"/>
      <c r="DW31" s="632">
        <v>0.7</v>
      </c>
      <c r="DX31" s="642"/>
      <c r="DY31" s="642"/>
      <c r="DZ31" s="642"/>
      <c r="EA31" s="642"/>
      <c r="EB31" s="642"/>
      <c r="EC31" s="674"/>
    </row>
    <row r="32" spans="2:133" ht="11.25" customHeight="1" x14ac:dyDescent="0.2">
      <c r="B32" s="626" t="s">
        <v>316</v>
      </c>
      <c r="C32" s="627"/>
      <c r="D32" s="627"/>
      <c r="E32" s="627"/>
      <c r="F32" s="627"/>
      <c r="G32" s="627"/>
      <c r="H32" s="627"/>
      <c r="I32" s="627"/>
      <c r="J32" s="627"/>
      <c r="K32" s="627"/>
      <c r="L32" s="627"/>
      <c r="M32" s="627"/>
      <c r="N32" s="627"/>
      <c r="O32" s="627"/>
      <c r="P32" s="627"/>
      <c r="Q32" s="628"/>
      <c r="R32" s="629">
        <v>368441</v>
      </c>
      <c r="S32" s="630"/>
      <c r="T32" s="630"/>
      <c r="U32" s="630"/>
      <c r="V32" s="630"/>
      <c r="W32" s="630"/>
      <c r="X32" s="630"/>
      <c r="Y32" s="631"/>
      <c r="Z32" s="656">
        <v>15</v>
      </c>
      <c r="AA32" s="656"/>
      <c r="AB32" s="656"/>
      <c r="AC32" s="656"/>
      <c r="AD32" s="657" t="s">
        <v>137</v>
      </c>
      <c r="AE32" s="657"/>
      <c r="AF32" s="657"/>
      <c r="AG32" s="657"/>
      <c r="AH32" s="657"/>
      <c r="AI32" s="657"/>
      <c r="AJ32" s="657"/>
      <c r="AK32" s="657"/>
      <c r="AL32" s="632" t="s">
        <v>236</v>
      </c>
      <c r="AM32" s="633"/>
      <c r="AN32" s="633"/>
      <c r="AO32" s="658"/>
      <c r="AP32" s="706"/>
      <c r="AQ32" s="707"/>
      <c r="AR32" s="707"/>
      <c r="AS32" s="707"/>
      <c r="AT32" s="711"/>
      <c r="AU32" s="212" t="s">
        <v>317</v>
      </c>
      <c r="AV32" s="212"/>
      <c r="AW32" s="212"/>
      <c r="AX32" s="626" t="s">
        <v>318</v>
      </c>
      <c r="AY32" s="627"/>
      <c r="AZ32" s="627"/>
      <c r="BA32" s="627"/>
      <c r="BB32" s="627"/>
      <c r="BC32" s="627"/>
      <c r="BD32" s="627"/>
      <c r="BE32" s="627"/>
      <c r="BF32" s="628"/>
      <c r="BG32" s="695">
        <v>100</v>
      </c>
      <c r="BH32" s="640"/>
      <c r="BI32" s="640"/>
      <c r="BJ32" s="640"/>
      <c r="BK32" s="640"/>
      <c r="BL32" s="640"/>
      <c r="BM32" s="633">
        <v>99.2</v>
      </c>
      <c r="BN32" s="696"/>
      <c r="BO32" s="696"/>
      <c r="BP32" s="696"/>
      <c r="BQ32" s="672"/>
      <c r="BR32" s="695">
        <v>100</v>
      </c>
      <c r="BS32" s="640"/>
      <c r="BT32" s="640"/>
      <c r="BU32" s="640"/>
      <c r="BV32" s="640"/>
      <c r="BW32" s="640"/>
      <c r="BX32" s="633">
        <v>98.5</v>
      </c>
      <c r="BY32" s="696"/>
      <c r="BZ32" s="696"/>
      <c r="CA32" s="696"/>
      <c r="CB32" s="672"/>
      <c r="CD32" s="720"/>
      <c r="CE32" s="721"/>
      <c r="CF32" s="663" t="s">
        <v>319</v>
      </c>
      <c r="CG32" s="664"/>
      <c r="CH32" s="664"/>
      <c r="CI32" s="664"/>
      <c r="CJ32" s="664"/>
      <c r="CK32" s="664"/>
      <c r="CL32" s="664"/>
      <c r="CM32" s="664"/>
      <c r="CN32" s="664"/>
      <c r="CO32" s="664"/>
      <c r="CP32" s="664"/>
      <c r="CQ32" s="665"/>
      <c r="CR32" s="629">
        <v>200</v>
      </c>
      <c r="CS32" s="630"/>
      <c r="CT32" s="630"/>
      <c r="CU32" s="630"/>
      <c r="CV32" s="630"/>
      <c r="CW32" s="630"/>
      <c r="CX32" s="630"/>
      <c r="CY32" s="631"/>
      <c r="CZ32" s="632">
        <v>0</v>
      </c>
      <c r="DA32" s="642"/>
      <c r="DB32" s="642"/>
      <c r="DC32" s="643"/>
      <c r="DD32" s="635">
        <v>200</v>
      </c>
      <c r="DE32" s="630"/>
      <c r="DF32" s="630"/>
      <c r="DG32" s="630"/>
      <c r="DH32" s="630"/>
      <c r="DI32" s="630"/>
      <c r="DJ32" s="630"/>
      <c r="DK32" s="631"/>
      <c r="DL32" s="635">
        <v>200</v>
      </c>
      <c r="DM32" s="630"/>
      <c r="DN32" s="630"/>
      <c r="DO32" s="630"/>
      <c r="DP32" s="630"/>
      <c r="DQ32" s="630"/>
      <c r="DR32" s="630"/>
      <c r="DS32" s="630"/>
      <c r="DT32" s="630"/>
      <c r="DU32" s="630"/>
      <c r="DV32" s="631"/>
      <c r="DW32" s="632">
        <v>0</v>
      </c>
      <c r="DX32" s="642"/>
      <c r="DY32" s="642"/>
      <c r="DZ32" s="642"/>
      <c r="EA32" s="642"/>
      <c r="EB32" s="642"/>
      <c r="EC32" s="674"/>
    </row>
    <row r="33" spans="2:133" ht="11.25" customHeight="1" x14ac:dyDescent="0.2">
      <c r="B33" s="692" t="s">
        <v>320</v>
      </c>
      <c r="C33" s="693"/>
      <c r="D33" s="693"/>
      <c r="E33" s="693"/>
      <c r="F33" s="693"/>
      <c r="G33" s="693"/>
      <c r="H33" s="693"/>
      <c r="I33" s="693"/>
      <c r="J33" s="693"/>
      <c r="K33" s="693"/>
      <c r="L33" s="693"/>
      <c r="M33" s="693"/>
      <c r="N33" s="693"/>
      <c r="O33" s="693"/>
      <c r="P33" s="693"/>
      <c r="Q33" s="694"/>
      <c r="R33" s="629" t="s">
        <v>236</v>
      </c>
      <c r="S33" s="630"/>
      <c r="T33" s="630"/>
      <c r="U33" s="630"/>
      <c r="V33" s="630"/>
      <c r="W33" s="630"/>
      <c r="X33" s="630"/>
      <c r="Y33" s="631"/>
      <c r="Z33" s="656" t="s">
        <v>236</v>
      </c>
      <c r="AA33" s="656"/>
      <c r="AB33" s="656"/>
      <c r="AC33" s="656"/>
      <c r="AD33" s="657" t="s">
        <v>137</v>
      </c>
      <c r="AE33" s="657"/>
      <c r="AF33" s="657"/>
      <c r="AG33" s="657"/>
      <c r="AH33" s="657"/>
      <c r="AI33" s="657"/>
      <c r="AJ33" s="657"/>
      <c r="AK33" s="657"/>
      <c r="AL33" s="632" t="s">
        <v>236</v>
      </c>
      <c r="AM33" s="633"/>
      <c r="AN33" s="633"/>
      <c r="AO33" s="658"/>
      <c r="AP33" s="708"/>
      <c r="AQ33" s="709"/>
      <c r="AR33" s="709"/>
      <c r="AS33" s="709"/>
      <c r="AT33" s="712"/>
      <c r="AU33" s="214"/>
      <c r="AV33" s="214"/>
      <c r="AW33" s="214"/>
      <c r="AX33" s="606" t="s">
        <v>321</v>
      </c>
      <c r="AY33" s="607"/>
      <c r="AZ33" s="607"/>
      <c r="BA33" s="607"/>
      <c r="BB33" s="607"/>
      <c r="BC33" s="607"/>
      <c r="BD33" s="607"/>
      <c r="BE33" s="607"/>
      <c r="BF33" s="608"/>
      <c r="BG33" s="691">
        <v>99.2</v>
      </c>
      <c r="BH33" s="610"/>
      <c r="BI33" s="610"/>
      <c r="BJ33" s="610"/>
      <c r="BK33" s="610"/>
      <c r="BL33" s="610"/>
      <c r="BM33" s="648">
        <v>99.2</v>
      </c>
      <c r="BN33" s="610"/>
      <c r="BO33" s="610"/>
      <c r="BP33" s="610"/>
      <c r="BQ33" s="659"/>
      <c r="BR33" s="691">
        <v>99.8</v>
      </c>
      <c r="BS33" s="610"/>
      <c r="BT33" s="610"/>
      <c r="BU33" s="610"/>
      <c r="BV33" s="610"/>
      <c r="BW33" s="610"/>
      <c r="BX33" s="648">
        <v>99.3</v>
      </c>
      <c r="BY33" s="610"/>
      <c r="BZ33" s="610"/>
      <c r="CA33" s="610"/>
      <c r="CB33" s="659"/>
      <c r="CD33" s="663" t="s">
        <v>322</v>
      </c>
      <c r="CE33" s="664"/>
      <c r="CF33" s="664"/>
      <c r="CG33" s="664"/>
      <c r="CH33" s="664"/>
      <c r="CI33" s="664"/>
      <c r="CJ33" s="664"/>
      <c r="CK33" s="664"/>
      <c r="CL33" s="664"/>
      <c r="CM33" s="664"/>
      <c r="CN33" s="664"/>
      <c r="CO33" s="664"/>
      <c r="CP33" s="664"/>
      <c r="CQ33" s="665"/>
      <c r="CR33" s="629">
        <v>897172</v>
      </c>
      <c r="CS33" s="640"/>
      <c r="CT33" s="640"/>
      <c r="CU33" s="640"/>
      <c r="CV33" s="640"/>
      <c r="CW33" s="640"/>
      <c r="CX33" s="640"/>
      <c r="CY33" s="641"/>
      <c r="CZ33" s="632">
        <v>38.299999999999997</v>
      </c>
      <c r="DA33" s="642"/>
      <c r="DB33" s="642"/>
      <c r="DC33" s="643"/>
      <c r="DD33" s="635">
        <v>574907</v>
      </c>
      <c r="DE33" s="640"/>
      <c r="DF33" s="640"/>
      <c r="DG33" s="640"/>
      <c r="DH33" s="640"/>
      <c r="DI33" s="640"/>
      <c r="DJ33" s="640"/>
      <c r="DK33" s="641"/>
      <c r="DL33" s="635">
        <v>242771</v>
      </c>
      <c r="DM33" s="640"/>
      <c r="DN33" s="640"/>
      <c r="DO33" s="640"/>
      <c r="DP33" s="640"/>
      <c r="DQ33" s="640"/>
      <c r="DR33" s="640"/>
      <c r="DS33" s="640"/>
      <c r="DT33" s="640"/>
      <c r="DU33" s="640"/>
      <c r="DV33" s="641"/>
      <c r="DW33" s="632">
        <v>24.3</v>
      </c>
      <c r="DX33" s="642"/>
      <c r="DY33" s="642"/>
      <c r="DZ33" s="642"/>
      <c r="EA33" s="642"/>
      <c r="EB33" s="642"/>
      <c r="EC33" s="674"/>
    </row>
    <row r="34" spans="2:133" ht="11.25" customHeight="1" x14ac:dyDescent="0.2">
      <c r="B34" s="626" t="s">
        <v>323</v>
      </c>
      <c r="C34" s="627"/>
      <c r="D34" s="627"/>
      <c r="E34" s="627"/>
      <c r="F34" s="627"/>
      <c r="G34" s="627"/>
      <c r="H34" s="627"/>
      <c r="I34" s="627"/>
      <c r="J34" s="627"/>
      <c r="K34" s="627"/>
      <c r="L34" s="627"/>
      <c r="M34" s="627"/>
      <c r="N34" s="627"/>
      <c r="O34" s="627"/>
      <c r="P34" s="627"/>
      <c r="Q34" s="628"/>
      <c r="R34" s="629">
        <v>164161</v>
      </c>
      <c r="S34" s="630"/>
      <c r="T34" s="630"/>
      <c r="U34" s="630"/>
      <c r="V34" s="630"/>
      <c r="W34" s="630"/>
      <c r="X34" s="630"/>
      <c r="Y34" s="631"/>
      <c r="Z34" s="656">
        <v>6.7</v>
      </c>
      <c r="AA34" s="656"/>
      <c r="AB34" s="656"/>
      <c r="AC34" s="656"/>
      <c r="AD34" s="657" t="s">
        <v>137</v>
      </c>
      <c r="AE34" s="657"/>
      <c r="AF34" s="657"/>
      <c r="AG34" s="657"/>
      <c r="AH34" s="657"/>
      <c r="AI34" s="657"/>
      <c r="AJ34" s="657"/>
      <c r="AK34" s="657"/>
      <c r="AL34" s="632" t="s">
        <v>137</v>
      </c>
      <c r="AM34" s="633"/>
      <c r="AN34" s="633"/>
      <c r="AO34" s="658"/>
      <c r="AP34" s="215"/>
      <c r="AQ34" s="216"/>
      <c r="AR34" s="212"/>
      <c r="AS34" s="213"/>
      <c r="AT34" s="213"/>
      <c r="AU34" s="213"/>
      <c r="AV34" s="213"/>
      <c r="AW34" s="213"/>
      <c r="AX34" s="213"/>
      <c r="AY34" s="213"/>
      <c r="AZ34" s="213"/>
      <c r="BA34" s="213"/>
      <c r="BB34" s="213"/>
      <c r="BC34" s="213"/>
      <c r="BD34" s="213"/>
      <c r="BE34" s="213"/>
      <c r="BF34" s="213"/>
      <c r="BG34" s="216"/>
      <c r="BH34" s="216"/>
      <c r="BI34" s="216"/>
      <c r="BJ34" s="216"/>
      <c r="BK34" s="216"/>
      <c r="BL34" s="216"/>
      <c r="BM34" s="216"/>
      <c r="BN34" s="216"/>
      <c r="BO34" s="216"/>
      <c r="BP34" s="216"/>
      <c r="BQ34" s="216"/>
      <c r="BR34" s="216"/>
      <c r="BS34" s="216"/>
      <c r="BT34" s="216"/>
      <c r="BU34" s="216"/>
      <c r="BV34" s="216"/>
      <c r="BW34" s="216"/>
      <c r="BX34" s="216"/>
      <c r="BY34" s="216"/>
      <c r="BZ34" s="216"/>
      <c r="CA34" s="216"/>
      <c r="CB34" s="216"/>
      <c r="CD34" s="663" t="s">
        <v>324</v>
      </c>
      <c r="CE34" s="664"/>
      <c r="CF34" s="664"/>
      <c r="CG34" s="664"/>
      <c r="CH34" s="664"/>
      <c r="CI34" s="664"/>
      <c r="CJ34" s="664"/>
      <c r="CK34" s="664"/>
      <c r="CL34" s="664"/>
      <c r="CM34" s="664"/>
      <c r="CN34" s="664"/>
      <c r="CO34" s="664"/>
      <c r="CP34" s="664"/>
      <c r="CQ34" s="665"/>
      <c r="CR34" s="629">
        <v>346728</v>
      </c>
      <c r="CS34" s="630"/>
      <c r="CT34" s="630"/>
      <c r="CU34" s="630"/>
      <c r="CV34" s="630"/>
      <c r="CW34" s="630"/>
      <c r="CX34" s="630"/>
      <c r="CY34" s="631"/>
      <c r="CZ34" s="632">
        <v>14.8</v>
      </c>
      <c r="DA34" s="642"/>
      <c r="DB34" s="642"/>
      <c r="DC34" s="643"/>
      <c r="DD34" s="635">
        <v>201520</v>
      </c>
      <c r="DE34" s="630"/>
      <c r="DF34" s="630"/>
      <c r="DG34" s="630"/>
      <c r="DH34" s="630"/>
      <c r="DI34" s="630"/>
      <c r="DJ34" s="630"/>
      <c r="DK34" s="631"/>
      <c r="DL34" s="635">
        <v>130958</v>
      </c>
      <c r="DM34" s="630"/>
      <c r="DN34" s="630"/>
      <c r="DO34" s="630"/>
      <c r="DP34" s="630"/>
      <c r="DQ34" s="630"/>
      <c r="DR34" s="630"/>
      <c r="DS34" s="630"/>
      <c r="DT34" s="630"/>
      <c r="DU34" s="630"/>
      <c r="DV34" s="631"/>
      <c r="DW34" s="632">
        <v>13.1</v>
      </c>
      <c r="DX34" s="642"/>
      <c r="DY34" s="642"/>
      <c r="DZ34" s="642"/>
      <c r="EA34" s="642"/>
      <c r="EB34" s="642"/>
      <c r="EC34" s="674"/>
    </row>
    <row r="35" spans="2:133" ht="11.25" customHeight="1" x14ac:dyDescent="0.2">
      <c r="B35" s="626" t="s">
        <v>325</v>
      </c>
      <c r="C35" s="627"/>
      <c r="D35" s="627"/>
      <c r="E35" s="627"/>
      <c r="F35" s="627"/>
      <c r="G35" s="627"/>
      <c r="H35" s="627"/>
      <c r="I35" s="627"/>
      <c r="J35" s="627"/>
      <c r="K35" s="627"/>
      <c r="L35" s="627"/>
      <c r="M35" s="627"/>
      <c r="N35" s="627"/>
      <c r="O35" s="627"/>
      <c r="P35" s="627"/>
      <c r="Q35" s="628"/>
      <c r="R35" s="629">
        <v>2782</v>
      </c>
      <c r="S35" s="630"/>
      <c r="T35" s="630"/>
      <c r="U35" s="630"/>
      <c r="V35" s="630"/>
      <c r="W35" s="630"/>
      <c r="X35" s="630"/>
      <c r="Y35" s="631"/>
      <c r="Z35" s="656">
        <v>0.1</v>
      </c>
      <c r="AA35" s="656"/>
      <c r="AB35" s="656"/>
      <c r="AC35" s="656"/>
      <c r="AD35" s="657" t="s">
        <v>236</v>
      </c>
      <c r="AE35" s="657"/>
      <c r="AF35" s="657"/>
      <c r="AG35" s="657"/>
      <c r="AH35" s="657"/>
      <c r="AI35" s="657"/>
      <c r="AJ35" s="657"/>
      <c r="AK35" s="657"/>
      <c r="AL35" s="632" t="s">
        <v>236</v>
      </c>
      <c r="AM35" s="633"/>
      <c r="AN35" s="633"/>
      <c r="AO35" s="658"/>
      <c r="AP35" s="217"/>
      <c r="AQ35" s="688" t="s">
        <v>326</v>
      </c>
      <c r="AR35" s="689"/>
      <c r="AS35" s="689"/>
      <c r="AT35" s="689"/>
      <c r="AU35" s="689"/>
      <c r="AV35" s="689"/>
      <c r="AW35" s="689"/>
      <c r="AX35" s="689"/>
      <c r="AY35" s="689"/>
      <c r="AZ35" s="689"/>
      <c r="BA35" s="689"/>
      <c r="BB35" s="689"/>
      <c r="BC35" s="689"/>
      <c r="BD35" s="689"/>
      <c r="BE35" s="689"/>
      <c r="BF35" s="690"/>
      <c r="BG35" s="688" t="s">
        <v>327</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63" t="s">
        <v>328</v>
      </c>
      <c r="CE35" s="664"/>
      <c r="CF35" s="664"/>
      <c r="CG35" s="664"/>
      <c r="CH35" s="664"/>
      <c r="CI35" s="664"/>
      <c r="CJ35" s="664"/>
      <c r="CK35" s="664"/>
      <c r="CL35" s="664"/>
      <c r="CM35" s="664"/>
      <c r="CN35" s="664"/>
      <c r="CO35" s="664"/>
      <c r="CP35" s="664"/>
      <c r="CQ35" s="665"/>
      <c r="CR35" s="629">
        <v>1090</v>
      </c>
      <c r="CS35" s="640"/>
      <c r="CT35" s="640"/>
      <c r="CU35" s="640"/>
      <c r="CV35" s="640"/>
      <c r="CW35" s="640"/>
      <c r="CX35" s="640"/>
      <c r="CY35" s="641"/>
      <c r="CZ35" s="632">
        <v>0</v>
      </c>
      <c r="DA35" s="642"/>
      <c r="DB35" s="642"/>
      <c r="DC35" s="643"/>
      <c r="DD35" s="635">
        <v>542</v>
      </c>
      <c r="DE35" s="640"/>
      <c r="DF35" s="640"/>
      <c r="DG35" s="640"/>
      <c r="DH35" s="640"/>
      <c r="DI35" s="640"/>
      <c r="DJ35" s="640"/>
      <c r="DK35" s="641"/>
      <c r="DL35" s="635">
        <v>542</v>
      </c>
      <c r="DM35" s="640"/>
      <c r="DN35" s="640"/>
      <c r="DO35" s="640"/>
      <c r="DP35" s="640"/>
      <c r="DQ35" s="640"/>
      <c r="DR35" s="640"/>
      <c r="DS35" s="640"/>
      <c r="DT35" s="640"/>
      <c r="DU35" s="640"/>
      <c r="DV35" s="641"/>
      <c r="DW35" s="632">
        <v>0.1</v>
      </c>
      <c r="DX35" s="642"/>
      <c r="DY35" s="642"/>
      <c r="DZ35" s="642"/>
      <c r="EA35" s="642"/>
      <c r="EB35" s="642"/>
      <c r="EC35" s="674"/>
    </row>
    <row r="36" spans="2:133" ht="11.25" customHeight="1" x14ac:dyDescent="0.2">
      <c r="B36" s="626" t="s">
        <v>329</v>
      </c>
      <c r="C36" s="627"/>
      <c r="D36" s="627"/>
      <c r="E36" s="627"/>
      <c r="F36" s="627"/>
      <c r="G36" s="627"/>
      <c r="H36" s="627"/>
      <c r="I36" s="627"/>
      <c r="J36" s="627"/>
      <c r="K36" s="627"/>
      <c r="L36" s="627"/>
      <c r="M36" s="627"/>
      <c r="N36" s="627"/>
      <c r="O36" s="627"/>
      <c r="P36" s="627"/>
      <c r="Q36" s="628"/>
      <c r="R36" s="629">
        <v>5434</v>
      </c>
      <c r="S36" s="630"/>
      <c r="T36" s="630"/>
      <c r="U36" s="630"/>
      <c r="V36" s="630"/>
      <c r="W36" s="630"/>
      <c r="X36" s="630"/>
      <c r="Y36" s="631"/>
      <c r="Z36" s="656">
        <v>0.2</v>
      </c>
      <c r="AA36" s="656"/>
      <c r="AB36" s="656"/>
      <c r="AC36" s="656"/>
      <c r="AD36" s="657" t="s">
        <v>137</v>
      </c>
      <c r="AE36" s="657"/>
      <c r="AF36" s="657"/>
      <c r="AG36" s="657"/>
      <c r="AH36" s="657"/>
      <c r="AI36" s="657"/>
      <c r="AJ36" s="657"/>
      <c r="AK36" s="657"/>
      <c r="AL36" s="632" t="s">
        <v>236</v>
      </c>
      <c r="AM36" s="633"/>
      <c r="AN36" s="633"/>
      <c r="AO36" s="658"/>
      <c r="AP36" s="217"/>
      <c r="AQ36" s="679" t="s">
        <v>330</v>
      </c>
      <c r="AR36" s="680"/>
      <c r="AS36" s="680"/>
      <c r="AT36" s="680"/>
      <c r="AU36" s="680"/>
      <c r="AV36" s="680"/>
      <c r="AW36" s="680"/>
      <c r="AX36" s="680"/>
      <c r="AY36" s="681"/>
      <c r="AZ36" s="682">
        <v>128643</v>
      </c>
      <c r="BA36" s="683"/>
      <c r="BB36" s="683"/>
      <c r="BC36" s="683"/>
      <c r="BD36" s="683"/>
      <c r="BE36" s="683"/>
      <c r="BF36" s="684"/>
      <c r="BG36" s="685" t="s">
        <v>331</v>
      </c>
      <c r="BH36" s="686"/>
      <c r="BI36" s="686"/>
      <c r="BJ36" s="686"/>
      <c r="BK36" s="686"/>
      <c r="BL36" s="686"/>
      <c r="BM36" s="686"/>
      <c r="BN36" s="686"/>
      <c r="BO36" s="686"/>
      <c r="BP36" s="686"/>
      <c r="BQ36" s="686"/>
      <c r="BR36" s="686"/>
      <c r="BS36" s="686"/>
      <c r="BT36" s="686"/>
      <c r="BU36" s="687"/>
      <c r="BV36" s="682">
        <v>1414</v>
      </c>
      <c r="BW36" s="683"/>
      <c r="BX36" s="683"/>
      <c r="BY36" s="683"/>
      <c r="BZ36" s="683"/>
      <c r="CA36" s="683"/>
      <c r="CB36" s="684"/>
      <c r="CD36" s="663" t="s">
        <v>332</v>
      </c>
      <c r="CE36" s="664"/>
      <c r="CF36" s="664"/>
      <c r="CG36" s="664"/>
      <c r="CH36" s="664"/>
      <c r="CI36" s="664"/>
      <c r="CJ36" s="664"/>
      <c r="CK36" s="664"/>
      <c r="CL36" s="664"/>
      <c r="CM36" s="664"/>
      <c r="CN36" s="664"/>
      <c r="CO36" s="664"/>
      <c r="CP36" s="664"/>
      <c r="CQ36" s="665"/>
      <c r="CR36" s="629">
        <v>326513</v>
      </c>
      <c r="CS36" s="630"/>
      <c r="CT36" s="630"/>
      <c r="CU36" s="630"/>
      <c r="CV36" s="630"/>
      <c r="CW36" s="630"/>
      <c r="CX36" s="630"/>
      <c r="CY36" s="631"/>
      <c r="CZ36" s="632">
        <v>13.9</v>
      </c>
      <c r="DA36" s="642"/>
      <c r="DB36" s="642"/>
      <c r="DC36" s="643"/>
      <c r="DD36" s="635">
        <v>173328</v>
      </c>
      <c r="DE36" s="630"/>
      <c r="DF36" s="630"/>
      <c r="DG36" s="630"/>
      <c r="DH36" s="630"/>
      <c r="DI36" s="630"/>
      <c r="DJ36" s="630"/>
      <c r="DK36" s="631"/>
      <c r="DL36" s="635">
        <v>108631</v>
      </c>
      <c r="DM36" s="630"/>
      <c r="DN36" s="630"/>
      <c r="DO36" s="630"/>
      <c r="DP36" s="630"/>
      <c r="DQ36" s="630"/>
      <c r="DR36" s="630"/>
      <c r="DS36" s="630"/>
      <c r="DT36" s="630"/>
      <c r="DU36" s="630"/>
      <c r="DV36" s="631"/>
      <c r="DW36" s="632">
        <v>10.9</v>
      </c>
      <c r="DX36" s="642"/>
      <c r="DY36" s="642"/>
      <c r="DZ36" s="642"/>
      <c r="EA36" s="642"/>
      <c r="EB36" s="642"/>
      <c r="EC36" s="674"/>
    </row>
    <row r="37" spans="2:133" ht="11.25" customHeight="1" x14ac:dyDescent="0.2">
      <c r="B37" s="626" t="s">
        <v>333</v>
      </c>
      <c r="C37" s="627"/>
      <c r="D37" s="627"/>
      <c r="E37" s="627"/>
      <c r="F37" s="627"/>
      <c r="G37" s="627"/>
      <c r="H37" s="627"/>
      <c r="I37" s="627"/>
      <c r="J37" s="627"/>
      <c r="K37" s="627"/>
      <c r="L37" s="627"/>
      <c r="M37" s="627"/>
      <c r="N37" s="627"/>
      <c r="O37" s="627"/>
      <c r="P37" s="627"/>
      <c r="Q37" s="628"/>
      <c r="R37" s="629">
        <v>183181</v>
      </c>
      <c r="S37" s="630"/>
      <c r="T37" s="630"/>
      <c r="U37" s="630"/>
      <c r="V37" s="630"/>
      <c r="W37" s="630"/>
      <c r="X37" s="630"/>
      <c r="Y37" s="631"/>
      <c r="Z37" s="656">
        <v>7.5</v>
      </c>
      <c r="AA37" s="656"/>
      <c r="AB37" s="656"/>
      <c r="AC37" s="656"/>
      <c r="AD37" s="657" t="s">
        <v>236</v>
      </c>
      <c r="AE37" s="657"/>
      <c r="AF37" s="657"/>
      <c r="AG37" s="657"/>
      <c r="AH37" s="657"/>
      <c r="AI37" s="657"/>
      <c r="AJ37" s="657"/>
      <c r="AK37" s="657"/>
      <c r="AL37" s="632" t="s">
        <v>236</v>
      </c>
      <c r="AM37" s="633"/>
      <c r="AN37" s="633"/>
      <c r="AO37" s="658"/>
      <c r="AQ37" s="669" t="s">
        <v>334</v>
      </c>
      <c r="AR37" s="670"/>
      <c r="AS37" s="670"/>
      <c r="AT37" s="670"/>
      <c r="AU37" s="670"/>
      <c r="AV37" s="670"/>
      <c r="AW37" s="670"/>
      <c r="AX37" s="670"/>
      <c r="AY37" s="671"/>
      <c r="AZ37" s="629">
        <v>40639</v>
      </c>
      <c r="BA37" s="630"/>
      <c r="BB37" s="630"/>
      <c r="BC37" s="630"/>
      <c r="BD37" s="640"/>
      <c r="BE37" s="640"/>
      <c r="BF37" s="672"/>
      <c r="BG37" s="663" t="s">
        <v>335</v>
      </c>
      <c r="BH37" s="664"/>
      <c r="BI37" s="664"/>
      <c r="BJ37" s="664"/>
      <c r="BK37" s="664"/>
      <c r="BL37" s="664"/>
      <c r="BM37" s="664"/>
      <c r="BN37" s="664"/>
      <c r="BO37" s="664"/>
      <c r="BP37" s="664"/>
      <c r="BQ37" s="664"/>
      <c r="BR37" s="664"/>
      <c r="BS37" s="664"/>
      <c r="BT37" s="664"/>
      <c r="BU37" s="665"/>
      <c r="BV37" s="629">
        <v>27568</v>
      </c>
      <c r="BW37" s="630"/>
      <c r="BX37" s="630"/>
      <c r="BY37" s="630"/>
      <c r="BZ37" s="630"/>
      <c r="CA37" s="630"/>
      <c r="CB37" s="673"/>
      <c r="CD37" s="663" t="s">
        <v>336</v>
      </c>
      <c r="CE37" s="664"/>
      <c r="CF37" s="664"/>
      <c r="CG37" s="664"/>
      <c r="CH37" s="664"/>
      <c r="CI37" s="664"/>
      <c r="CJ37" s="664"/>
      <c r="CK37" s="664"/>
      <c r="CL37" s="664"/>
      <c r="CM37" s="664"/>
      <c r="CN37" s="664"/>
      <c r="CO37" s="664"/>
      <c r="CP37" s="664"/>
      <c r="CQ37" s="665"/>
      <c r="CR37" s="629">
        <v>90128</v>
      </c>
      <c r="CS37" s="640"/>
      <c r="CT37" s="640"/>
      <c r="CU37" s="640"/>
      <c r="CV37" s="640"/>
      <c r="CW37" s="640"/>
      <c r="CX37" s="640"/>
      <c r="CY37" s="641"/>
      <c r="CZ37" s="632">
        <v>3.8</v>
      </c>
      <c r="DA37" s="642"/>
      <c r="DB37" s="642"/>
      <c r="DC37" s="643"/>
      <c r="DD37" s="635">
        <v>79162</v>
      </c>
      <c r="DE37" s="640"/>
      <c r="DF37" s="640"/>
      <c r="DG37" s="640"/>
      <c r="DH37" s="640"/>
      <c r="DI37" s="640"/>
      <c r="DJ37" s="640"/>
      <c r="DK37" s="641"/>
      <c r="DL37" s="635">
        <v>79162</v>
      </c>
      <c r="DM37" s="640"/>
      <c r="DN37" s="640"/>
      <c r="DO37" s="640"/>
      <c r="DP37" s="640"/>
      <c r="DQ37" s="640"/>
      <c r="DR37" s="640"/>
      <c r="DS37" s="640"/>
      <c r="DT37" s="640"/>
      <c r="DU37" s="640"/>
      <c r="DV37" s="641"/>
      <c r="DW37" s="632">
        <v>7.9</v>
      </c>
      <c r="DX37" s="642"/>
      <c r="DY37" s="642"/>
      <c r="DZ37" s="642"/>
      <c r="EA37" s="642"/>
      <c r="EB37" s="642"/>
      <c r="EC37" s="674"/>
    </row>
    <row r="38" spans="2:133" ht="11.25" customHeight="1" x14ac:dyDescent="0.2">
      <c r="B38" s="626" t="s">
        <v>337</v>
      </c>
      <c r="C38" s="627"/>
      <c r="D38" s="627"/>
      <c r="E38" s="627"/>
      <c r="F38" s="627"/>
      <c r="G38" s="627"/>
      <c r="H38" s="627"/>
      <c r="I38" s="627"/>
      <c r="J38" s="627"/>
      <c r="K38" s="627"/>
      <c r="L38" s="627"/>
      <c r="M38" s="627"/>
      <c r="N38" s="627"/>
      <c r="O38" s="627"/>
      <c r="P38" s="627"/>
      <c r="Q38" s="628"/>
      <c r="R38" s="629">
        <v>62565</v>
      </c>
      <c r="S38" s="630"/>
      <c r="T38" s="630"/>
      <c r="U38" s="630"/>
      <c r="V38" s="630"/>
      <c r="W38" s="630"/>
      <c r="X38" s="630"/>
      <c r="Y38" s="631"/>
      <c r="Z38" s="656">
        <v>2.5</v>
      </c>
      <c r="AA38" s="656"/>
      <c r="AB38" s="656"/>
      <c r="AC38" s="656"/>
      <c r="AD38" s="657" t="s">
        <v>137</v>
      </c>
      <c r="AE38" s="657"/>
      <c r="AF38" s="657"/>
      <c r="AG38" s="657"/>
      <c r="AH38" s="657"/>
      <c r="AI38" s="657"/>
      <c r="AJ38" s="657"/>
      <c r="AK38" s="657"/>
      <c r="AL38" s="632" t="s">
        <v>236</v>
      </c>
      <c r="AM38" s="633"/>
      <c r="AN38" s="633"/>
      <c r="AO38" s="658"/>
      <c r="AQ38" s="669" t="s">
        <v>338</v>
      </c>
      <c r="AR38" s="670"/>
      <c r="AS38" s="670"/>
      <c r="AT38" s="670"/>
      <c r="AU38" s="670"/>
      <c r="AV38" s="670"/>
      <c r="AW38" s="670"/>
      <c r="AX38" s="670"/>
      <c r="AY38" s="671"/>
      <c r="AZ38" s="629">
        <v>28596</v>
      </c>
      <c r="BA38" s="630"/>
      <c r="BB38" s="630"/>
      <c r="BC38" s="630"/>
      <c r="BD38" s="640"/>
      <c r="BE38" s="640"/>
      <c r="BF38" s="672"/>
      <c r="BG38" s="663" t="s">
        <v>339</v>
      </c>
      <c r="BH38" s="664"/>
      <c r="BI38" s="664"/>
      <c r="BJ38" s="664"/>
      <c r="BK38" s="664"/>
      <c r="BL38" s="664"/>
      <c r="BM38" s="664"/>
      <c r="BN38" s="664"/>
      <c r="BO38" s="664"/>
      <c r="BP38" s="664"/>
      <c r="BQ38" s="664"/>
      <c r="BR38" s="664"/>
      <c r="BS38" s="664"/>
      <c r="BT38" s="664"/>
      <c r="BU38" s="665"/>
      <c r="BV38" s="629">
        <v>137</v>
      </c>
      <c r="BW38" s="630"/>
      <c r="BX38" s="630"/>
      <c r="BY38" s="630"/>
      <c r="BZ38" s="630"/>
      <c r="CA38" s="630"/>
      <c r="CB38" s="673"/>
      <c r="CD38" s="663" t="s">
        <v>340</v>
      </c>
      <c r="CE38" s="664"/>
      <c r="CF38" s="664"/>
      <c r="CG38" s="664"/>
      <c r="CH38" s="664"/>
      <c r="CI38" s="664"/>
      <c r="CJ38" s="664"/>
      <c r="CK38" s="664"/>
      <c r="CL38" s="664"/>
      <c r="CM38" s="664"/>
      <c r="CN38" s="664"/>
      <c r="CO38" s="664"/>
      <c r="CP38" s="664"/>
      <c r="CQ38" s="665"/>
      <c r="CR38" s="629">
        <v>118857</v>
      </c>
      <c r="CS38" s="630"/>
      <c r="CT38" s="630"/>
      <c r="CU38" s="630"/>
      <c r="CV38" s="630"/>
      <c r="CW38" s="630"/>
      <c r="CX38" s="630"/>
      <c r="CY38" s="631"/>
      <c r="CZ38" s="632">
        <v>5.0999999999999996</v>
      </c>
      <c r="DA38" s="642"/>
      <c r="DB38" s="642"/>
      <c r="DC38" s="643"/>
      <c r="DD38" s="635">
        <v>106045</v>
      </c>
      <c r="DE38" s="630"/>
      <c r="DF38" s="630"/>
      <c r="DG38" s="630"/>
      <c r="DH38" s="630"/>
      <c r="DI38" s="630"/>
      <c r="DJ38" s="630"/>
      <c r="DK38" s="631"/>
      <c r="DL38" s="635" t="s">
        <v>137</v>
      </c>
      <c r="DM38" s="630"/>
      <c r="DN38" s="630"/>
      <c r="DO38" s="630"/>
      <c r="DP38" s="630"/>
      <c r="DQ38" s="630"/>
      <c r="DR38" s="630"/>
      <c r="DS38" s="630"/>
      <c r="DT38" s="630"/>
      <c r="DU38" s="630"/>
      <c r="DV38" s="631"/>
      <c r="DW38" s="632" t="s">
        <v>137</v>
      </c>
      <c r="DX38" s="642"/>
      <c r="DY38" s="642"/>
      <c r="DZ38" s="642"/>
      <c r="EA38" s="642"/>
      <c r="EB38" s="642"/>
      <c r="EC38" s="674"/>
    </row>
    <row r="39" spans="2:133" ht="11.25" customHeight="1" x14ac:dyDescent="0.2">
      <c r="B39" s="626" t="s">
        <v>341</v>
      </c>
      <c r="C39" s="627"/>
      <c r="D39" s="627"/>
      <c r="E39" s="627"/>
      <c r="F39" s="627"/>
      <c r="G39" s="627"/>
      <c r="H39" s="627"/>
      <c r="I39" s="627"/>
      <c r="J39" s="627"/>
      <c r="K39" s="627"/>
      <c r="L39" s="627"/>
      <c r="M39" s="627"/>
      <c r="N39" s="627"/>
      <c r="O39" s="627"/>
      <c r="P39" s="627"/>
      <c r="Q39" s="628"/>
      <c r="R39" s="629">
        <v>31887</v>
      </c>
      <c r="S39" s="630"/>
      <c r="T39" s="630"/>
      <c r="U39" s="630"/>
      <c r="V39" s="630"/>
      <c r="W39" s="630"/>
      <c r="X39" s="630"/>
      <c r="Y39" s="631"/>
      <c r="Z39" s="656">
        <v>1.3</v>
      </c>
      <c r="AA39" s="656"/>
      <c r="AB39" s="656"/>
      <c r="AC39" s="656"/>
      <c r="AD39" s="657">
        <v>3</v>
      </c>
      <c r="AE39" s="657"/>
      <c r="AF39" s="657"/>
      <c r="AG39" s="657"/>
      <c r="AH39" s="657"/>
      <c r="AI39" s="657"/>
      <c r="AJ39" s="657"/>
      <c r="AK39" s="657"/>
      <c r="AL39" s="632">
        <v>0</v>
      </c>
      <c r="AM39" s="633"/>
      <c r="AN39" s="633"/>
      <c r="AO39" s="658"/>
      <c r="AQ39" s="669" t="s">
        <v>342</v>
      </c>
      <c r="AR39" s="670"/>
      <c r="AS39" s="670"/>
      <c r="AT39" s="670"/>
      <c r="AU39" s="670"/>
      <c r="AV39" s="670"/>
      <c r="AW39" s="670"/>
      <c r="AX39" s="670"/>
      <c r="AY39" s="671"/>
      <c r="AZ39" s="629">
        <v>9786</v>
      </c>
      <c r="BA39" s="630"/>
      <c r="BB39" s="630"/>
      <c r="BC39" s="630"/>
      <c r="BD39" s="640"/>
      <c r="BE39" s="640"/>
      <c r="BF39" s="672"/>
      <c r="BG39" s="663" t="s">
        <v>343</v>
      </c>
      <c r="BH39" s="664"/>
      <c r="BI39" s="664"/>
      <c r="BJ39" s="664"/>
      <c r="BK39" s="664"/>
      <c r="BL39" s="664"/>
      <c r="BM39" s="664"/>
      <c r="BN39" s="664"/>
      <c r="BO39" s="664"/>
      <c r="BP39" s="664"/>
      <c r="BQ39" s="664"/>
      <c r="BR39" s="664"/>
      <c r="BS39" s="664"/>
      <c r="BT39" s="664"/>
      <c r="BU39" s="665"/>
      <c r="BV39" s="629">
        <v>196</v>
      </c>
      <c r="BW39" s="630"/>
      <c r="BX39" s="630"/>
      <c r="BY39" s="630"/>
      <c r="BZ39" s="630"/>
      <c r="CA39" s="630"/>
      <c r="CB39" s="673"/>
      <c r="CD39" s="663" t="s">
        <v>344</v>
      </c>
      <c r="CE39" s="664"/>
      <c r="CF39" s="664"/>
      <c r="CG39" s="664"/>
      <c r="CH39" s="664"/>
      <c r="CI39" s="664"/>
      <c r="CJ39" s="664"/>
      <c r="CK39" s="664"/>
      <c r="CL39" s="664"/>
      <c r="CM39" s="664"/>
      <c r="CN39" s="664"/>
      <c r="CO39" s="664"/>
      <c r="CP39" s="664"/>
      <c r="CQ39" s="665"/>
      <c r="CR39" s="629">
        <v>92854</v>
      </c>
      <c r="CS39" s="640"/>
      <c r="CT39" s="640"/>
      <c r="CU39" s="640"/>
      <c r="CV39" s="640"/>
      <c r="CW39" s="640"/>
      <c r="CX39" s="640"/>
      <c r="CY39" s="641"/>
      <c r="CZ39" s="632">
        <v>4</v>
      </c>
      <c r="DA39" s="642"/>
      <c r="DB39" s="642"/>
      <c r="DC39" s="643"/>
      <c r="DD39" s="635">
        <v>87832</v>
      </c>
      <c r="DE39" s="640"/>
      <c r="DF39" s="640"/>
      <c r="DG39" s="640"/>
      <c r="DH39" s="640"/>
      <c r="DI39" s="640"/>
      <c r="DJ39" s="640"/>
      <c r="DK39" s="641"/>
      <c r="DL39" s="635" t="s">
        <v>137</v>
      </c>
      <c r="DM39" s="640"/>
      <c r="DN39" s="640"/>
      <c r="DO39" s="640"/>
      <c r="DP39" s="640"/>
      <c r="DQ39" s="640"/>
      <c r="DR39" s="640"/>
      <c r="DS39" s="640"/>
      <c r="DT39" s="640"/>
      <c r="DU39" s="640"/>
      <c r="DV39" s="641"/>
      <c r="DW39" s="632" t="s">
        <v>236</v>
      </c>
      <c r="DX39" s="642"/>
      <c r="DY39" s="642"/>
      <c r="DZ39" s="642"/>
      <c r="EA39" s="642"/>
      <c r="EB39" s="642"/>
      <c r="EC39" s="674"/>
    </row>
    <row r="40" spans="2:133" ht="11.25" customHeight="1" x14ac:dyDescent="0.2">
      <c r="B40" s="626" t="s">
        <v>345</v>
      </c>
      <c r="C40" s="627"/>
      <c r="D40" s="627"/>
      <c r="E40" s="627"/>
      <c r="F40" s="627"/>
      <c r="G40" s="627"/>
      <c r="H40" s="627"/>
      <c r="I40" s="627"/>
      <c r="J40" s="627"/>
      <c r="K40" s="627"/>
      <c r="L40" s="627"/>
      <c r="M40" s="627"/>
      <c r="N40" s="627"/>
      <c r="O40" s="627"/>
      <c r="P40" s="627"/>
      <c r="Q40" s="628"/>
      <c r="R40" s="629">
        <v>401013</v>
      </c>
      <c r="S40" s="630"/>
      <c r="T40" s="630"/>
      <c r="U40" s="630"/>
      <c r="V40" s="630"/>
      <c r="W40" s="630"/>
      <c r="X40" s="630"/>
      <c r="Y40" s="631"/>
      <c r="Z40" s="656">
        <v>16.3</v>
      </c>
      <c r="AA40" s="656"/>
      <c r="AB40" s="656"/>
      <c r="AC40" s="656"/>
      <c r="AD40" s="657" t="s">
        <v>137</v>
      </c>
      <c r="AE40" s="657"/>
      <c r="AF40" s="657"/>
      <c r="AG40" s="657"/>
      <c r="AH40" s="657"/>
      <c r="AI40" s="657"/>
      <c r="AJ40" s="657"/>
      <c r="AK40" s="657"/>
      <c r="AL40" s="632" t="s">
        <v>236</v>
      </c>
      <c r="AM40" s="633"/>
      <c r="AN40" s="633"/>
      <c r="AO40" s="658"/>
      <c r="AQ40" s="669" t="s">
        <v>346</v>
      </c>
      <c r="AR40" s="670"/>
      <c r="AS40" s="670"/>
      <c r="AT40" s="670"/>
      <c r="AU40" s="670"/>
      <c r="AV40" s="670"/>
      <c r="AW40" s="670"/>
      <c r="AX40" s="670"/>
      <c r="AY40" s="671"/>
      <c r="AZ40" s="629" t="s">
        <v>137</v>
      </c>
      <c r="BA40" s="630"/>
      <c r="BB40" s="630"/>
      <c r="BC40" s="630"/>
      <c r="BD40" s="640"/>
      <c r="BE40" s="640"/>
      <c r="BF40" s="672"/>
      <c r="BG40" s="675" t="s">
        <v>347</v>
      </c>
      <c r="BH40" s="676"/>
      <c r="BI40" s="676"/>
      <c r="BJ40" s="676"/>
      <c r="BK40" s="676"/>
      <c r="BL40" s="218"/>
      <c r="BM40" s="664" t="s">
        <v>348</v>
      </c>
      <c r="BN40" s="664"/>
      <c r="BO40" s="664"/>
      <c r="BP40" s="664"/>
      <c r="BQ40" s="664"/>
      <c r="BR40" s="664"/>
      <c r="BS40" s="664"/>
      <c r="BT40" s="664"/>
      <c r="BU40" s="665"/>
      <c r="BV40" s="629">
        <v>84</v>
      </c>
      <c r="BW40" s="630"/>
      <c r="BX40" s="630"/>
      <c r="BY40" s="630"/>
      <c r="BZ40" s="630"/>
      <c r="CA40" s="630"/>
      <c r="CB40" s="673"/>
      <c r="CD40" s="663" t="s">
        <v>349</v>
      </c>
      <c r="CE40" s="664"/>
      <c r="CF40" s="664"/>
      <c r="CG40" s="664"/>
      <c r="CH40" s="664"/>
      <c r="CI40" s="664"/>
      <c r="CJ40" s="664"/>
      <c r="CK40" s="664"/>
      <c r="CL40" s="664"/>
      <c r="CM40" s="664"/>
      <c r="CN40" s="664"/>
      <c r="CO40" s="664"/>
      <c r="CP40" s="664"/>
      <c r="CQ40" s="665"/>
      <c r="CR40" s="629">
        <v>11130</v>
      </c>
      <c r="CS40" s="630"/>
      <c r="CT40" s="630"/>
      <c r="CU40" s="630"/>
      <c r="CV40" s="630"/>
      <c r="CW40" s="630"/>
      <c r="CX40" s="630"/>
      <c r="CY40" s="631"/>
      <c r="CZ40" s="632">
        <v>0.5</v>
      </c>
      <c r="DA40" s="642"/>
      <c r="DB40" s="642"/>
      <c r="DC40" s="643"/>
      <c r="DD40" s="635">
        <v>5640</v>
      </c>
      <c r="DE40" s="630"/>
      <c r="DF40" s="630"/>
      <c r="DG40" s="630"/>
      <c r="DH40" s="630"/>
      <c r="DI40" s="630"/>
      <c r="DJ40" s="630"/>
      <c r="DK40" s="631"/>
      <c r="DL40" s="635">
        <v>2640</v>
      </c>
      <c r="DM40" s="630"/>
      <c r="DN40" s="630"/>
      <c r="DO40" s="630"/>
      <c r="DP40" s="630"/>
      <c r="DQ40" s="630"/>
      <c r="DR40" s="630"/>
      <c r="DS40" s="630"/>
      <c r="DT40" s="630"/>
      <c r="DU40" s="630"/>
      <c r="DV40" s="631"/>
      <c r="DW40" s="632">
        <v>0.3</v>
      </c>
      <c r="DX40" s="642"/>
      <c r="DY40" s="642"/>
      <c r="DZ40" s="642"/>
      <c r="EA40" s="642"/>
      <c r="EB40" s="642"/>
      <c r="EC40" s="674"/>
    </row>
    <row r="41" spans="2:133" ht="11.25" customHeight="1" x14ac:dyDescent="0.2">
      <c r="B41" s="626" t="s">
        <v>350</v>
      </c>
      <c r="C41" s="627"/>
      <c r="D41" s="627"/>
      <c r="E41" s="627"/>
      <c r="F41" s="627"/>
      <c r="G41" s="627"/>
      <c r="H41" s="627"/>
      <c r="I41" s="627"/>
      <c r="J41" s="627"/>
      <c r="K41" s="627"/>
      <c r="L41" s="627"/>
      <c r="M41" s="627"/>
      <c r="N41" s="627"/>
      <c r="O41" s="627"/>
      <c r="P41" s="627"/>
      <c r="Q41" s="628"/>
      <c r="R41" s="629" t="s">
        <v>137</v>
      </c>
      <c r="S41" s="630"/>
      <c r="T41" s="630"/>
      <c r="U41" s="630"/>
      <c r="V41" s="630"/>
      <c r="W41" s="630"/>
      <c r="X41" s="630"/>
      <c r="Y41" s="631"/>
      <c r="Z41" s="656" t="s">
        <v>137</v>
      </c>
      <c r="AA41" s="656"/>
      <c r="AB41" s="656"/>
      <c r="AC41" s="656"/>
      <c r="AD41" s="657" t="s">
        <v>236</v>
      </c>
      <c r="AE41" s="657"/>
      <c r="AF41" s="657"/>
      <c r="AG41" s="657"/>
      <c r="AH41" s="657"/>
      <c r="AI41" s="657"/>
      <c r="AJ41" s="657"/>
      <c r="AK41" s="657"/>
      <c r="AL41" s="632" t="s">
        <v>137</v>
      </c>
      <c r="AM41" s="633"/>
      <c r="AN41" s="633"/>
      <c r="AO41" s="658"/>
      <c r="AQ41" s="669" t="s">
        <v>351</v>
      </c>
      <c r="AR41" s="670"/>
      <c r="AS41" s="670"/>
      <c r="AT41" s="670"/>
      <c r="AU41" s="670"/>
      <c r="AV41" s="670"/>
      <c r="AW41" s="670"/>
      <c r="AX41" s="670"/>
      <c r="AY41" s="671"/>
      <c r="AZ41" s="629">
        <v>18531</v>
      </c>
      <c r="BA41" s="630"/>
      <c r="BB41" s="630"/>
      <c r="BC41" s="630"/>
      <c r="BD41" s="640"/>
      <c r="BE41" s="640"/>
      <c r="BF41" s="672"/>
      <c r="BG41" s="675"/>
      <c r="BH41" s="676"/>
      <c r="BI41" s="676"/>
      <c r="BJ41" s="676"/>
      <c r="BK41" s="676"/>
      <c r="BL41" s="218"/>
      <c r="BM41" s="664" t="s">
        <v>352</v>
      </c>
      <c r="BN41" s="664"/>
      <c r="BO41" s="664"/>
      <c r="BP41" s="664"/>
      <c r="BQ41" s="664"/>
      <c r="BR41" s="664"/>
      <c r="BS41" s="664"/>
      <c r="BT41" s="664"/>
      <c r="BU41" s="665"/>
      <c r="BV41" s="629" t="s">
        <v>236</v>
      </c>
      <c r="BW41" s="630"/>
      <c r="BX41" s="630"/>
      <c r="BY41" s="630"/>
      <c r="BZ41" s="630"/>
      <c r="CA41" s="630"/>
      <c r="CB41" s="673"/>
      <c r="CD41" s="663" t="s">
        <v>353</v>
      </c>
      <c r="CE41" s="664"/>
      <c r="CF41" s="664"/>
      <c r="CG41" s="664"/>
      <c r="CH41" s="664"/>
      <c r="CI41" s="664"/>
      <c r="CJ41" s="664"/>
      <c r="CK41" s="664"/>
      <c r="CL41" s="664"/>
      <c r="CM41" s="664"/>
      <c r="CN41" s="664"/>
      <c r="CO41" s="664"/>
      <c r="CP41" s="664"/>
      <c r="CQ41" s="665"/>
      <c r="CR41" s="629" t="s">
        <v>236</v>
      </c>
      <c r="CS41" s="640"/>
      <c r="CT41" s="640"/>
      <c r="CU41" s="640"/>
      <c r="CV41" s="640"/>
      <c r="CW41" s="640"/>
      <c r="CX41" s="640"/>
      <c r="CY41" s="641"/>
      <c r="CZ41" s="632" t="s">
        <v>137</v>
      </c>
      <c r="DA41" s="642"/>
      <c r="DB41" s="642"/>
      <c r="DC41" s="643"/>
      <c r="DD41" s="635" t="s">
        <v>236</v>
      </c>
      <c r="DE41" s="640"/>
      <c r="DF41" s="640"/>
      <c r="DG41" s="640"/>
      <c r="DH41" s="640"/>
      <c r="DI41" s="640"/>
      <c r="DJ41" s="640"/>
      <c r="DK41" s="641"/>
      <c r="DL41" s="636"/>
      <c r="DM41" s="637"/>
      <c r="DN41" s="637"/>
      <c r="DO41" s="637"/>
      <c r="DP41" s="637"/>
      <c r="DQ41" s="637"/>
      <c r="DR41" s="637"/>
      <c r="DS41" s="637"/>
      <c r="DT41" s="637"/>
      <c r="DU41" s="637"/>
      <c r="DV41" s="638"/>
      <c r="DW41" s="622"/>
      <c r="DX41" s="623"/>
      <c r="DY41" s="623"/>
      <c r="DZ41" s="623"/>
      <c r="EA41" s="623"/>
      <c r="EB41" s="623"/>
      <c r="EC41" s="624"/>
    </row>
    <row r="42" spans="2:133" ht="11.25" customHeight="1" x14ac:dyDescent="0.2">
      <c r="B42" s="626" t="s">
        <v>354</v>
      </c>
      <c r="C42" s="627"/>
      <c r="D42" s="627"/>
      <c r="E42" s="627"/>
      <c r="F42" s="627"/>
      <c r="G42" s="627"/>
      <c r="H42" s="627"/>
      <c r="I42" s="627"/>
      <c r="J42" s="627"/>
      <c r="K42" s="627"/>
      <c r="L42" s="627"/>
      <c r="M42" s="627"/>
      <c r="N42" s="627"/>
      <c r="O42" s="627"/>
      <c r="P42" s="627"/>
      <c r="Q42" s="628"/>
      <c r="R42" s="629" t="s">
        <v>236</v>
      </c>
      <c r="S42" s="630"/>
      <c r="T42" s="630"/>
      <c r="U42" s="630"/>
      <c r="V42" s="630"/>
      <c r="W42" s="630"/>
      <c r="X42" s="630"/>
      <c r="Y42" s="631"/>
      <c r="Z42" s="656" t="s">
        <v>236</v>
      </c>
      <c r="AA42" s="656"/>
      <c r="AB42" s="656"/>
      <c r="AC42" s="656"/>
      <c r="AD42" s="657" t="s">
        <v>236</v>
      </c>
      <c r="AE42" s="657"/>
      <c r="AF42" s="657"/>
      <c r="AG42" s="657"/>
      <c r="AH42" s="657"/>
      <c r="AI42" s="657"/>
      <c r="AJ42" s="657"/>
      <c r="AK42" s="657"/>
      <c r="AL42" s="632" t="s">
        <v>137</v>
      </c>
      <c r="AM42" s="633"/>
      <c r="AN42" s="633"/>
      <c r="AO42" s="658"/>
      <c r="AQ42" s="666" t="s">
        <v>355</v>
      </c>
      <c r="AR42" s="667"/>
      <c r="AS42" s="667"/>
      <c r="AT42" s="667"/>
      <c r="AU42" s="667"/>
      <c r="AV42" s="667"/>
      <c r="AW42" s="667"/>
      <c r="AX42" s="667"/>
      <c r="AY42" s="668"/>
      <c r="AZ42" s="609">
        <v>31091</v>
      </c>
      <c r="BA42" s="644"/>
      <c r="BB42" s="644"/>
      <c r="BC42" s="644"/>
      <c r="BD42" s="610"/>
      <c r="BE42" s="610"/>
      <c r="BF42" s="659"/>
      <c r="BG42" s="677"/>
      <c r="BH42" s="678"/>
      <c r="BI42" s="678"/>
      <c r="BJ42" s="678"/>
      <c r="BK42" s="678"/>
      <c r="BL42" s="219"/>
      <c r="BM42" s="660" t="s">
        <v>356</v>
      </c>
      <c r="BN42" s="660"/>
      <c r="BO42" s="660"/>
      <c r="BP42" s="660"/>
      <c r="BQ42" s="660"/>
      <c r="BR42" s="660"/>
      <c r="BS42" s="660"/>
      <c r="BT42" s="660"/>
      <c r="BU42" s="661"/>
      <c r="BV42" s="609">
        <v>340</v>
      </c>
      <c r="BW42" s="644"/>
      <c r="BX42" s="644"/>
      <c r="BY42" s="644"/>
      <c r="BZ42" s="644"/>
      <c r="CA42" s="644"/>
      <c r="CB42" s="662"/>
      <c r="CD42" s="626" t="s">
        <v>357</v>
      </c>
      <c r="CE42" s="627"/>
      <c r="CF42" s="627"/>
      <c r="CG42" s="627"/>
      <c r="CH42" s="627"/>
      <c r="CI42" s="627"/>
      <c r="CJ42" s="627"/>
      <c r="CK42" s="627"/>
      <c r="CL42" s="627"/>
      <c r="CM42" s="627"/>
      <c r="CN42" s="627"/>
      <c r="CO42" s="627"/>
      <c r="CP42" s="627"/>
      <c r="CQ42" s="628"/>
      <c r="CR42" s="629">
        <v>636289</v>
      </c>
      <c r="CS42" s="640"/>
      <c r="CT42" s="640"/>
      <c r="CU42" s="640"/>
      <c r="CV42" s="640"/>
      <c r="CW42" s="640"/>
      <c r="CX42" s="640"/>
      <c r="CY42" s="641"/>
      <c r="CZ42" s="632">
        <v>27.1</v>
      </c>
      <c r="DA42" s="642"/>
      <c r="DB42" s="642"/>
      <c r="DC42" s="643"/>
      <c r="DD42" s="635">
        <v>31107</v>
      </c>
      <c r="DE42" s="640"/>
      <c r="DF42" s="640"/>
      <c r="DG42" s="640"/>
      <c r="DH42" s="640"/>
      <c r="DI42" s="640"/>
      <c r="DJ42" s="640"/>
      <c r="DK42" s="641"/>
      <c r="DL42" s="636"/>
      <c r="DM42" s="637"/>
      <c r="DN42" s="637"/>
      <c r="DO42" s="637"/>
      <c r="DP42" s="637"/>
      <c r="DQ42" s="637"/>
      <c r="DR42" s="637"/>
      <c r="DS42" s="637"/>
      <c r="DT42" s="637"/>
      <c r="DU42" s="637"/>
      <c r="DV42" s="638"/>
      <c r="DW42" s="622"/>
      <c r="DX42" s="623"/>
      <c r="DY42" s="623"/>
      <c r="DZ42" s="623"/>
      <c r="EA42" s="623"/>
      <c r="EB42" s="623"/>
      <c r="EC42" s="624"/>
    </row>
    <row r="43" spans="2:133" ht="11.25" customHeight="1" x14ac:dyDescent="0.2">
      <c r="B43" s="626" t="s">
        <v>358</v>
      </c>
      <c r="C43" s="627"/>
      <c r="D43" s="627"/>
      <c r="E43" s="627"/>
      <c r="F43" s="627"/>
      <c r="G43" s="627"/>
      <c r="H43" s="627"/>
      <c r="I43" s="627"/>
      <c r="J43" s="627"/>
      <c r="K43" s="627"/>
      <c r="L43" s="627"/>
      <c r="M43" s="627"/>
      <c r="N43" s="627"/>
      <c r="O43" s="627"/>
      <c r="P43" s="627"/>
      <c r="Q43" s="628"/>
      <c r="R43" s="629">
        <v>20013</v>
      </c>
      <c r="S43" s="630"/>
      <c r="T43" s="630"/>
      <c r="U43" s="630"/>
      <c r="V43" s="630"/>
      <c r="W43" s="630"/>
      <c r="X43" s="630"/>
      <c r="Y43" s="631"/>
      <c r="Z43" s="656">
        <v>0.8</v>
      </c>
      <c r="AA43" s="656"/>
      <c r="AB43" s="656"/>
      <c r="AC43" s="656"/>
      <c r="AD43" s="657" t="s">
        <v>137</v>
      </c>
      <c r="AE43" s="657"/>
      <c r="AF43" s="657"/>
      <c r="AG43" s="657"/>
      <c r="AH43" s="657"/>
      <c r="AI43" s="657"/>
      <c r="AJ43" s="657"/>
      <c r="AK43" s="657"/>
      <c r="AL43" s="632" t="s">
        <v>137</v>
      </c>
      <c r="AM43" s="633"/>
      <c r="AN43" s="633"/>
      <c r="AO43" s="658"/>
      <c r="BV43" s="220"/>
      <c r="BW43" s="220"/>
      <c r="BX43" s="220"/>
      <c r="BY43" s="220"/>
      <c r="BZ43" s="220"/>
      <c r="CA43" s="220"/>
      <c r="CB43" s="220"/>
      <c r="CD43" s="626" t="s">
        <v>359</v>
      </c>
      <c r="CE43" s="627"/>
      <c r="CF43" s="627"/>
      <c r="CG43" s="627"/>
      <c r="CH43" s="627"/>
      <c r="CI43" s="627"/>
      <c r="CJ43" s="627"/>
      <c r="CK43" s="627"/>
      <c r="CL43" s="627"/>
      <c r="CM43" s="627"/>
      <c r="CN43" s="627"/>
      <c r="CO43" s="627"/>
      <c r="CP43" s="627"/>
      <c r="CQ43" s="628"/>
      <c r="CR43" s="629" t="s">
        <v>236</v>
      </c>
      <c r="CS43" s="640"/>
      <c r="CT43" s="640"/>
      <c r="CU43" s="640"/>
      <c r="CV43" s="640"/>
      <c r="CW43" s="640"/>
      <c r="CX43" s="640"/>
      <c r="CY43" s="641"/>
      <c r="CZ43" s="632" t="s">
        <v>137</v>
      </c>
      <c r="DA43" s="642"/>
      <c r="DB43" s="642"/>
      <c r="DC43" s="643"/>
      <c r="DD43" s="635" t="s">
        <v>137</v>
      </c>
      <c r="DE43" s="640"/>
      <c r="DF43" s="640"/>
      <c r="DG43" s="640"/>
      <c r="DH43" s="640"/>
      <c r="DI43" s="640"/>
      <c r="DJ43" s="640"/>
      <c r="DK43" s="641"/>
      <c r="DL43" s="636"/>
      <c r="DM43" s="637"/>
      <c r="DN43" s="637"/>
      <c r="DO43" s="637"/>
      <c r="DP43" s="637"/>
      <c r="DQ43" s="637"/>
      <c r="DR43" s="637"/>
      <c r="DS43" s="637"/>
      <c r="DT43" s="637"/>
      <c r="DU43" s="637"/>
      <c r="DV43" s="638"/>
      <c r="DW43" s="622"/>
      <c r="DX43" s="623"/>
      <c r="DY43" s="623"/>
      <c r="DZ43" s="623"/>
      <c r="EA43" s="623"/>
      <c r="EB43" s="623"/>
      <c r="EC43" s="624"/>
    </row>
    <row r="44" spans="2:133" ht="11.25" customHeight="1" x14ac:dyDescent="0.2">
      <c r="B44" s="606" t="s">
        <v>360</v>
      </c>
      <c r="C44" s="607"/>
      <c r="D44" s="607"/>
      <c r="E44" s="607"/>
      <c r="F44" s="607"/>
      <c r="G44" s="607"/>
      <c r="H44" s="607"/>
      <c r="I44" s="607"/>
      <c r="J44" s="607"/>
      <c r="K44" s="607"/>
      <c r="L44" s="607"/>
      <c r="M44" s="607"/>
      <c r="N44" s="607"/>
      <c r="O44" s="607"/>
      <c r="P44" s="607"/>
      <c r="Q44" s="608"/>
      <c r="R44" s="609">
        <v>2457747</v>
      </c>
      <c r="S44" s="644"/>
      <c r="T44" s="644"/>
      <c r="U44" s="644"/>
      <c r="V44" s="644"/>
      <c r="W44" s="644"/>
      <c r="X44" s="644"/>
      <c r="Y44" s="645"/>
      <c r="Z44" s="646">
        <v>100</v>
      </c>
      <c r="AA44" s="646"/>
      <c r="AB44" s="646"/>
      <c r="AC44" s="646"/>
      <c r="AD44" s="647">
        <v>978003</v>
      </c>
      <c r="AE44" s="647"/>
      <c r="AF44" s="647"/>
      <c r="AG44" s="647"/>
      <c r="AH44" s="647"/>
      <c r="AI44" s="647"/>
      <c r="AJ44" s="647"/>
      <c r="AK44" s="647"/>
      <c r="AL44" s="612">
        <v>100</v>
      </c>
      <c r="AM44" s="648"/>
      <c r="AN44" s="648"/>
      <c r="AO44" s="649"/>
      <c r="CD44" s="650" t="s">
        <v>307</v>
      </c>
      <c r="CE44" s="651"/>
      <c r="CF44" s="626" t="s">
        <v>361</v>
      </c>
      <c r="CG44" s="627"/>
      <c r="CH44" s="627"/>
      <c r="CI44" s="627"/>
      <c r="CJ44" s="627"/>
      <c r="CK44" s="627"/>
      <c r="CL44" s="627"/>
      <c r="CM44" s="627"/>
      <c r="CN44" s="627"/>
      <c r="CO44" s="627"/>
      <c r="CP44" s="627"/>
      <c r="CQ44" s="628"/>
      <c r="CR44" s="629">
        <v>616393</v>
      </c>
      <c r="CS44" s="630"/>
      <c r="CT44" s="630"/>
      <c r="CU44" s="630"/>
      <c r="CV44" s="630"/>
      <c r="CW44" s="630"/>
      <c r="CX44" s="630"/>
      <c r="CY44" s="631"/>
      <c r="CZ44" s="632">
        <v>26.3</v>
      </c>
      <c r="DA44" s="633"/>
      <c r="DB44" s="633"/>
      <c r="DC44" s="634"/>
      <c r="DD44" s="635">
        <v>30858</v>
      </c>
      <c r="DE44" s="630"/>
      <c r="DF44" s="630"/>
      <c r="DG44" s="630"/>
      <c r="DH44" s="630"/>
      <c r="DI44" s="630"/>
      <c r="DJ44" s="630"/>
      <c r="DK44" s="631"/>
      <c r="DL44" s="636"/>
      <c r="DM44" s="637"/>
      <c r="DN44" s="637"/>
      <c r="DO44" s="637"/>
      <c r="DP44" s="637"/>
      <c r="DQ44" s="637"/>
      <c r="DR44" s="637"/>
      <c r="DS44" s="637"/>
      <c r="DT44" s="637"/>
      <c r="DU44" s="637"/>
      <c r="DV44" s="638"/>
      <c r="DW44" s="622"/>
      <c r="DX44" s="623"/>
      <c r="DY44" s="623"/>
      <c r="DZ44" s="623"/>
      <c r="EA44" s="623"/>
      <c r="EB44" s="623"/>
      <c r="EC44" s="624"/>
    </row>
    <row r="45" spans="2:133" ht="11.25" customHeight="1" x14ac:dyDescent="0.2">
      <c r="B45" s="221"/>
      <c r="C45" s="221"/>
      <c r="D45" s="221"/>
      <c r="E45" s="221"/>
      <c r="F45" s="221"/>
      <c r="G45" s="221"/>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CD45" s="652"/>
      <c r="CE45" s="653"/>
      <c r="CF45" s="626" t="s">
        <v>362</v>
      </c>
      <c r="CG45" s="627"/>
      <c r="CH45" s="627"/>
      <c r="CI45" s="627"/>
      <c r="CJ45" s="627"/>
      <c r="CK45" s="627"/>
      <c r="CL45" s="627"/>
      <c r="CM45" s="627"/>
      <c r="CN45" s="627"/>
      <c r="CO45" s="627"/>
      <c r="CP45" s="627"/>
      <c r="CQ45" s="628"/>
      <c r="CR45" s="629">
        <v>604465</v>
      </c>
      <c r="CS45" s="640"/>
      <c r="CT45" s="640"/>
      <c r="CU45" s="640"/>
      <c r="CV45" s="640"/>
      <c r="CW45" s="640"/>
      <c r="CX45" s="640"/>
      <c r="CY45" s="641"/>
      <c r="CZ45" s="632">
        <v>25.8</v>
      </c>
      <c r="DA45" s="642"/>
      <c r="DB45" s="642"/>
      <c r="DC45" s="643"/>
      <c r="DD45" s="635">
        <v>22430</v>
      </c>
      <c r="DE45" s="640"/>
      <c r="DF45" s="640"/>
      <c r="DG45" s="640"/>
      <c r="DH45" s="640"/>
      <c r="DI45" s="640"/>
      <c r="DJ45" s="640"/>
      <c r="DK45" s="641"/>
      <c r="DL45" s="636"/>
      <c r="DM45" s="637"/>
      <c r="DN45" s="637"/>
      <c r="DO45" s="637"/>
      <c r="DP45" s="637"/>
      <c r="DQ45" s="637"/>
      <c r="DR45" s="637"/>
      <c r="DS45" s="637"/>
      <c r="DT45" s="637"/>
      <c r="DU45" s="637"/>
      <c r="DV45" s="638"/>
      <c r="DW45" s="622"/>
      <c r="DX45" s="623"/>
      <c r="DY45" s="623"/>
      <c r="DZ45" s="623"/>
      <c r="EA45" s="623"/>
      <c r="EB45" s="623"/>
      <c r="EC45" s="624"/>
    </row>
    <row r="46" spans="2:133" ht="11.25" customHeight="1" x14ac:dyDescent="0.2">
      <c r="B46" s="222" t="s">
        <v>363</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CD46" s="652"/>
      <c r="CE46" s="653"/>
      <c r="CF46" s="626" t="s">
        <v>364</v>
      </c>
      <c r="CG46" s="627"/>
      <c r="CH46" s="627"/>
      <c r="CI46" s="627"/>
      <c r="CJ46" s="627"/>
      <c r="CK46" s="627"/>
      <c r="CL46" s="627"/>
      <c r="CM46" s="627"/>
      <c r="CN46" s="627"/>
      <c r="CO46" s="627"/>
      <c r="CP46" s="627"/>
      <c r="CQ46" s="628"/>
      <c r="CR46" s="629">
        <v>11928</v>
      </c>
      <c r="CS46" s="630"/>
      <c r="CT46" s="630"/>
      <c r="CU46" s="630"/>
      <c r="CV46" s="630"/>
      <c r="CW46" s="630"/>
      <c r="CX46" s="630"/>
      <c r="CY46" s="631"/>
      <c r="CZ46" s="632">
        <v>0.5</v>
      </c>
      <c r="DA46" s="633"/>
      <c r="DB46" s="633"/>
      <c r="DC46" s="634"/>
      <c r="DD46" s="635">
        <v>8428</v>
      </c>
      <c r="DE46" s="630"/>
      <c r="DF46" s="630"/>
      <c r="DG46" s="630"/>
      <c r="DH46" s="630"/>
      <c r="DI46" s="630"/>
      <c r="DJ46" s="630"/>
      <c r="DK46" s="631"/>
      <c r="DL46" s="636"/>
      <c r="DM46" s="637"/>
      <c r="DN46" s="637"/>
      <c r="DO46" s="637"/>
      <c r="DP46" s="637"/>
      <c r="DQ46" s="637"/>
      <c r="DR46" s="637"/>
      <c r="DS46" s="637"/>
      <c r="DT46" s="637"/>
      <c r="DU46" s="637"/>
      <c r="DV46" s="638"/>
      <c r="DW46" s="622"/>
      <c r="DX46" s="623"/>
      <c r="DY46" s="623"/>
      <c r="DZ46" s="623"/>
      <c r="EA46" s="623"/>
      <c r="EB46" s="623"/>
      <c r="EC46" s="624"/>
    </row>
    <row r="47" spans="2:133" ht="11.25" customHeight="1" x14ac:dyDescent="0.2">
      <c r="B47" s="639" t="s">
        <v>365</v>
      </c>
      <c r="C47" s="639"/>
      <c r="D47" s="639"/>
      <c r="E47" s="639"/>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D47" s="652"/>
      <c r="CE47" s="653"/>
      <c r="CF47" s="626" t="s">
        <v>366</v>
      </c>
      <c r="CG47" s="627"/>
      <c r="CH47" s="627"/>
      <c r="CI47" s="627"/>
      <c r="CJ47" s="627"/>
      <c r="CK47" s="627"/>
      <c r="CL47" s="627"/>
      <c r="CM47" s="627"/>
      <c r="CN47" s="627"/>
      <c r="CO47" s="627"/>
      <c r="CP47" s="627"/>
      <c r="CQ47" s="628"/>
      <c r="CR47" s="629">
        <v>19896</v>
      </c>
      <c r="CS47" s="640"/>
      <c r="CT47" s="640"/>
      <c r="CU47" s="640"/>
      <c r="CV47" s="640"/>
      <c r="CW47" s="640"/>
      <c r="CX47" s="640"/>
      <c r="CY47" s="641"/>
      <c r="CZ47" s="632">
        <v>0.8</v>
      </c>
      <c r="DA47" s="642"/>
      <c r="DB47" s="642"/>
      <c r="DC47" s="643"/>
      <c r="DD47" s="635">
        <v>249</v>
      </c>
      <c r="DE47" s="640"/>
      <c r="DF47" s="640"/>
      <c r="DG47" s="640"/>
      <c r="DH47" s="640"/>
      <c r="DI47" s="640"/>
      <c r="DJ47" s="640"/>
      <c r="DK47" s="641"/>
      <c r="DL47" s="636"/>
      <c r="DM47" s="637"/>
      <c r="DN47" s="637"/>
      <c r="DO47" s="637"/>
      <c r="DP47" s="637"/>
      <c r="DQ47" s="637"/>
      <c r="DR47" s="637"/>
      <c r="DS47" s="637"/>
      <c r="DT47" s="637"/>
      <c r="DU47" s="637"/>
      <c r="DV47" s="638"/>
      <c r="DW47" s="622"/>
      <c r="DX47" s="623"/>
      <c r="DY47" s="623"/>
      <c r="DZ47" s="623"/>
      <c r="EA47" s="623"/>
      <c r="EB47" s="623"/>
      <c r="EC47" s="624"/>
    </row>
    <row r="48" spans="2:133" ht="11" x14ac:dyDescent="0.2">
      <c r="B48" s="625" t="s">
        <v>367</v>
      </c>
      <c r="C48" s="625"/>
      <c r="D48" s="625"/>
      <c r="E48" s="625"/>
      <c r="F48" s="625"/>
      <c r="G48" s="625"/>
      <c r="H48" s="625"/>
      <c r="I48" s="625"/>
      <c r="J48" s="625"/>
      <c r="K48" s="625"/>
      <c r="L48" s="625"/>
      <c r="M48" s="625"/>
      <c r="N48" s="625"/>
      <c r="O48" s="625"/>
      <c r="P48" s="625"/>
      <c r="Q48" s="625"/>
      <c r="R48" s="625"/>
      <c r="S48" s="625"/>
      <c r="T48" s="625"/>
      <c r="U48" s="625"/>
      <c r="V48" s="625"/>
      <c r="W48" s="625"/>
      <c r="X48" s="625"/>
      <c r="Y48" s="625"/>
      <c r="Z48" s="625"/>
      <c r="AA48" s="625"/>
      <c r="AB48" s="625"/>
      <c r="AC48" s="625"/>
      <c r="AD48" s="625"/>
      <c r="AE48" s="625"/>
      <c r="AF48" s="625"/>
      <c r="AG48" s="625"/>
      <c r="AH48" s="625"/>
      <c r="AI48" s="625"/>
      <c r="AJ48" s="625"/>
      <c r="AK48" s="625"/>
      <c r="AL48" s="625"/>
      <c r="AM48" s="625"/>
      <c r="AN48" s="625"/>
      <c r="AO48" s="625"/>
      <c r="AP48" s="625"/>
      <c r="AQ48" s="625"/>
      <c r="AR48" s="625"/>
      <c r="AS48" s="625"/>
      <c r="AT48" s="625"/>
      <c r="AU48" s="625"/>
      <c r="AV48" s="625"/>
      <c r="AW48" s="625"/>
      <c r="AX48" s="625"/>
      <c r="AY48" s="625"/>
      <c r="AZ48" s="625"/>
      <c r="BA48" s="625"/>
      <c r="BB48" s="625"/>
      <c r="BC48" s="625"/>
      <c r="BD48" s="625"/>
      <c r="BE48" s="625"/>
      <c r="BF48" s="625"/>
      <c r="BG48" s="625"/>
      <c r="BH48" s="625"/>
      <c r="BI48" s="625"/>
      <c r="BJ48" s="625"/>
      <c r="BK48" s="625"/>
      <c r="BL48" s="625"/>
      <c r="BM48" s="625"/>
      <c r="BN48" s="625"/>
      <c r="BO48" s="625"/>
      <c r="BP48" s="625"/>
      <c r="BQ48" s="625"/>
      <c r="BR48" s="625"/>
      <c r="BS48" s="625"/>
      <c r="BT48" s="625"/>
      <c r="BU48" s="625"/>
      <c r="BV48" s="625"/>
      <c r="BW48" s="625"/>
      <c r="BX48" s="625"/>
      <c r="BY48" s="625"/>
      <c r="BZ48" s="625"/>
      <c r="CA48" s="625"/>
      <c r="CB48" s="625"/>
      <c r="CD48" s="654"/>
      <c r="CE48" s="655"/>
      <c r="CF48" s="626" t="s">
        <v>368</v>
      </c>
      <c r="CG48" s="627"/>
      <c r="CH48" s="627"/>
      <c r="CI48" s="627"/>
      <c r="CJ48" s="627"/>
      <c r="CK48" s="627"/>
      <c r="CL48" s="627"/>
      <c r="CM48" s="627"/>
      <c r="CN48" s="627"/>
      <c r="CO48" s="627"/>
      <c r="CP48" s="627"/>
      <c r="CQ48" s="628"/>
      <c r="CR48" s="629" t="s">
        <v>236</v>
      </c>
      <c r="CS48" s="630"/>
      <c r="CT48" s="630"/>
      <c r="CU48" s="630"/>
      <c r="CV48" s="630"/>
      <c r="CW48" s="630"/>
      <c r="CX48" s="630"/>
      <c r="CY48" s="631"/>
      <c r="CZ48" s="632" t="s">
        <v>137</v>
      </c>
      <c r="DA48" s="633"/>
      <c r="DB48" s="633"/>
      <c r="DC48" s="634"/>
      <c r="DD48" s="635" t="s">
        <v>137</v>
      </c>
      <c r="DE48" s="630"/>
      <c r="DF48" s="630"/>
      <c r="DG48" s="630"/>
      <c r="DH48" s="630"/>
      <c r="DI48" s="630"/>
      <c r="DJ48" s="630"/>
      <c r="DK48" s="631"/>
      <c r="DL48" s="636"/>
      <c r="DM48" s="637"/>
      <c r="DN48" s="637"/>
      <c r="DO48" s="637"/>
      <c r="DP48" s="637"/>
      <c r="DQ48" s="637"/>
      <c r="DR48" s="637"/>
      <c r="DS48" s="637"/>
      <c r="DT48" s="637"/>
      <c r="DU48" s="637"/>
      <c r="DV48" s="638"/>
      <c r="DW48" s="622"/>
      <c r="DX48" s="623"/>
      <c r="DY48" s="623"/>
      <c r="DZ48" s="623"/>
      <c r="EA48" s="623"/>
      <c r="EB48" s="623"/>
      <c r="EC48" s="624"/>
    </row>
    <row r="49" spans="2:133" ht="11.25" customHeight="1" x14ac:dyDescent="0.2">
      <c r="B49" s="223"/>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CD49" s="606" t="s">
        <v>369</v>
      </c>
      <c r="CE49" s="607"/>
      <c r="CF49" s="607"/>
      <c r="CG49" s="607"/>
      <c r="CH49" s="607"/>
      <c r="CI49" s="607"/>
      <c r="CJ49" s="607"/>
      <c r="CK49" s="607"/>
      <c r="CL49" s="607"/>
      <c r="CM49" s="607"/>
      <c r="CN49" s="607"/>
      <c r="CO49" s="607"/>
      <c r="CP49" s="607"/>
      <c r="CQ49" s="608"/>
      <c r="CR49" s="609">
        <v>2344486</v>
      </c>
      <c r="CS49" s="610"/>
      <c r="CT49" s="610"/>
      <c r="CU49" s="610"/>
      <c r="CV49" s="610"/>
      <c r="CW49" s="610"/>
      <c r="CX49" s="610"/>
      <c r="CY49" s="611"/>
      <c r="CZ49" s="612">
        <v>100</v>
      </c>
      <c r="DA49" s="613"/>
      <c r="DB49" s="613"/>
      <c r="DC49" s="614"/>
      <c r="DD49" s="615">
        <v>1328317</v>
      </c>
      <c r="DE49" s="610"/>
      <c r="DF49" s="610"/>
      <c r="DG49" s="610"/>
      <c r="DH49" s="610"/>
      <c r="DI49" s="610"/>
      <c r="DJ49" s="610"/>
      <c r="DK49" s="611"/>
      <c r="DL49" s="616"/>
      <c r="DM49" s="617"/>
      <c r="DN49" s="617"/>
      <c r="DO49" s="617"/>
      <c r="DP49" s="617"/>
      <c r="DQ49" s="617"/>
      <c r="DR49" s="617"/>
      <c r="DS49" s="617"/>
      <c r="DT49" s="617"/>
      <c r="DU49" s="617"/>
      <c r="DV49" s="618"/>
      <c r="DW49" s="619"/>
      <c r="DX49" s="620"/>
      <c r="DY49" s="620"/>
      <c r="DZ49" s="620"/>
      <c r="EA49" s="620"/>
      <c r="EB49" s="620"/>
      <c r="EC49" s="621"/>
    </row>
    <row r="50" spans="2:133" ht="11" hidden="1" x14ac:dyDescent="0.2">
      <c r="B50" s="224"/>
      <c r="C50" s="221"/>
      <c r="D50" s="221"/>
      <c r="E50" s="221"/>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 zeroHeight="1" x14ac:dyDescent="0.2"/>
  <cols>
    <col min="1" max="130" width="2.7265625" style="230" customWidth="1"/>
    <col min="131" max="131" width="1.6328125" style="230" customWidth="1"/>
    <col min="132" max="16384" width="9" style="230" hidden="1"/>
  </cols>
  <sheetData>
    <row r="1" spans="1:131" ht="11.25" customHeight="1" thickBot="1" x14ac:dyDescent="0.25">
      <c r="A1" s="226"/>
      <c r="B1" s="226"/>
      <c r="C1" s="226"/>
      <c r="D1" s="226"/>
      <c r="E1" s="226"/>
      <c r="F1" s="226"/>
      <c r="G1" s="226"/>
      <c r="H1" s="226"/>
      <c r="I1" s="226"/>
      <c r="J1" s="226"/>
      <c r="K1" s="226"/>
      <c r="L1" s="226"/>
      <c r="M1" s="226"/>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8"/>
      <c r="DR1" s="228"/>
      <c r="DS1" s="228"/>
      <c r="DT1" s="228"/>
      <c r="DU1" s="228"/>
      <c r="DV1" s="228"/>
      <c r="DW1" s="228"/>
      <c r="DX1" s="228"/>
      <c r="DY1" s="228"/>
      <c r="DZ1" s="228"/>
      <c r="EA1" s="229"/>
    </row>
    <row r="2" spans="1:131" ht="26.25" customHeight="1" thickBot="1" x14ac:dyDescent="0.25">
      <c r="A2" s="1135" t="s">
        <v>370</v>
      </c>
      <c r="B2" s="1135"/>
      <c r="C2" s="1135"/>
      <c r="D2" s="1135"/>
      <c r="E2" s="1135"/>
      <c r="F2" s="1135"/>
      <c r="G2" s="1135"/>
      <c r="H2" s="1135"/>
      <c r="I2" s="1135"/>
      <c r="J2" s="1135"/>
      <c r="K2" s="1135"/>
      <c r="L2" s="1135"/>
      <c r="M2" s="1135"/>
      <c r="N2" s="1135"/>
      <c r="O2" s="1135"/>
      <c r="P2" s="1135"/>
      <c r="Q2" s="1135"/>
      <c r="R2" s="1135"/>
      <c r="S2" s="1135"/>
      <c r="T2" s="1135"/>
      <c r="U2" s="1135"/>
      <c r="V2" s="1135"/>
      <c r="W2" s="1135"/>
      <c r="X2" s="1135"/>
      <c r="Y2" s="1135"/>
      <c r="Z2" s="1135"/>
      <c r="AA2" s="1135"/>
      <c r="AB2" s="1135"/>
      <c r="AC2" s="1135"/>
      <c r="AD2" s="1135"/>
      <c r="AE2" s="1135"/>
      <c r="AF2" s="1135"/>
      <c r="AG2" s="1135"/>
      <c r="AH2" s="1135"/>
      <c r="AI2" s="1135"/>
      <c r="AJ2" s="1135"/>
      <c r="AK2" s="1135"/>
      <c r="AL2" s="1135"/>
      <c r="AM2" s="1135"/>
      <c r="AN2" s="1135"/>
      <c r="AO2" s="1135"/>
      <c r="AP2" s="1135"/>
      <c r="AQ2" s="1135"/>
      <c r="AR2" s="1135"/>
      <c r="AS2" s="1135"/>
      <c r="AT2" s="1135"/>
      <c r="AU2" s="1135"/>
      <c r="AV2" s="1135"/>
      <c r="AW2" s="1135"/>
      <c r="AX2" s="1135"/>
      <c r="AY2" s="1135"/>
      <c r="AZ2" s="1135"/>
      <c r="BA2" s="1135"/>
      <c r="BB2" s="1135"/>
      <c r="BC2" s="1135"/>
      <c r="BD2" s="1135"/>
      <c r="BE2" s="1135"/>
      <c r="BF2" s="1135"/>
      <c r="BG2" s="1135"/>
      <c r="BH2" s="1135"/>
      <c r="BI2" s="1135"/>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1136" t="s">
        <v>371</v>
      </c>
      <c r="DK2" s="1137"/>
      <c r="DL2" s="1137"/>
      <c r="DM2" s="1137"/>
      <c r="DN2" s="1137"/>
      <c r="DO2" s="1138"/>
      <c r="DP2" s="227"/>
      <c r="DQ2" s="1136" t="s">
        <v>372</v>
      </c>
      <c r="DR2" s="1137"/>
      <c r="DS2" s="1137"/>
      <c r="DT2" s="1137"/>
      <c r="DU2" s="1137"/>
      <c r="DV2" s="1137"/>
      <c r="DW2" s="1137"/>
      <c r="DX2" s="1137"/>
      <c r="DY2" s="1137"/>
      <c r="DZ2" s="1138"/>
      <c r="EA2" s="229"/>
    </row>
    <row r="3" spans="1:131" ht="11.25" customHeight="1" x14ac:dyDescent="0.2">
      <c r="A3" s="227"/>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9"/>
    </row>
    <row r="4" spans="1:131" s="234" customFormat="1" ht="26.25" customHeight="1" thickBot="1" x14ac:dyDescent="0.25">
      <c r="A4" s="1088" t="s">
        <v>373</v>
      </c>
      <c r="B4" s="1088"/>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c r="AS4" s="1088"/>
      <c r="AT4" s="1088"/>
      <c r="AU4" s="1088"/>
      <c r="AV4" s="1088"/>
      <c r="AW4" s="1088"/>
      <c r="AX4" s="1088"/>
      <c r="AY4" s="1088"/>
      <c r="AZ4" s="231"/>
      <c r="BA4" s="231"/>
      <c r="BB4" s="231"/>
      <c r="BC4" s="231"/>
      <c r="BD4" s="231"/>
      <c r="BE4" s="232"/>
      <c r="BF4" s="232"/>
      <c r="BG4" s="232"/>
      <c r="BH4" s="232"/>
      <c r="BI4" s="232"/>
      <c r="BJ4" s="232"/>
      <c r="BK4" s="232"/>
      <c r="BL4" s="232"/>
      <c r="BM4" s="232"/>
      <c r="BN4" s="232"/>
      <c r="BO4" s="232"/>
      <c r="BP4" s="232"/>
      <c r="BQ4" s="759" t="s">
        <v>374</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33"/>
    </row>
    <row r="5" spans="1:131" s="234" customFormat="1" ht="26.25" customHeight="1" x14ac:dyDescent="0.2">
      <c r="A5" s="1024" t="s">
        <v>375</v>
      </c>
      <c r="B5" s="1025"/>
      <c r="C5" s="1025"/>
      <c r="D5" s="1025"/>
      <c r="E5" s="1025"/>
      <c r="F5" s="1025"/>
      <c r="G5" s="1025"/>
      <c r="H5" s="1025"/>
      <c r="I5" s="1025"/>
      <c r="J5" s="1025"/>
      <c r="K5" s="1025"/>
      <c r="L5" s="1025"/>
      <c r="M5" s="1025"/>
      <c r="N5" s="1025"/>
      <c r="O5" s="1025"/>
      <c r="P5" s="1026"/>
      <c r="Q5" s="1030" t="s">
        <v>376</v>
      </c>
      <c r="R5" s="1031"/>
      <c r="S5" s="1031"/>
      <c r="T5" s="1031"/>
      <c r="U5" s="1032"/>
      <c r="V5" s="1030" t="s">
        <v>377</v>
      </c>
      <c r="W5" s="1031"/>
      <c r="X5" s="1031"/>
      <c r="Y5" s="1031"/>
      <c r="Z5" s="1032"/>
      <c r="AA5" s="1030" t="s">
        <v>378</v>
      </c>
      <c r="AB5" s="1031"/>
      <c r="AC5" s="1031"/>
      <c r="AD5" s="1031"/>
      <c r="AE5" s="1031"/>
      <c r="AF5" s="1139" t="s">
        <v>379</v>
      </c>
      <c r="AG5" s="1031"/>
      <c r="AH5" s="1031"/>
      <c r="AI5" s="1031"/>
      <c r="AJ5" s="1044"/>
      <c r="AK5" s="1031" t="s">
        <v>380</v>
      </c>
      <c r="AL5" s="1031"/>
      <c r="AM5" s="1031"/>
      <c r="AN5" s="1031"/>
      <c r="AO5" s="1032"/>
      <c r="AP5" s="1030" t="s">
        <v>381</v>
      </c>
      <c r="AQ5" s="1031"/>
      <c r="AR5" s="1031"/>
      <c r="AS5" s="1031"/>
      <c r="AT5" s="1032"/>
      <c r="AU5" s="1030" t="s">
        <v>382</v>
      </c>
      <c r="AV5" s="1031"/>
      <c r="AW5" s="1031"/>
      <c r="AX5" s="1031"/>
      <c r="AY5" s="1044"/>
      <c r="AZ5" s="231"/>
      <c r="BA5" s="231"/>
      <c r="BB5" s="231"/>
      <c r="BC5" s="231"/>
      <c r="BD5" s="231"/>
      <c r="BE5" s="232"/>
      <c r="BF5" s="232"/>
      <c r="BG5" s="232"/>
      <c r="BH5" s="232"/>
      <c r="BI5" s="232"/>
      <c r="BJ5" s="232"/>
      <c r="BK5" s="232"/>
      <c r="BL5" s="232"/>
      <c r="BM5" s="232"/>
      <c r="BN5" s="232"/>
      <c r="BO5" s="232"/>
      <c r="BP5" s="232"/>
      <c r="BQ5" s="1024" t="s">
        <v>383</v>
      </c>
      <c r="BR5" s="1025"/>
      <c r="BS5" s="1025"/>
      <c r="BT5" s="1025"/>
      <c r="BU5" s="1025"/>
      <c r="BV5" s="1025"/>
      <c r="BW5" s="1025"/>
      <c r="BX5" s="1025"/>
      <c r="BY5" s="1025"/>
      <c r="BZ5" s="1025"/>
      <c r="CA5" s="1025"/>
      <c r="CB5" s="1025"/>
      <c r="CC5" s="1025"/>
      <c r="CD5" s="1025"/>
      <c r="CE5" s="1025"/>
      <c r="CF5" s="1025"/>
      <c r="CG5" s="1026"/>
      <c r="CH5" s="1030" t="s">
        <v>384</v>
      </c>
      <c r="CI5" s="1031"/>
      <c r="CJ5" s="1031"/>
      <c r="CK5" s="1031"/>
      <c r="CL5" s="1032"/>
      <c r="CM5" s="1030" t="s">
        <v>385</v>
      </c>
      <c r="CN5" s="1031"/>
      <c r="CO5" s="1031"/>
      <c r="CP5" s="1031"/>
      <c r="CQ5" s="1032"/>
      <c r="CR5" s="1030" t="s">
        <v>386</v>
      </c>
      <c r="CS5" s="1031"/>
      <c r="CT5" s="1031"/>
      <c r="CU5" s="1031"/>
      <c r="CV5" s="1032"/>
      <c r="CW5" s="1030" t="s">
        <v>387</v>
      </c>
      <c r="CX5" s="1031"/>
      <c r="CY5" s="1031"/>
      <c r="CZ5" s="1031"/>
      <c r="DA5" s="1032"/>
      <c r="DB5" s="1030" t="s">
        <v>388</v>
      </c>
      <c r="DC5" s="1031"/>
      <c r="DD5" s="1031"/>
      <c r="DE5" s="1031"/>
      <c r="DF5" s="1032"/>
      <c r="DG5" s="1129" t="s">
        <v>389</v>
      </c>
      <c r="DH5" s="1130"/>
      <c r="DI5" s="1130"/>
      <c r="DJ5" s="1130"/>
      <c r="DK5" s="1131"/>
      <c r="DL5" s="1129" t="s">
        <v>390</v>
      </c>
      <c r="DM5" s="1130"/>
      <c r="DN5" s="1130"/>
      <c r="DO5" s="1130"/>
      <c r="DP5" s="1131"/>
      <c r="DQ5" s="1030" t="s">
        <v>391</v>
      </c>
      <c r="DR5" s="1031"/>
      <c r="DS5" s="1031"/>
      <c r="DT5" s="1031"/>
      <c r="DU5" s="1032"/>
      <c r="DV5" s="1030" t="s">
        <v>382</v>
      </c>
      <c r="DW5" s="1031"/>
      <c r="DX5" s="1031"/>
      <c r="DY5" s="1031"/>
      <c r="DZ5" s="1044"/>
      <c r="EA5" s="233"/>
    </row>
    <row r="6" spans="1:131" s="234" customFormat="1" ht="26.25" customHeight="1" thickBot="1" x14ac:dyDescent="0.25">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0"/>
      <c r="AG6" s="1034"/>
      <c r="AH6" s="1034"/>
      <c r="AI6" s="1034"/>
      <c r="AJ6" s="1045"/>
      <c r="AK6" s="1034"/>
      <c r="AL6" s="1034"/>
      <c r="AM6" s="1034"/>
      <c r="AN6" s="1034"/>
      <c r="AO6" s="1035"/>
      <c r="AP6" s="1033"/>
      <c r="AQ6" s="1034"/>
      <c r="AR6" s="1034"/>
      <c r="AS6" s="1034"/>
      <c r="AT6" s="1035"/>
      <c r="AU6" s="1033"/>
      <c r="AV6" s="1034"/>
      <c r="AW6" s="1034"/>
      <c r="AX6" s="1034"/>
      <c r="AY6" s="1045"/>
      <c r="AZ6" s="231"/>
      <c r="BA6" s="231"/>
      <c r="BB6" s="231"/>
      <c r="BC6" s="231"/>
      <c r="BD6" s="231"/>
      <c r="BE6" s="232"/>
      <c r="BF6" s="232"/>
      <c r="BG6" s="232"/>
      <c r="BH6" s="232"/>
      <c r="BI6" s="232"/>
      <c r="BJ6" s="232"/>
      <c r="BK6" s="232"/>
      <c r="BL6" s="232"/>
      <c r="BM6" s="232"/>
      <c r="BN6" s="232"/>
      <c r="BO6" s="232"/>
      <c r="BP6" s="232"/>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2"/>
      <c r="DH6" s="1133"/>
      <c r="DI6" s="1133"/>
      <c r="DJ6" s="1133"/>
      <c r="DK6" s="1134"/>
      <c r="DL6" s="1132"/>
      <c r="DM6" s="1133"/>
      <c r="DN6" s="1133"/>
      <c r="DO6" s="1133"/>
      <c r="DP6" s="1134"/>
      <c r="DQ6" s="1033"/>
      <c r="DR6" s="1034"/>
      <c r="DS6" s="1034"/>
      <c r="DT6" s="1034"/>
      <c r="DU6" s="1035"/>
      <c r="DV6" s="1033"/>
      <c r="DW6" s="1034"/>
      <c r="DX6" s="1034"/>
      <c r="DY6" s="1034"/>
      <c r="DZ6" s="1045"/>
      <c r="EA6" s="233"/>
    </row>
    <row r="7" spans="1:131" s="234" customFormat="1" ht="26.25" customHeight="1" thickTop="1" x14ac:dyDescent="0.2">
      <c r="A7" s="235">
        <v>1</v>
      </c>
      <c r="B7" s="1076" t="s">
        <v>392</v>
      </c>
      <c r="C7" s="1077"/>
      <c r="D7" s="1077"/>
      <c r="E7" s="1077"/>
      <c r="F7" s="1077"/>
      <c r="G7" s="1077"/>
      <c r="H7" s="1077"/>
      <c r="I7" s="1077"/>
      <c r="J7" s="1077"/>
      <c r="K7" s="1077"/>
      <c r="L7" s="1077"/>
      <c r="M7" s="1077"/>
      <c r="N7" s="1077"/>
      <c r="O7" s="1077"/>
      <c r="P7" s="1078"/>
      <c r="Q7" s="1116">
        <v>2458</v>
      </c>
      <c r="R7" s="1117"/>
      <c r="S7" s="1117"/>
      <c r="T7" s="1117"/>
      <c r="U7" s="1117"/>
      <c r="V7" s="1117">
        <v>2344</v>
      </c>
      <c r="W7" s="1117"/>
      <c r="X7" s="1117"/>
      <c r="Y7" s="1117"/>
      <c r="Z7" s="1117"/>
      <c r="AA7" s="1117">
        <v>113</v>
      </c>
      <c r="AB7" s="1117"/>
      <c r="AC7" s="1117"/>
      <c r="AD7" s="1117"/>
      <c r="AE7" s="1118"/>
      <c r="AF7" s="1119">
        <v>112</v>
      </c>
      <c r="AG7" s="1120"/>
      <c r="AH7" s="1120"/>
      <c r="AI7" s="1120"/>
      <c r="AJ7" s="1121"/>
      <c r="AK7" s="1122" t="s">
        <v>581</v>
      </c>
      <c r="AL7" s="1123"/>
      <c r="AM7" s="1123"/>
      <c r="AN7" s="1123"/>
      <c r="AO7" s="1123"/>
      <c r="AP7" s="1123">
        <v>3149</v>
      </c>
      <c r="AQ7" s="1123"/>
      <c r="AR7" s="1123"/>
      <c r="AS7" s="1123"/>
      <c r="AT7" s="1123"/>
      <c r="AU7" s="1124"/>
      <c r="AV7" s="1124"/>
      <c r="AW7" s="1124"/>
      <c r="AX7" s="1124"/>
      <c r="AY7" s="1125"/>
      <c r="AZ7" s="231"/>
      <c r="BA7" s="231"/>
      <c r="BB7" s="231"/>
      <c r="BC7" s="231"/>
      <c r="BD7" s="231"/>
      <c r="BE7" s="232"/>
      <c r="BF7" s="232"/>
      <c r="BG7" s="232"/>
      <c r="BH7" s="232"/>
      <c r="BI7" s="232"/>
      <c r="BJ7" s="232"/>
      <c r="BK7" s="232"/>
      <c r="BL7" s="232"/>
      <c r="BM7" s="232"/>
      <c r="BN7" s="232"/>
      <c r="BO7" s="232"/>
      <c r="BP7" s="232"/>
      <c r="BQ7" s="235">
        <v>1</v>
      </c>
      <c r="BR7" s="236"/>
      <c r="BS7" s="1126" t="s">
        <v>590</v>
      </c>
      <c r="BT7" s="1127"/>
      <c r="BU7" s="1127"/>
      <c r="BV7" s="1127"/>
      <c r="BW7" s="1127"/>
      <c r="BX7" s="1127"/>
      <c r="BY7" s="1127"/>
      <c r="BZ7" s="1127"/>
      <c r="CA7" s="1127"/>
      <c r="CB7" s="1127"/>
      <c r="CC7" s="1127"/>
      <c r="CD7" s="1127"/>
      <c r="CE7" s="1127"/>
      <c r="CF7" s="1127"/>
      <c r="CG7" s="1128"/>
      <c r="CH7" s="1113">
        <v>-5</v>
      </c>
      <c r="CI7" s="1114"/>
      <c r="CJ7" s="1114"/>
      <c r="CK7" s="1114"/>
      <c r="CL7" s="1115"/>
      <c r="CM7" s="1113">
        <v>15</v>
      </c>
      <c r="CN7" s="1114"/>
      <c r="CO7" s="1114"/>
      <c r="CP7" s="1114"/>
      <c r="CQ7" s="1115"/>
      <c r="CR7" s="1113">
        <v>55</v>
      </c>
      <c r="CS7" s="1114"/>
      <c r="CT7" s="1114"/>
      <c r="CU7" s="1114"/>
      <c r="CV7" s="1115"/>
      <c r="CW7" s="1113" t="s">
        <v>581</v>
      </c>
      <c r="CX7" s="1114"/>
      <c r="CY7" s="1114"/>
      <c r="CZ7" s="1114"/>
      <c r="DA7" s="1115"/>
      <c r="DB7" s="1113" t="s">
        <v>581</v>
      </c>
      <c r="DC7" s="1114"/>
      <c r="DD7" s="1114"/>
      <c r="DE7" s="1114"/>
      <c r="DF7" s="1115"/>
      <c r="DG7" s="1113" t="s">
        <v>581</v>
      </c>
      <c r="DH7" s="1114"/>
      <c r="DI7" s="1114"/>
      <c r="DJ7" s="1114"/>
      <c r="DK7" s="1115"/>
      <c r="DL7" s="1113" t="s">
        <v>581</v>
      </c>
      <c r="DM7" s="1114"/>
      <c r="DN7" s="1114"/>
      <c r="DO7" s="1114"/>
      <c r="DP7" s="1115"/>
      <c r="DQ7" s="1113" t="s">
        <v>581</v>
      </c>
      <c r="DR7" s="1114"/>
      <c r="DS7" s="1114"/>
      <c r="DT7" s="1114"/>
      <c r="DU7" s="1115"/>
      <c r="DV7" s="1126"/>
      <c r="DW7" s="1127"/>
      <c r="DX7" s="1127"/>
      <c r="DY7" s="1127"/>
      <c r="DZ7" s="1141"/>
      <c r="EA7" s="233"/>
    </row>
    <row r="8" spans="1:131" s="234" customFormat="1" ht="26.25" customHeight="1" x14ac:dyDescent="0.2">
      <c r="A8" s="237">
        <v>2</v>
      </c>
      <c r="B8" s="1059"/>
      <c r="C8" s="1060"/>
      <c r="D8" s="1060"/>
      <c r="E8" s="1060"/>
      <c r="F8" s="1060"/>
      <c r="G8" s="1060"/>
      <c r="H8" s="1060"/>
      <c r="I8" s="1060"/>
      <c r="J8" s="1060"/>
      <c r="K8" s="1060"/>
      <c r="L8" s="1060"/>
      <c r="M8" s="1060"/>
      <c r="N8" s="1060"/>
      <c r="O8" s="1060"/>
      <c r="P8" s="1061"/>
      <c r="Q8" s="1067"/>
      <c r="R8" s="1068"/>
      <c r="S8" s="1068"/>
      <c r="T8" s="1068"/>
      <c r="U8" s="1068"/>
      <c r="V8" s="1068"/>
      <c r="W8" s="1068"/>
      <c r="X8" s="1068"/>
      <c r="Y8" s="1068"/>
      <c r="Z8" s="1068"/>
      <c r="AA8" s="1068"/>
      <c r="AB8" s="1068"/>
      <c r="AC8" s="1068"/>
      <c r="AD8" s="1068"/>
      <c r="AE8" s="1069"/>
      <c r="AF8" s="1064"/>
      <c r="AG8" s="1065"/>
      <c r="AH8" s="1065"/>
      <c r="AI8" s="1065"/>
      <c r="AJ8" s="1066"/>
      <c r="AK8" s="1109"/>
      <c r="AL8" s="1110"/>
      <c r="AM8" s="1110"/>
      <c r="AN8" s="1110"/>
      <c r="AO8" s="1110"/>
      <c r="AP8" s="1110"/>
      <c r="AQ8" s="1110"/>
      <c r="AR8" s="1110"/>
      <c r="AS8" s="1110"/>
      <c r="AT8" s="1110"/>
      <c r="AU8" s="1111"/>
      <c r="AV8" s="1111"/>
      <c r="AW8" s="1111"/>
      <c r="AX8" s="1111"/>
      <c r="AY8" s="1112"/>
      <c r="AZ8" s="231"/>
      <c r="BA8" s="231"/>
      <c r="BB8" s="231"/>
      <c r="BC8" s="231"/>
      <c r="BD8" s="231"/>
      <c r="BE8" s="232"/>
      <c r="BF8" s="232"/>
      <c r="BG8" s="232"/>
      <c r="BH8" s="232"/>
      <c r="BI8" s="232"/>
      <c r="BJ8" s="232"/>
      <c r="BK8" s="232"/>
      <c r="BL8" s="232"/>
      <c r="BM8" s="232"/>
      <c r="BN8" s="232"/>
      <c r="BO8" s="232"/>
      <c r="BP8" s="232"/>
      <c r="BQ8" s="237">
        <v>2</v>
      </c>
      <c r="BR8" s="238"/>
      <c r="BS8" s="1021"/>
      <c r="BT8" s="1022"/>
      <c r="BU8" s="1022"/>
      <c r="BV8" s="1022"/>
      <c r="BW8" s="1022"/>
      <c r="BX8" s="1022"/>
      <c r="BY8" s="1022"/>
      <c r="BZ8" s="1022"/>
      <c r="CA8" s="1022"/>
      <c r="CB8" s="1022"/>
      <c r="CC8" s="1022"/>
      <c r="CD8" s="1022"/>
      <c r="CE8" s="1022"/>
      <c r="CF8" s="1022"/>
      <c r="CG8" s="1043"/>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33"/>
    </row>
    <row r="9" spans="1:131" s="234" customFormat="1" ht="26.25" customHeight="1" x14ac:dyDescent="0.2">
      <c r="A9" s="237">
        <v>3</v>
      </c>
      <c r="B9" s="1059"/>
      <c r="C9" s="1060"/>
      <c r="D9" s="1060"/>
      <c r="E9" s="1060"/>
      <c r="F9" s="1060"/>
      <c r="G9" s="1060"/>
      <c r="H9" s="1060"/>
      <c r="I9" s="1060"/>
      <c r="J9" s="1060"/>
      <c r="K9" s="1060"/>
      <c r="L9" s="1060"/>
      <c r="M9" s="1060"/>
      <c r="N9" s="1060"/>
      <c r="O9" s="1060"/>
      <c r="P9" s="1061"/>
      <c r="Q9" s="1067"/>
      <c r="R9" s="1068"/>
      <c r="S9" s="1068"/>
      <c r="T9" s="1068"/>
      <c r="U9" s="1068"/>
      <c r="V9" s="1068"/>
      <c r="W9" s="1068"/>
      <c r="X9" s="1068"/>
      <c r="Y9" s="1068"/>
      <c r="Z9" s="1068"/>
      <c r="AA9" s="1068"/>
      <c r="AB9" s="1068"/>
      <c r="AC9" s="1068"/>
      <c r="AD9" s="1068"/>
      <c r="AE9" s="1069"/>
      <c r="AF9" s="1064"/>
      <c r="AG9" s="1065"/>
      <c r="AH9" s="1065"/>
      <c r="AI9" s="1065"/>
      <c r="AJ9" s="1066"/>
      <c r="AK9" s="1109"/>
      <c r="AL9" s="1110"/>
      <c r="AM9" s="1110"/>
      <c r="AN9" s="1110"/>
      <c r="AO9" s="1110"/>
      <c r="AP9" s="1110"/>
      <c r="AQ9" s="1110"/>
      <c r="AR9" s="1110"/>
      <c r="AS9" s="1110"/>
      <c r="AT9" s="1110"/>
      <c r="AU9" s="1111"/>
      <c r="AV9" s="1111"/>
      <c r="AW9" s="1111"/>
      <c r="AX9" s="1111"/>
      <c r="AY9" s="1112"/>
      <c r="AZ9" s="231"/>
      <c r="BA9" s="231"/>
      <c r="BB9" s="231"/>
      <c r="BC9" s="231"/>
      <c r="BD9" s="231"/>
      <c r="BE9" s="232"/>
      <c r="BF9" s="232"/>
      <c r="BG9" s="232"/>
      <c r="BH9" s="232"/>
      <c r="BI9" s="232"/>
      <c r="BJ9" s="232"/>
      <c r="BK9" s="232"/>
      <c r="BL9" s="232"/>
      <c r="BM9" s="232"/>
      <c r="BN9" s="232"/>
      <c r="BO9" s="232"/>
      <c r="BP9" s="232"/>
      <c r="BQ9" s="237">
        <v>3</v>
      </c>
      <c r="BR9" s="238"/>
      <c r="BS9" s="1021"/>
      <c r="BT9" s="1022"/>
      <c r="BU9" s="1022"/>
      <c r="BV9" s="1022"/>
      <c r="BW9" s="1022"/>
      <c r="BX9" s="1022"/>
      <c r="BY9" s="1022"/>
      <c r="BZ9" s="1022"/>
      <c r="CA9" s="1022"/>
      <c r="CB9" s="1022"/>
      <c r="CC9" s="1022"/>
      <c r="CD9" s="1022"/>
      <c r="CE9" s="1022"/>
      <c r="CF9" s="1022"/>
      <c r="CG9" s="1043"/>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33"/>
    </row>
    <row r="10" spans="1:131" s="234" customFormat="1" ht="26.25" customHeight="1" x14ac:dyDescent="0.2">
      <c r="A10" s="237">
        <v>4</v>
      </c>
      <c r="B10" s="1059"/>
      <c r="C10" s="1060"/>
      <c r="D10" s="1060"/>
      <c r="E10" s="1060"/>
      <c r="F10" s="1060"/>
      <c r="G10" s="1060"/>
      <c r="H10" s="1060"/>
      <c r="I10" s="1060"/>
      <c r="J10" s="1060"/>
      <c r="K10" s="1060"/>
      <c r="L10" s="1060"/>
      <c r="M10" s="1060"/>
      <c r="N10" s="1060"/>
      <c r="O10" s="1060"/>
      <c r="P10" s="1061"/>
      <c r="Q10" s="1067"/>
      <c r="R10" s="1068"/>
      <c r="S10" s="1068"/>
      <c r="T10" s="1068"/>
      <c r="U10" s="1068"/>
      <c r="V10" s="1068"/>
      <c r="W10" s="1068"/>
      <c r="X10" s="1068"/>
      <c r="Y10" s="1068"/>
      <c r="Z10" s="1068"/>
      <c r="AA10" s="1068"/>
      <c r="AB10" s="1068"/>
      <c r="AC10" s="1068"/>
      <c r="AD10" s="1068"/>
      <c r="AE10" s="1069"/>
      <c r="AF10" s="1064"/>
      <c r="AG10" s="1065"/>
      <c r="AH10" s="1065"/>
      <c r="AI10" s="1065"/>
      <c r="AJ10" s="1066"/>
      <c r="AK10" s="1109"/>
      <c r="AL10" s="1110"/>
      <c r="AM10" s="1110"/>
      <c r="AN10" s="1110"/>
      <c r="AO10" s="1110"/>
      <c r="AP10" s="1110"/>
      <c r="AQ10" s="1110"/>
      <c r="AR10" s="1110"/>
      <c r="AS10" s="1110"/>
      <c r="AT10" s="1110"/>
      <c r="AU10" s="1111"/>
      <c r="AV10" s="1111"/>
      <c r="AW10" s="1111"/>
      <c r="AX10" s="1111"/>
      <c r="AY10" s="1112"/>
      <c r="AZ10" s="231"/>
      <c r="BA10" s="231"/>
      <c r="BB10" s="231"/>
      <c r="BC10" s="231"/>
      <c r="BD10" s="231"/>
      <c r="BE10" s="232"/>
      <c r="BF10" s="232"/>
      <c r="BG10" s="232"/>
      <c r="BH10" s="232"/>
      <c r="BI10" s="232"/>
      <c r="BJ10" s="232"/>
      <c r="BK10" s="232"/>
      <c r="BL10" s="232"/>
      <c r="BM10" s="232"/>
      <c r="BN10" s="232"/>
      <c r="BO10" s="232"/>
      <c r="BP10" s="232"/>
      <c r="BQ10" s="237">
        <v>4</v>
      </c>
      <c r="BR10" s="238"/>
      <c r="BS10" s="1021"/>
      <c r="BT10" s="1022"/>
      <c r="BU10" s="1022"/>
      <c r="BV10" s="1022"/>
      <c r="BW10" s="1022"/>
      <c r="BX10" s="1022"/>
      <c r="BY10" s="1022"/>
      <c r="BZ10" s="1022"/>
      <c r="CA10" s="1022"/>
      <c r="CB10" s="1022"/>
      <c r="CC10" s="1022"/>
      <c r="CD10" s="1022"/>
      <c r="CE10" s="1022"/>
      <c r="CF10" s="1022"/>
      <c r="CG10" s="1043"/>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33"/>
    </row>
    <row r="11" spans="1:131" s="234" customFormat="1" ht="26.25" customHeight="1" x14ac:dyDescent="0.2">
      <c r="A11" s="237">
        <v>5</v>
      </c>
      <c r="B11" s="1059"/>
      <c r="C11" s="1060"/>
      <c r="D11" s="1060"/>
      <c r="E11" s="1060"/>
      <c r="F11" s="1060"/>
      <c r="G11" s="1060"/>
      <c r="H11" s="1060"/>
      <c r="I11" s="1060"/>
      <c r="J11" s="1060"/>
      <c r="K11" s="1060"/>
      <c r="L11" s="1060"/>
      <c r="M11" s="1060"/>
      <c r="N11" s="1060"/>
      <c r="O11" s="1060"/>
      <c r="P11" s="1061"/>
      <c r="Q11" s="1067"/>
      <c r="R11" s="1068"/>
      <c r="S11" s="1068"/>
      <c r="T11" s="1068"/>
      <c r="U11" s="1068"/>
      <c r="V11" s="1068"/>
      <c r="W11" s="1068"/>
      <c r="X11" s="1068"/>
      <c r="Y11" s="1068"/>
      <c r="Z11" s="1068"/>
      <c r="AA11" s="1068"/>
      <c r="AB11" s="1068"/>
      <c r="AC11" s="1068"/>
      <c r="AD11" s="1068"/>
      <c r="AE11" s="1069"/>
      <c r="AF11" s="1064"/>
      <c r="AG11" s="1065"/>
      <c r="AH11" s="1065"/>
      <c r="AI11" s="1065"/>
      <c r="AJ11" s="1066"/>
      <c r="AK11" s="1109"/>
      <c r="AL11" s="1110"/>
      <c r="AM11" s="1110"/>
      <c r="AN11" s="1110"/>
      <c r="AO11" s="1110"/>
      <c r="AP11" s="1110"/>
      <c r="AQ11" s="1110"/>
      <c r="AR11" s="1110"/>
      <c r="AS11" s="1110"/>
      <c r="AT11" s="1110"/>
      <c r="AU11" s="1111"/>
      <c r="AV11" s="1111"/>
      <c r="AW11" s="1111"/>
      <c r="AX11" s="1111"/>
      <c r="AY11" s="1112"/>
      <c r="AZ11" s="231"/>
      <c r="BA11" s="231"/>
      <c r="BB11" s="231"/>
      <c r="BC11" s="231"/>
      <c r="BD11" s="231"/>
      <c r="BE11" s="232"/>
      <c r="BF11" s="232"/>
      <c r="BG11" s="232"/>
      <c r="BH11" s="232"/>
      <c r="BI11" s="232"/>
      <c r="BJ11" s="232"/>
      <c r="BK11" s="232"/>
      <c r="BL11" s="232"/>
      <c r="BM11" s="232"/>
      <c r="BN11" s="232"/>
      <c r="BO11" s="232"/>
      <c r="BP11" s="232"/>
      <c r="BQ11" s="237">
        <v>5</v>
      </c>
      <c r="BR11" s="238"/>
      <c r="BS11" s="1021"/>
      <c r="BT11" s="1022"/>
      <c r="BU11" s="1022"/>
      <c r="BV11" s="1022"/>
      <c r="BW11" s="1022"/>
      <c r="BX11" s="1022"/>
      <c r="BY11" s="1022"/>
      <c r="BZ11" s="1022"/>
      <c r="CA11" s="1022"/>
      <c r="CB11" s="1022"/>
      <c r="CC11" s="1022"/>
      <c r="CD11" s="1022"/>
      <c r="CE11" s="1022"/>
      <c r="CF11" s="1022"/>
      <c r="CG11" s="1043"/>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33"/>
    </row>
    <row r="12" spans="1:131" s="234" customFormat="1" ht="26.25" customHeight="1" x14ac:dyDescent="0.2">
      <c r="A12" s="237">
        <v>6</v>
      </c>
      <c r="B12" s="1059"/>
      <c r="C12" s="1060"/>
      <c r="D12" s="1060"/>
      <c r="E12" s="1060"/>
      <c r="F12" s="1060"/>
      <c r="G12" s="1060"/>
      <c r="H12" s="1060"/>
      <c r="I12" s="1060"/>
      <c r="J12" s="1060"/>
      <c r="K12" s="1060"/>
      <c r="L12" s="1060"/>
      <c r="M12" s="1060"/>
      <c r="N12" s="1060"/>
      <c r="O12" s="1060"/>
      <c r="P12" s="1061"/>
      <c r="Q12" s="1067"/>
      <c r="R12" s="1068"/>
      <c r="S12" s="1068"/>
      <c r="T12" s="1068"/>
      <c r="U12" s="1068"/>
      <c r="V12" s="1068"/>
      <c r="W12" s="1068"/>
      <c r="X12" s="1068"/>
      <c r="Y12" s="1068"/>
      <c r="Z12" s="1068"/>
      <c r="AA12" s="1068"/>
      <c r="AB12" s="1068"/>
      <c r="AC12" s="1068"/>
      <c r="AD12" s="1068"/>
      <c r="AE12" s="1069"/>
      <c r="AF12" s="1064"/>
      <c r="AG12" s="1065"/>
      <c r="AH12" s="1065"/>
      <c r="AI12" s="1065"/>
      <c r="AJ12" s="1066"/>
      <c r="AK12" s="1109"/>
      <c r="AL12" s="1110"/>
      <c r="AM12" s="1110"/>
      <c r="AN12" s="1110"/>
      <c r="AO12" s="1110"/>
      <c r="AP12" s="1110"/>
      <c r="AQ12" s="1110"/>
      <c r="AR12" s="1110"/>
      <c r="AS12" s="1110"/>
      <c r="AT12" s="1110"/>
      <c r="AU12" s="1111"/>
      <c r="AV12" s="1111"/>
      <c r="AW12" s="1111"/>
      <c r="AX12" s="1111"/>
      <c r="AY12" s="1112"/>
      <c r="AZ12" s="231"/>
      <c r="BA12" s="231"/>
      <c r="BB12" s="231"/>
      <c r="BC12" s="231"/>
      <c r="BD12" s="231"/>
      <c r="BE12" s="232"/>
      <c r="BF12" s="232"/>
      <c r="BG12" s="232"/>
      <c r="BH12" s="232"/>
      <c r="BI12" s="232"/>
      <c r="BJ12" s="232"/>
      <c r="BK12" s="232"/>
      <c r="BL12" s="232"/>
      <c r="BM12" s="232"/>
      <c r="BN12" s="232"/>
      <c r="BO12" s="232"/>
      <c r="BP12" s="232"/>
      <c r="BQ12" s="237">
        <v>6</v>
      </c>
      <c r="BR12" s="238"/>
      <c r="BS12" s="1021"/>
      <c r="BT12" s="1022"/>
      <c r="BU12" s="1022"/>
      <c r="BV12" s="1022"/>
      <c r="BW12" s="1022"/>
      <c r="BX12" s="1022"/>
      <c r="BY12" s="1022"/>
      <c r="BZ12" s="1022"/>
      <c r="CA12" s="1022"/>
      <c r="CB12" s="1022"/>
      <c r="CC12" s="1022"/>
      <c r="CD12" s="1022"/>
      <c r="CE12" s="1022"/>
      <c r="CF12" s="1022"/>
      <c r="CG12" s="1043"/>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33"/>
    </row>
    <row r="13" spans="1:131" s="234" customFormat="1" ht="26.25" customHeight="1" x14ac:dyDescent="0.2">
      <c r="A13" s="237">
        <v>7</v>
      </c>
      <c r="B13" s="1059"/>
      <c r="C13" s="1060"/>
      <c r="D13" s="1060"/>
      <c r="E13" s="1060"/>
      <c r="F13" s="1060"/>
      <c r="G13" s="1060"/>
      <c r="H13" s="1060"/>
      <c r="I13" s="1060"/>
      <c r="J13" s="1060"/>
      <c r="K13" s="1060"/>
      <c r="L13" s="1060"/>
      <c r="M13" s="1060"/>
      <c r="N13" s="1060"/>
      <c r="O13" s="1060"/>
      <c r="P13" s="1061"/>
      <c r="Q13" s="1067"/>
      <c r="R13" s="1068"/>
      <c r="S13" s="1068"/>
      <c r="T13" s="1068"/>
      <c r="U13" s="1068"/>
      <c r="V13" s="1068"/>
      <c r="W13" s="1068"/>
      <c r="X13" s="1068"/>
      <c r="Y13" s="1068"/>
      <c r="Z13" s="1068"/>
      <c r="AA13" s="1068"/>
      <c r="AB13" s="1068"/>
      <c r="AC13" s="1068"/>
      <c r="AD13" s="1068"/>
      <c r="AE13" s="1069"/>
      <c r="AF13" s="1064"/>
      <c r="AG13" s="1065"/>
      <c r="AH13" s="1065"/>
      <c r="AI13" s="1065"/>
      <c r="AJ13" s="1066"/>
      <c r="AK13" s="1109"/>
      <c r="AL13" s="1110"/>
      <c r="AM13" s="1110"/>
      <c r="AN13" s="1110"/>
      <c r="AO13" s="1110"/>
      <c r="AP13" s="1110"/>
      <c r="AQ13" s="1110"/>
      <c r="AR13" s="1110"/>
      <c r="AS13" s="1110"/>
      <c r="AT13" s="1110"/>
      <c r="AU13" s="1111"/>
      <c r="AV13" s="1111"/>
      <c r="AW13" s="1111"/>
      <c r="AX13" s="1111"/>
      <c r="AY13" s="1112"/>
      <c r="AZ13" s="231"/>
      <c r="BA13" s="231"/>
      <c r="BB13" s="231"/>
      <c r="BC13" s="231"/>
      <c r="BD13" s="231"/>
      <c r="BE13" s="232"/>
      <c r="BF13" s="232"/>
      <c r="BG13" s="232"/>
      <c r="BH13" s="232"/>
      <c r="BI13" s="232"/>
      <c r="BJ13" s="232"/>
      <c r="BK13" s="232"/>
      <c r="BL13" s="232"/>
      <c r="BM13" s="232"/>
      <c r="BN13" s="232"/>
      <c r="BO13" s="232"/>
      <c r="BP13" s="232"/>
      <c r="BQ13" s="237">
        <v>7</v>
      </c>
      <c r="BR13" s="238"/>
      <c r="BS13" s="1021"/>
      <c r="BT13" s="1022"/>
      <c r="BU13" s="1022"/>
      <c r="BV13" s="1022"/>
      <c r="BW13" s="1022"/>
      <c r="BX13" s="1022"/>
      <c r="BY13" s="1022"/>
      <c r="BZ13" s="1022"/>
      <c r="CA13" s="1022"/>
      <c r="CB13" s="1022"/>
      <c r="CC13" s="1022"/>
      <c r="CD13" s="1022"/>
      <c r="CE13" s="1022"/>
      <c r="CF13" s="1022"/>
      <c r="CG13" s="1043"/>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33"/>
    </row>
    <row r="14" spans="1:131" s="234" customFormat="1" ht="26.25" customHeight="1" x14ac:dyDescent="0.2">
      <c r="A14" s="237">
        <v>8</v>
      </c>
      <c r="B14" s="1059"/>
      <c r="C14" s="1060"/>
      <c r="D14" s="1060"/>
      <c r="E14" s="1060"/>
      <c r="F14" s="1060"/>
      <c r="G14" s="1060"/>
      <c r="H14" s="1060"/>
      <c r="I14" s="1060"/>
      <c r="J14" s="1060"/>
      <c r="K14" s="1060"/>
      <c r="L14" s="1060"/>
      <c r="M14" s="1060"/>
      <c r="N14" s="1060"/>
      <c r="O14" s="1060"/>
      <c r="P14" s="1061"/>
      <c r="Q14" s="1067"/>
      <c r="R14" s="1068"/>
      <c r="S14" s="1068"/>
      <c r="T14" s="1068"/>
      <c r="U14" s="1068"/>
      <c r="V14" s="1068"/>
      <c r="W14" s="1068"/>
      <c r="X14" s="1068"/>
      <c r="Y14" s="1068"/>
      <c r="Z14" s="1068"/>
      <c r="AA14" s="1068"/>
      <c r="AB14" s="1068"/>
      <c r="AC14" s="1068"/>
      <c r="AD14" s="1068"/>
      <c r="AE14" s="1069"/>
      <c r="AF14" s="1064"/>
      <c r="AG14" s="1065"/>
      <c r="AH14" s="1065"/>
      <c r="AI14" s="1065"/>
      <c r="AJ14" s="1066"/>
      <c r="AK14" s="1109"/>
      <c r="AL14" s="1110"/>
      <c r="AM14" s="1110"/>
      <c r="AN14" s="1110"/>
      <c r="AO14" s="1110"/>
      <c r="AP14" s="1110"/>
      <c r="AQ14" s="1110"/>
      <c r="AR14" s="1110"/>
      <c r="AS14" s="1110"/>
      <c r="AT14" s="1110"/>
      <c r="AU14" s="1111"/>
      <c r="AV14" s="1111"/>
      <c r="AW14" s="1111"/>
      <c r="AX14" s="1111"/>
      <c r="AY14" s="1112"/>
      <c r="AZ14" s="231"/>
      <c r="BA14" s="231"/>
      <c r="BB14" s="231"/>
      <c r="BC14" s="231"/>
      <c r="BD14" s="231"/>
      <c r="BE14" s="232"/>
      <c r="BF14" s="232"/>
      <c r="BG14" s="232"/>
      <c r="BH14" s="232"/>
      <c r="BI14" s="232"/>
      <c r="BJ14" s="232"/>
      <c r="BK14" s="232"/>
      <c r="BL14" s="232"/>
      <c r="BM14" s="232"/>
      <c r="BN14" s="232"/>
      <c r="BO14" s="232"/>
      <c r="BP14" s="232"/>
      <c r="BQ14" s="237">
        <v>8</v>
      </c>
      <c r="BR14" s="238"/>
      <c r="BS14" s="1021"/>
      <c r="BT14" s="1022"/>
      <c r="BU14" s="1022"/>
      <c r="BV14" s="1022"/>
      <c r="BW14" s="1022"/>
      <c r="BX14" s="1022"/>
      <c r="BY14" s="1022"/>
      <c r="BZ14" s="1022"/>
      <c r="CA14" s="1022"/>
      <c r="CB14" s="1022"/>
      <c r="CC14" s="1022"/>
      <c r="CD14" s="1022"/>
      <c r="CE14" s="1022"/>
      <c r="CF14" s="1022"/>
      <c r="CG14" s="1043"/>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33"/>
    </row>
    <row r="15" spans="1:131" s="234" customFormat="1" ht="26.25" customHeight="1" x14ac:dyDescent="0.2">
      <c r="A15" s="237">
        <v>9</v>
      </c>
      <c r="B15" s="1059"/>
      <c r="C15" s="1060"/>
      <c r="D15" s="1060"/>
      <c r="E15" s="1060"/>
      <c r="F15" s="1060"/>
      <c r="G15" s="1060"/>
      <c r="H15" s="1060"/>
      <c r="I15" s="1060"/>
      <c r="J15" s="1060"/>
      <c r="K15" s="1060"/>
      <c r="L15" s="1060"/>
      <c r="M15" s="1060"/>
      <c r="N15" s="1060"/>
      <c r="O15" s="1060"/>
      <c r="P15" s="1061"/>
      <c r="Q15" s="1067"/>
      <c r="R15" s="1068"/>
      <c r="S15" s="1068"/>
      <c r="T15" s="1068"/>
      <c r="U15" s="1068"/>
      <c r="V15" s="1068"/>
      <c r="W15" s="1068"/>
      <c r="X15" s="1068"/>
      <c r="Y15" s="1068"/>
      <c r="Z15" s="1068"/>
      <c r="AA15" s="1068"/>
      <c r="AB15" s="1068"/>
      <c r="AC15" s="1068"/>
      <c r="AD15" s="1068"/>
      <c r="AE15" s="1069"/>
      <c r="AF15" s="1064"/>
      <c r="AG15" s="1065"/>
      <c r="AH15" s="1065"/>
      <c r="AI15" s="1065"/>
      <c r="AJ15" s="1066"/>
      <c r="AK15" s="1109"/>
      <c r="AL15" s="1110"/>
      <c r="AM15" s="1110"/>
      <c r="AN15" s="1110"/>
      <c r="AO15" s="1110"/>
      <c r="AP15" s="1110"/>
      <c r="AQ15" s="1110"/>
      <c r="AR15" s="1110"/>
      <c r="AS15" s="1110"/>
      <c r="AT15" s="1110"/>
      <c r="AU15" s="1111"/>
      <c r="AV15" s="1111"/>
      <c r="AW15" s="1111"/>
      <c r="AX15" s="1111"/>
      <c r="AY15" s="1112"/>
      <c r="AZ15" s="231"/>
      <c r="BA15" s="231"/>
      <c r="BB15" s="231"/>
      <c r="BC15" s="231"/>
      <c r="BD15" s="231"/>
      <c r="BE15" s="232"/>
      <c r="BF15" s="232"/>
      <c r="BG15" s="232"/>
      <c r="BH15" s="232"/>
      <c r="BI15" s="232"/>
      <c r="BJ15" s="232"/>
      <c r="BK15" s="232"/>
      <c r="BL15" s="232"/>
      <c r="BM15" s="232"/>
      <c r="BN15" s="232"/>
      <c r="BO15" s="232"/>
      <c r="BP15" s="232"/>
      <c r="BQ15" s="237">
        <v>9</v>
      </c>
      <c r="BR15" s="238"/>
      <c r="BS15" s="1021"/>
      <c r="BT15" s="1022"/>
      <c r="BU15" s="1022"/>
      <c r="BV15" s="1022"/>
      <c r="BW15" s="1022"/>
      <c r="BX15" s="1022"/>
      <c r="BY15" s="1022"/>
      <c r="BZ15" s="1022"/>
      <c r="CA15" s="1022"/>
      <c r="CB15" s="1022"/>
      <c r="CC15" s="1022"/>
      <c r="CD15" s="1022"/>
      <c r="CE15" s="1022"/>
      <c r="CF15" s="1022"/>
      <c r="CG15" s="1043"/>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33"/>
    </row>
    <row r="16" spans="1:131" s="234" customFormat="1" ht="26.25" customHeight="1" x14ac:dyDescent="0.2">
      <c r="A16" s="237">
        <v>10</v>
      </c>
      <c r="B16" s="1059"/>
      <c r="C16" s="1060"/>
      <c r="D16" s="1060"/>
      <c r="E16" s="1060"/>
      <c r="F16" s="1060"/>
      <c r="G16" s="1060"/>
      <c r="H16" s="1060"/>
      <c r="I16" s="1060"/>
      <c r="J16" s="1060"/>
      <c r="K16" s="1060"/>
      <c r="L16" s="1060"/>
      <c r="M16" s="1060"/>
      <c r="N16" s="1060"/>
      <c r="O16" s="1060"/>
      <c r="P16" s="1061"/>
      <c r="Q16" s="1067"/>
      <c r="R16" s="1068"/>
      <c r="S16" s="1068"/>
      <c r="T16" s="1068"/>
      <c r="U16" s="1068"/>
      <c r="V16" s="1068"/>
      <c r="W16" s="1068"/>
      <c r="X16" s="1068"/>
      <c r="Y16" s="1068"/>
      <c r="Z16" s="1068"/>
      <c r="AA16" s="1068"/>
      <c r="AB16" s="1068"/>
      <c r="AC16" s="1068"/>
      <c r="AD16" s="1068"/>
      <c r="AE16" s="1069"/>
      <c r="AF16" s="1064"/>
      <c r="AG16" s="1065"/>
      <c r="AH16" s="1065"/>
      <c r="AI16" s="1065"/>
      <c r="AJ16" s="1066"/>
      <c r="AK16" s="1109"/>
      <c r="AL16" s="1110"/>
      <c r="AM16" s="1110"/>
      <c r="AN16" s="1110"/>
      <c r="AO16" s="1110"/>
      <c r="AP16" s="1110"/>
      <c r="AQ16" s="1110"/>
      <c r="AR16" s="1110"/>
      <c r="AS16" s="1110"/>
      <c r="AT16" s="1110"/>
      <c r="AU16" s="1111"/>
      <c r="AV16" s="1111"/>
      <c r="AW16" s="1111"/>
      <c r="AX16" s="1111"/>
      <c r="AY16" s="1112"/>
      <c r="AZ16" s="231"/>
      <c r="BA16" s="231"/>
      <c r="BB16" s="231"/>
      <c r="BC16" s="231"/>
      <c r="BD16" s="231"/>
      <c r="BE16" s="232"/>
      <c r="BF16" s="232"/>
      <c r="BG16" s="232"/>
      <c r="BH16" s="232"/>
      <c r="BI16" s="232"/>
      <c r="BJ16" s="232"/>
      <c r="BK16" s="232"/>
      <c r="BL16" s="232"/>
      <c r="BM16" s="232"/>
      <c r="BN16" s="232"/>
      <c r="BO16" s="232"/>
      <c r="BP16" s="232"/>
      <c r="BQ16" s="237">
        <v>10</v>
      </c>
      <c r="BR16" s="238"/>
      <c r="BS16" s="1021"/>
      <c r="BT16" s="1022"/>
      <c r="BU16" s="1022"/>
      <c r="BV16" s="1022"/>
      <c r="BW16" s="1022"/>
      <c r="BX16" s="1022"/>
      <c r="BY16" s="1022"/>
      <c r="BZ16" s="1022"/>
      <c r="CA16" s="1022"/>
      <c r="CB16" s="1022"/>
      <c r="CC16" s="1022"/>
      <c r="CD16" s="1022"/>
      <c r="CE16" s="1022"/>
      <c r="CF16" s="1022"/>
      <c r="CG16" s="1043"/>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33"/>
    </row>
    <row r="17" spans="1:131" s="234" customFormat="1" ht="26.25" customHeight="1" x14ac:dyDescent="0.2">
      <c r="A17" s="237">
        <v>11</v>
      </c>
      <c r="B17" s="1059"/>
      <c r="C17" s="1060"/>
      <c r="D17" s="1060"/>
      <c r="E17" s="1060"/>
      <c r="F17" s="1060"/>
      <c r="G17" s="1060"/>
      <c r="H17" s="1060"/>
      <c r="I17" s="1060"/>
      <c r="J17" s="1060"/>
      <c r="K17" s="1060"/>
      <c r="L17" s="1060"/>
      <c r="M17" s="1060"/>
      <c r="N17" s="1060"/>
      <c r="O17" s="1060"/>
      <c r="P17" s="1061"/>
      <c r="Q17" s="1067"/>
      <c r="R17" s="1068"/>
      <c r="S17" s="1068"/>
      <c r="T17" s="1068"/>
      <c r="U17" s="1068"/>
      <c r="V17" s="1068"/>
      <c r="W17" s="1068"/>
      <c r="X17" s="1068"/>
      <c r="Y17" s="1068"/>
      <c r="Z17" s="1068"/>
      <c r="AA17" s="1068"/>
      <c r="AB17" s="1068"/>
      <c r="AC17" s="1068"/>
      <c r="AD17" s="1068"/>
      <c r="AE17" s="1069"/>
      <c r="AF17" s="1064"/>
      <c r="AG17" s="1065"/>
      <c r="AH17" s="1065"/>
      <c r="AI17" s="1065"/>
      <c r="AJ17" s="1066"/>
      <c r="AK17" s="1109"/>
      <c r="AL17" s="1110"/>
      <c r="AM17" s="1110"/>
      <c r="AN17" s="1110"/>
      <c r="AO17" s="1110"/>
      <c r="AP17" s="1110"/>
      <c r="AQ17" s="1110"/>
      <c r="AR17" s="1110"/>
      <c r="AS17" s="1110"/>
      <c r="AT17" s="1110"/>
      <c r="AU17" s="1111"/>
      <c r="AV17" s="1111"/>
      <c r="AW17" s="1111"/>
      <c r="AX17" s="1111"/>
      <c r="AY17" s="1112"/>
      <c r="AZ17" s="231"/>
      <c r="BA17" s="231"/>
      <c r="BB17" s="231"/>
      <c r="BC17" s="231"/>
      <c r="BD17" s="231"/>
      <c r="BE17" s="232"/>
      <c r="BF17" s="232"/>
      <c r="BG17" s="232"/>
      <c r="BH17" s="232"/>
      <c r="BI17" s="232"/>
      <c r="BJ17" s="232"/>
      <c r="BK17" s="232"/>
      <c r="BL17" s="232"/>
      <c r="BM17" s="232"/>
      <c r="BN17" s="232"/>
      <c r="BO17" s="232"/>
      <c r="BP17" s="232"/>
      <c r="BQ17" s="237">
        <v>11</v>
      </c>
      <c r="BR17" s="238"/>
      <c r="BS17" s="1021"/>
      <c r="BT17" s="1022"/>
      <c r="BU17" s="1022"/>
      <c r="BV17" s="1022"/>
      <c r="BW17" s="1022"/>
      <c r="BX17" s="1022"/>
      <c r="BY17" s="1022"/>
      <c r="BZ17" s="1022"/>
      <c r="CA17" s="1022"/>
      <c r="CB17" s="1022"/>
      <c r="CC17" s="1022"/>
      <c r="CD17" s="1022"/>
      <c r="CE17" s="1022"/>
      <c r="CF17" s="1022"/>
      <c r="CG17" s="1043"/>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33"/>
    </row>
    <row r="18" spans="1:131" s="234" customFormat="1" ht="26.25" customHeight="1" x14ac:dyDescent="0.2">
      <c r="A18" s="237">
        <v>12</v>
      </c>
      <c r="B18" s="1059"/>
      <c r="C18" s="1060"/>
      <c r="D18" s="1060"/>
      <c r="E18" s="1060"/>
      <c r="F18" s="1060"/>
      <c r="G18" s="1060"/>
      <c r="H18" s="1060"/>
      <c r="I18" s="1060"/>
      <c r="J18" s="1060"/>
      <c r="K18" s="1060"/>
      <c r="L18" s="1060"/>
      <c r="M18" s="1060"/>
      <c r="N18" s="1060"/>
      <c r="O18" s="1060"/>
      <c r="P18" s="1061"/>
      <c r="Q18" s="1067"/>
      <c r="R18" s="1068"/>
      <c r="S18" s="1068"/>
      <c r="T18" s="1068"/>
      <c r="U18" s="1068"/>
      <c r="V18" s="1068"/>
      <c r="W18" s="1068"/>
      <c r="X18" s="1068"/>
      <c r="Y18" s="1068"/>
      <c r="Z18" s="1068"/>
      <c r="AA18" s="1068"/>
      <c r="AB18" s="1068"/>
      <c r="AC18" s="1068"/>
      <c r="AD18" s="1068"/>
      <c r="AE18" s="1069"/>
      <c r="AF18" s="1064"/>
      <c r="AG18" s="1065"/>
      <c r="AH18" s="1065"/>
      <c r="AI18" s="1065"/>
      <c r="AJ18" s="1066"/>
      <c r="AK18" s="1109"/>
      <c r="AL18" s="1110"/>
      <c r="AM18" s="1110"/>
      <c r="AN18" s="1110"/>
      <c r="AO18" s="1110"/>
      <c r="AP18" s="1110"/>
      <c r="AQ18" s="1110"/>
      <c r="AR18" s="1110"/>
      <c r="AS18" s="1110"/>
      <c r="AT18" s="1110"/>
      <c r="AU18" s="1111"/>
      <c r="AV18" s="1111"/>
      <c r="AW18" s="1111"/>
      <c r="AX18" s="1111"/>
      <c r="AY18" s="1112"/>
      <c r="AZ18" s="231"/>
      <c r="BA18" s="231"/>
      <c r="BB18" s="231"/>
      <c r="BC18" s="231"/>
      <c r="BD18" s="231"/>
      <c r="BE18" s="232"/>
      <c r="BF18" s="232"/>
      <c r="BG18" s="232"/>
      <c r="BH18" s="232"/>
      <c r="BI18" s="232"/>
      <c r="BJ18" s="232"/>
      <c r="BK18" s="232"/>
      <c r="BL18" s="232"/>
      <c r="BM18" s="232"/>
      <c r="BN18" s="232"/>
      <c r="BO18" s="232"/>
      <c r="BP18" s="232"/>
      <c r="BQ18" s="237">
        <v>12</v>
      </c>
      <c r="BR18" s="238"/>
      <c r="BS18" s="1021"/>
      <c r="BT18" s="1022"/>
      <c r="BU18" s="1022"/>
      <c r="BV18" s="1022"/>
      <c r="BW18" s="1022"/>
      <c r="BX18" s="1022"/>
      <c r="BY18" s="1022"/>
      <c r="BZ18" s="1022"/>
      <c r="CA18" s="1022"/>
      <c r="CB18" s="1022"/>
      <c r="CC18" s="1022"/>
      <c r="CD18" s="1022"/>
      <c r="CE18" s="1022"/>
      <c r="CF18" s="1022"/>
      <c r="CG18" s="1043"/>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33"/>
    </row>
    <row r="19" spans="1:131" s="234" customFormat="1" ht="26.25" customHeight="1" x14ac:dyDescent="0.2">
      <c r="A19" s="237">
        <v>13</v>
      </c>
      <c r="B19" s="1059"/>
      <c r="C19" s="1060"/>
      <c r="D19" s="1060"/>
      <c r="E19" s="1060"/>
      <c r="F19" s="1060"/>
      <c r="G19" s="1060"/>
      <c r="H19" s="1060"/>
      <c r="I19" s="1060"/>
      <c r="J19" s="1060"/>
      <c r="K19" s="1060"/>
      <c r="L19" s="1060"/>
      <c r="M19" s="1060"/>
      <c r="N19" s="1060"/>
      <c r="O19" s="1060"/>
      <c r="P19" s="1061"/>
      <c r="Q19" s="1067"/>
      <c r="R19" s="1068"/>
      <c r="S19" s="1068"/>
      <c r="T19" s="1068"/>
      <c r="U19" s="1068"/>
      <c r="V19" s="1068"/>
      <c r="W19" s="1068"/>
      <c r="X19" s="1068"/>
      <c r="Y19" s="1068"/>
      <c r="Z19" s="1068"/>
      <c r="AA19" s="1068"/>
      <c r="AB19" s="1068"/>
      <c r="AC19" s="1068"/>
      <c r="AD19" s="1068"/>
      <c r="AE19" s="1069"/>
      <c r="AF19" s="1064"/>
      <c r="AG19" s="1065"/>
      <c r="AH19" s="1065"/>
      <c r="AI19" s="1065"/>
      <c r="AJ19" s="1066"/>
      <c r="AK19" s="1109"/>
      <c r="AL19" s="1110"/>
      <c r="AM19" s="1110"/>
      <c r="AN19" s="1110"/>
      <c r="AO19" s="1110"/>
      <c r="AP19" s="1110"/>
      <c r="AQ19" s="1110"/>
      <c r="AR19" s="1110"/>
      <c r="AS19" s="1110"/>
      <c r="AT19" s="1110"/>
      <c r="AU19" s="1111"/>
      <c r="AV19" s="1111"/>
      <c r="AW19" s="1111"/>
      <c r="AX19" s="1111"/>
      <c r="AY19" s="1112"/>
      <c r="AZ19" s="231"/>
      <c r="BA19" s="231"/>
      <c r="BB19" s="231"/>
      <c r="BC19" s="231"/>
      <c r="BD19" s="231"/>
      <c r="BE19" s="232"/>
      <c r="BF19" s="232"/>
      <c r="BG19" s="232"/>
      <c r="BH19" s="232"/>
      <c r="BI19" s="232"/>
      <c r="BJ19" s="232"/>
      <c r="BK19" s="232"/>
      <c r="BL19" s="232"/>
      <c r="BM19" s="232"/>
      <c r="BN19" s="232"/>
      <c r="BO19" s="232"/>
      <c r="BP19" s="232"/>
      <c r="BQ19" s="237">
        <v>13</v>
      </c>
      <c r="BR19" s="238"/>
      <c r="BS19" s="1021"/>
      <c r="BT19" s="1022"/>
      <c r="BU19" s="1022"/>
      <c r="BV19" s="1022"/>
      <c r="BW19" s="1022"/>
      <c r="BX19" s="1022"/>
      <c r="BY19" s="1022"/>
      <c r="BZ19" s="1022"/>
      <c r="CA19" s="1022"/>
      <c r="CB19" s="1022"/>
      <c r="CC19" s="1022"/>
      <c r="CD19" s="1022"/>
      <c r="CE19" s="1022"/>
      <c r="CF19" s="1022"/>
      <c r="CG19" s="1043"/>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33"/>
    </row>
    <row r="20" spans="1:131" s="234" customFormat="1" ht="26.25" customHeight="1" x14ac:dyDescent="0.2">
      <c r="A20" s="237">
        <v>14</v>
      </c>
      <c r="B20" s="1059"/>
      <c r="C20" s="1060"/>
      <c r="D20" s="1060"/>
      <c r="E20" s="1060"/>
      <c r="F20" s="1060"/>
      <c r="G20" s="1060"/>
      <c r="H20" s="1060"/>
      <c r="I20" s="1060"/>
      <c r="J20" s="1060"/>
      <c r="K20" s="1060"/>
      <c r="L20" s="1060"/>
      <c r="M20" s="1060"/>
      <c r="N20" s="1060"/>
      <c r="O20" s="1060"/>
      <c r="P20" s="1061"/>
      <c r="Q20" s="1067"/>
      <c r="R20" s="1068"/>
      <c r="S20" s="1068"/>
      <c r="T20" s="1068"/>
      <c r="U20" s="1068"/>
      <c r="V20" s="1068"/>
      <c r="W20" s="1068"/>
      <c r="X20" s="1068"/>
      <c r="Y20" s="1068"/>
      <c r="Z20" s="1068"/>
      <c r="AA20" s="1068"/>
      <c r="AB20" s="1068"/>
      <c r="AC20" s="1068"/>
      <c r="AD20" s="1068"/>
      <c r="AE20" s="1069"/>
      <c r="AF20" s="1064"/>
      <c r="AG20" s="1065"/>
      <c r="AH20" s="1065"/>
      <c r="AI20" s="1065"/>
      <c r="AJ20" s="1066"/>
      <c r="AK20" s="1109"/>
      <c r="AL20" s="1110"/>
      <c r="AM20" s="1110"/>
      <c r="AN20" s="1110"/>
      <c r="AO20" s="1110"/>
      <c r="AP20" s="1110"/>
      <c r="AQ20" s="1110"/>
      <c r="AR20" s="1110"/>
      <c r="AS20" s="1110"/>
      <c r="AT20" s="1110"/>
      <c r="AU20" s="1111"/>
      <c r="AV20" s="1111"/>
      <c r="AW20" s="1111"/>
      <c r="AX20" s="1111"/>
      <c r="AY20" s="1112"/>
      <c r="AZ20" s="231"/>
      <c r="BA20" s="231"/>
      <c r="BB20" s="231"/>
      <c r="BC20" s="231"/>
      <c r="BD20" s="231"/>
      <c r="BE20" s="232"/>
      <c r="BF20" s="232"/>
      <c r="BG20" s="232"/>
      <c r="BH20" s="232"/>
      <c r="BI20" s="232"/>
      <c r="BJ20" s="232"/>
      <c r="BK20" s="232"/>
      <c r="BL20" s="232"/>
      <c r="BM20" s="232"/>
      <c r="BN20" s="232"/>
      <c r="BO20" s="232"/>
      <c r="BP20" s="232"/>
      <c r="BQ20" s="237">
        <v>14</v>
      </c>
      <c r="BR20" s="238"/>
      <c r="BS20" s="1021"/>
      <c r="BT20" s="1022"/>
      <c r="BU20" s="1022"/>
      <c r="BV20" s="1022"/>
      <c r="BW20" s="1022"/>
      <c r="BX20" s="1022"/>
      <c r="BY20" s="1022"/>
      <c r="BZ20" s="1022"/>
      <c r="CA20" s="1022"/>
      <c r="CB20" s="1022"/>
      <c r="CC20" s="1022"/>
      <c r="CD20" s="1022"/>
      <c r="CE20" s="1022"/>
      <c r="CF20" s="1022"/>
      <c r="CG20" s="1043"/>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33"/>
    </row>
    <row r="21" spans="1:131" s="234" customFormat="1" ht="26.25" customHeight="1" thickBot="1" x14ac:dyDescent="0.25">
      <c r="A21" s="237">
        <v>15</v>
      </c>
      <c r="B21" s="1059"/>
      <c r="C21" s="1060"/>
      <c r="D21" s="1060"/>
      <c r="E21" s="1060"/>
      <c r="F21" s="1060"/>
      <c r="G21" s="1060"/>
      <c r="H21" s="1060"/>
      <c r="I21" s="1060"/>
      <c r="J21" s="1060"/>
      <c r="K21" s="1060"/>
      <c r="L21" s="1060"/>
      <c r="M21" s="1060"/>
      <c r="N21" s="1060"/>
      <c r="O21" s="1060"/>
      <c r="P21" s="1061"/>
      <c r="Q21" s="1067"/>
      <c r="R21" s="1068"/>
      <c r="S21" s="1068"/>
      <c r="T21" s="1068"/>
      <c r="U21" s="1068"/>
      <c r="V21" s="1068"/>
      <c r="W21" s="1068"/>
      <c r="X21" s="1068"/>
      <c r="Y21" s="1068"/>
      <c r="Z21" s="1068"/>
      <c r="AA21" s="1068"/>
      <c r="AB21" s="1068"/>
      <c r="AC21" s="1068"/>
      <c r="AD21" s="1068"/>
      <c r="AE21" s="1069"/>
      <c r="AF21" s="1064"/>
      <c r="AG21" s="1065"/>
      <c r="AH21" s="1065"/>
      <c r="AI21" s="1065"/>
      <c r="AJ21" s="1066"/>
      <c r="AK21" s="1109"/>
      <c r="AL21" s="1110"/>
      <c r="AM21" s="1110"/>
      <c r="AN21" s="1110"/>
      <c r="AO21" s="1110"/>
      <c r="AP21" s="1110"/>
      <c r="AQ21" s="1110"/>
      <c r="AR21" s="1110"/>
      <c r="AS21" s="1110"/>
      <c r="AT21" s="1110"/>
      <c r="AU21" s="1111"/>
      <c r="AV21" s="1111"/>
      <c r="AW21" s="1111"/>
      <c r="AX21" s="1111"/>
      <c r="AY21" s="1112"/>
      <c r="AZ21" s="231"/>
      <c r="BA21" s="231"/>
      <c r="BB21" s="231"/>
      <c r="BC21" s="231"/>
      <c r="BD21" s="231"/>
      <c r="BE21" s="232"/>
      <c r="BF21" s="232"/>
      <c r="BG21" s="232"/>
      <c r="BH21" s="232"/>
      <c r="BI21" s="232"/>
      <c r="BJ21" s="232"/>
      <c r="BK21" s="232"/>
      <c r="BL21" s="232"/>
      <c r="BM21" s="232"/>
      <c r="BN21" s="232"/>
      <c r="BO21" s="232"/>
      <c r="BP21" s="232"/>
      <c r="BQ21" s="237">
        <v>15</v>
      </c>
      <c r="BR21" s="238"/>
      <c r="BS21" s="1021"/>
      <c r="BT21" s="1022"/>
      <c r="BU21" s="1022"/>
      <c r="BV21" s="1022"/>
      <c r="BW21" s="1022"/>
      <c r="BX21" s="1022"/>
      <c r="BY21" s="1022"/>
      <c r="BZ21" s="1022"/>
      <c r="CA21" s="1022"/>
      <c r="CB21" s="1022"/>
      <c r="CC21" s="1022"/>
      <c r="CD21" s="1022"/>
      <c r="CE21" s="1022"/>
      <c r="CF21" s="1022"/>
      <c r="CG21" s="1043"/>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33"/>
    </row>
    <row r="22" spans="1:131" s="234" customFormat="1" ht="26.25" customHeight="1" x14ac:dyDescent="0.2">
      <c r="A22" s="237">
        <v>16</v>
      </c>
      <c r="B22" s="1059"/>
      <c r="C22" s="1060"/>
      <c r="D22" s="1060"/>
      <c r="E22" s="1060"/>
      <c r="F22" s="1060"/>
      <c r="G22" s="1060"/>
      <c r="H22" s="1060"/>
      <c r="I22" s="1060"/>
      <c r="J22" s="1060"/>
      <c r="K22" s="1060"/>
      <c r="L22" s="1060"/>
      <c r="M22" s="1060"/>
      <c r="N22" s="1060"/>
      <c r="O22" s="1060"/>
      <c r="P22" s="1061"/>
      <c r="Q22" s="1102"/>
      <c r="R22" s="1103"/>
      <c r="S22" s="1103"/>
      <c r="T22" s="1103"/>
      <c r="U22" s="1103"/>
      <c r="V22" s="1103"/>
      <c r="W22" s="1103"/>
      <c r="X22" s="1103"/>
      <c r="Y22" s="1103"/>
      <c r="Z22" s="1103"/>
      <c r="AA22" s="1103"/>
      <c r="AB22" s="1103"/>
      <c r="AC22" s="1103"/>
      <c r="AD22" s="1103"/>
      <c r="AE22" s="1104"/>
      <c r="AF22" s="1064"/>
      <c r="AG22" s="1065"/>
      <c r="AH22" s="1065"/>
      <c r="AI22" s="1065"/>
      <c r="AJ22" s="1066"/>
      <c r="AK22" s="1105"/>
      <c r="AL22" s="1106"/>
      <c r="AM22" s="1106"/>
      <c r="AN22" s="1106"/>
      <c r="AO22" s="1106"/>
      <c r="AP22" s="1106"/>
      <c r="AQ22" s="1106"/>
      <c r="AR22" s="1106"/>
      <c r="AS22" s="1106"/>
      <c r="AT22" s="1106"/>
      <c r="AU22" s="1107"/>
      <c r="AV22" s="1107"/>
      <c r="AW22" s="1107"/>
      <c r="AX22" s="1107"/>
      <c r="AY22" s="1108"/>
      <c r="AZ22" s="1057" t="s">
        <v>393</v>
      </c>
      <c r="BA22" s="1057"/>
      <c r="BB22" s="1057"/>
      <c r="BC22" s="1057"/>
      <c r="BD22" s="1058"/>
      <c r="BE22" s="232"/>
      <c r="BF22" s="232"/>
      <c r="BG22" s="232"/>
      <c r="BH22" s="232"/>
      <c r="BI22" s="232"/>
      <c r="BJ22" s="232"/>
      <c r="BK22" s="232"/>
      <c r="BL22" s="232"/>
      <c r="BM22" s="232"/>
      <c r="BN22" s="232"/>
      <c r="BO22" s="232"/>
      <c r="BP22" s="232"/>
      <c r="BQ22" s="237">
        <v>16</v>
      </c>
      <c r="BR22" s="238"/>
      <c r="BS22" s="1021"/>
      <c r="BT22" s="1022"/>
      <c r="BU22" s="1022"/>
      <c r="BV22" s="1022"/>
      <c r="BW22" s="1022"/>
      <c r="BX22" s="1022"/>
      <c r="BY22" s="1022"/>
      <c r="BZ22" s="1022"/>
      <c r="CA22" s="1022"/>
      <c r="CB22" s="1022"/>
      <c r="CC22" s="1022"/>
      <c r="CD22" s="1022"/>
      <c r="CE22" s="1022"/>
      <c r="CF22" s="1022"/>
      <c r="CG22" s="1043"/>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33"/>
    </row>
    <row r="23" spans="1:131" s="234" customFormat="1" ht="26.25" customHeight="1" thickBot="1" x14ac:dyDescent="0.25">
      <c r="A23" s="239" t="s">
        <v>394</v>
      </c>
      <c r="B23" s="966" t="s">
        <v>395</v>
      </c>
      <c r="C23" s="967"/>
      <c r="D23" s="967"/>
      <c r="E23" s="967"/>
      <c r="F23" s="967"/>
      <c r="G23" s="967"/>
      <c r="H23" s="967"/>
      <c r="I23" s="967"/>
      <c r="J23" s="967"/>
      <c r="K23" s="967"/>
      <c r="L23" s="967"/>
      <c r="M23" s="967"/>
      <c r="N23" s="967"/>
      <c r="O23" s="967"/>
      <c r="P23" s="977"/>
      <c r="Q23" s="1096">
        <v>2458</v>
      </c>
      <c r="R23" s="1090"/>
      <c r="S23" s="1090"/>
      <c r="T23" s="1090"/>
      <c r="U23" s="1090"/>
      <c r="V23" s="1090">
        <v>2344</v>
      </c>
      <c r="W23" s="1090"/>
      <c r="X23" s="1090"/>
      <c r="Y23" s="1090"/>
      <c r="Z23" s="1090"/>
      <c r="AA23" s="1090">
        <v>113</v>
      </c>
      <c r="AB23" s="1090"/>
      <c r="AC23" s="1090"/>
      <c r="AD23" s="1090"/>
      <c r="AE23" s="1097"/>
      <c r="AF23" s="1098">
        <v>112</v>
      </c>
      <c r="AG23" s="1090"/>
      <c r="AH23" s="1090"/>
      <c r="AI23" s="1090"/>
      <c r="AJ23" s="1099"/>
      <c r="AK23" s="1100"/>
      <c r="AL23" s="1101"/>
      <c r="AM23" s="1101"/>
      <c r="AN23" s="1101"/>
      <c r="AO23" s="1101"/>
      <c r="AP23" s="1090">
        <v>3149</v>
      </c>
      <c r="AQ23" s="1090"/>
      <c r="AR23" s="1090"/>
      <c r="AS23" s="1090"/>
      <c r="AT23" s="1090"/>
      <c r="AU23" s="1091"/>
      <c r="AV23" s="1091"/>
      <c r="AW23" s="1091"/>
      <c r="AX23" s="1091"/>
      <c r="AY23" s="1092"/>
      <c r="AZ23" s="1093" t="s">
        <v>137</v>
      </c>
      <c r="BA23" s="1094"/>
      <c r="BB23" s="1094"/>
      <c r="BC23" s="1094"/>
      <c r="BD23" s="1095"/>
      <c r="BE23" s="232"/>
      <c r="BF23" s="232"/>
      <c r="BG23" s="232"/>
      <c r="BH23" s="232"/>
      <c r="BI23" s="232"/>
      <c r="BJ23" s="232"/>
      <c r="BK23" s="232"/>
      <c r="BL23" s="232"/>
      <c r="BM23" s="232"/>
      <c r="BN23" s="232"/>
      <c r="BO23" s="232"/>
      <c r="BP23" s="232"/>
      <c r="BQ23" s="237">
        <v>17</v>
      </c>
      <c r="BR23" s="238"/>
      <c r="BS23" s="1021"/>
      <c r="BT23" s="1022"/>
      <c r="BU23" s="1022"/>
      <c r="BV23" s="1022"/>
      <c r="BW23" s="1022"/>
      <c r="BX23" s="1022"/>
      <c r="BY23" s="1022"/>
      <c r="BZ23" s="1022"/>
      <c r="CA23" s="1022"/>
      <c r="CB23" s="1022"/>
      <c r="CC23" s="1022"/>
      <c r="CD23" s="1022"/>
      <c r="CE23" s="1022"/>
      <c r="CF23" s="1022"/>
      <c r="CG23" s="1043"/>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33"/>
    </row>
    <row r="24" spans="1:131" s="234" customFormat="1" ht="26.25" customHeight="1" x14ac:dyDescent="0.2">
      <c r="A24" s="1089" t="s">
        <v>396</v>
      </c>
      <c r="B24" s="1089"/>
      <c r="C24" s="1089"/>
      <c r="D24" s="1089"/>
      <c r="E24" s="1089"/>
      <c r="F24" s="1089"/>
      <c r="G24" s="1089"/>
      <c r="H24" s="1089"/>
      <c r="I24" s="1089"/>
      <c r="J24" s="1089"/>
      <c r="K24" s="1089"/>
      <c r="L24" s="1089"/>
      <c r="M24" s="1089"/>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1089"/>
      <c r="AM24" s="1089"/>
      <c r="AN24" s="1089"/>
      <c r="AO24" s="1089"/>
      <c r="AP24" s="1089"/>
      <c r="AQ24" s="1089"/>
      <c r="AR24" s="1089"/>
      <c r="AS24" s="1089"/>
      <c r="AT24" s="1089"/>
      <c r="AU24" s="1089"/>
      <c r="AV24" s="1089"/>
      <c r="AW24" s="1089"/>
      <c r="AX24" s="1089"/>
      <c r="AY24" s="1089"/>
      <c r="AZ24" s="231"/>
      <c r="BA24" s="231"/>
      <c r="BB24" s="231"/>
      <c r="BC24" s="231"/>
      <c r="BD24" s="231"/>
      <c r="BE24" s="232"/>
      <c r="BF24" s="232"/>
      <c r="BG24" s="232"/>
      <c r="BH24" s="232"/>
      <c r="BI24" s="232"/>
      <c r="BJ24" s="232"/>
      <c r="BK24" s="232"/>
      <c r="BL24" s="232"/>
      <c r="BM24" s="232"/>
      <c r="BN24" s="232"/>
      <c r="BO24" s="232"/>
      <c r="BP24" s="232"/>
      <c r="BQ24" s="237">
        <v>18</v>
      </c>
      <c r="BR24" s="238"/>
      <c r="BS24" s="1021"/>
      <c r="BT24" s="1022"/>
      <c r="BU24" s="1022"/>
      <c r="BV24" s="1022"/>
      <c r="BW24" s="1022"/>
      <c r="BX24" s="1022"/>
      <c r="BY24" s="1022"/>
      <c r="BZ24" s="1022"/>
      <c r="CA24" s="1022"/>
      <c r="CB24" s="1022"/>
      <c r="CC24" s="1022"/>
      <c r="CD24" s="1022"/>
      <c r="CE24" s="1022"/>
      <c r="CF24" s="1022"/>
      <c r="CG24" s="1043"/>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33"/>
    </row>
    <row r="25" spans="1:131" ht="26.25" customHeight="1" thickBot="1" x14ac:dyDescent="0.25">
      <c r="A25" s="1088" t="s">
        <v>397</v>
      </c>
      <c r="B25" s="1088"/>
      <c r="C25" s="1088"/>
      <c r="D25" s="1088"/>
      <c r="E25" s="1088"/>
      <c r="F25" s="1088"/>
      <c r="G25" s="1088"/>
      <c r="H25" s="1088"/>
      <c r="I25" s="1088"/>
      <c r="J25" s="1088"/>
      <c r="K25" s="1088"/>
      <c r="L25" s="1088"/>
      <c r="M25" s="1088"/>
      <c r="N25" s="1088"/>
      <c r="O25" s="1088"/>
      <c r="P25" s="1088"/>
      <c r="Q25" s="1088"/>
      <c r="R25" s="1088"/>
      <c r="S25" s="1088"/>
      <c r="T25" s="1088"/>
      <c r="U25" s="1088"/>
      <c r="V25" s="1088"/>
      <c r="W25" s="1088"/>
      <c r="X25" s="1088"/>
      <c r="Y25" s="1088"/>
      <c r="Z25" s="1088"/>
      <c r="AA25" s="1088"/>
      <c r="AB25" s="1088"/>
      <c r="AC25" s="1088"/>
      <c r="AD25" s="1088"/>
      <c r="AE25" s="1088"/>
      <c r="AF25" s="1088"/>
      <c r="AG25" s="1088"/>
      <c r="AH25" s="1088"/>
      <c r="AI25" s="1088"/>
      <c r="AJ25" s="1088"/>
      <c r="AK25" s="1088"/>
      <c r="AL25" s="1088"/>
      <c r="AM25" s="1088"/>
      <c r="AN25" s="1088"/>
      <c r="AO25" s="1088"/>
      <c r="AP25" s="1088"/>
      <c r="AQ25" s="1088"/>
      <c r="AR25" s="1088"/>
      <c r="AS25" s="1088"/>
      <c r="AT25" s="1088"/>
      <c r="AU25" s="1088"/>
      <c r="AV25" s="1088"/>
      <c r="AW25" s="1088"/>
      <c r="AX25" s="1088"/>
      <c r="AY25" s="1088"/>
      <c r="AZ25" s="1088"/>
      <c r="BA25" s="1088"/>
      <c r="BB25" s="1088"/>
      <c r="BC25" s="1088"/>
      <c r="BD25" s="1088"/>
      <c r="BE25" s="1088"/>
      <c r="BF25" s="1088"/>
      <c r="BG25" s="1088"/>
      <c r="BH25" s="1088"/>
      <c r="BI25" s="1088"/>
      <c r="BJ25" s="231"/>
      <c r="BK25" s="231"/>
      <c r="BL25" s="231"/>
      <c r="BM25" s="231"/>
      <c r="BN25" s="231"/>
      <c r="BO25" s="240"/>
      <c r="BP25" s="240"/>
      <c r="BQ25" s="237">
        <v>19</v>
      </c>
      <c r="BR25" s="238"/>
      <c r="BS25" s="1021"/>
      <c r="BT25" s="1022"/>
      <c r="BU25" s="1022"/>
      <c r="BV25" s="1022"/>
      <c r="BW25" s="1022"/>
      <c r="BX25" s="1022"/>
      <c r="BY25" s="1022"/>
      <c r="BZ25" s="1022"/>
      <c r="CA25" s="1022"/>
      <c r="CB25" s="1022"/>
      <c r="CC25" s="1022"/>
      <c r="CD25" s="1022"/>
      <c r="CE25" s="1022"/>
      <c r="CF25" s="1022"/>
      <c r="CG25" s="1043"/>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229"/>
    </row>
    <row r="26" spans="1:131" ht="26.25" customHeight="1" x14ac:dyDescent="0.2">
      <c r="A26" s="1024" t="s">
        <v>375</v>
      </c>
      <c r="B26" s="1025"/>
      <c r="C26" s="1025"/>
      <c r="D26" s="1025"/>
      <c r="E26" s="1025"/>
      <c r="F26" s="1025"/>
      <c r="G26" s="1025"/>
      <c r="H26" s="1025"/>
      <c r="I26" s="1025"/>
      <c r="J26" s="1025"/>
      <c r="K26" s="1025"/>
      <c r="L26" s="1025"/>
      <c r="M26" s="1025"/>
      <c r="N26" s="1025"/>
      <c r="O26" s="1025"/>
      <c r="P26" s="1026"/>
      <c r="Q26" s="1030" t="s">
        <v>398</v>
      </c>
      <c r="R26" s="1031"/>
      <c r="S26" s="1031"/>
      <c r="T26" s="1031"/>
      <c r="U26" s="1032"/>
      <c r="V26" s="1030" t="s">
        <v>399</v>
      </c>
      <c r="W26" s="1031"/>
      <c r="X26" s="1031"/>
      <c r="Y26" s="1031"/>
      <c r="Z26" s="1032"/>
      <c r="AA26" s="1030" t="s">
        <v>400</v>
      </c>
      <c r="AB26" s="1031"/>
      <c r="AC26" s="1031"/>
      <c r="AD26" s="1031"/>
      <c r="AE26" s="1031"/>
      <c r="AF26" s="1084" t="s">
        <v>401</v>
      </c>
      <c r="AG26" s="1037"/>
      <c r="AH26" s="1037"/>
      <c r="AI26" s="1037"/>
      <c r="AJ26" s="1085"/>
      <c r="AK26" s="1031" t="s">
        <v>402</v>
      </c>
      <c r="AL26" s="1031"/>
      <c r="AM26" s="1031"/>
      <c r="AN26" s="1031"/>
      <c r="AO26" s="1032"/>
      <c r="AP26" s="1030" t="s">
        <v>403</v>
      </c>
      <c r="AQ26" s="1031"/>
      <c r="AR26" s="1031"/>
      <c r="AS26" s="1031"/>
      <c r="AT26" s="1032"/>
      <c r="AU26" s="1030" t="s">
        <v>404</v>
      </c>
      <c r="AV26" s="1031"/>
      <c r="AW26" s="1031"/>
      <c r="AX26" s="1031"/>
      <c r="AY26" s="1032"/>
      <c r="AZ26" s="1030" t="s">
        <v>405</v>
      </c>
      <c r="BA26" s="1031"/>
      <c r="BB26" s="1031"/>
      <c r="BC26" s="1031"/>
      <c r="BD26" s="1032"/>
      <c r="BE26" s="1030" t="s">
        <v>382</v>
      </c>
      <c r="BF26" s="1031"/>
      <c r="BG26" s="1031"/>
      <c r="BH26" s="1031"/>
      <c r="BI26" s="1044"/>
      <c r="BJ26" s="231"/>
      <c r="BK26" s="231"/>
      <c r="BL26" s="231"/>
      <c r="BM26" s="231"/>
      <c r="BN26" s="231"/>
      <c r="BO26" s="240"/>
      <c r="BP26" s="240"/>
      <c r="BQ26" s="237">
        <v>20</v>
      </c>
      <c r="BR26" s="238"/>
      <c r="BS26" s="1021"/>
      <c r="BT26" s="1022"/>
      <c r="BU26" s="1022"/>
      <c r="BV26" s="1022"/>
      <c r="BW26" s="1022"/>
      <c r="BX26" s="1022"/>
      <c r="BY26" s="1022"/>
      <c r="BZ26" s="1022"/>
      <c r="CA26" s="1022"/>
      <c r="CB26" s="1022"/>
      <c r="CC26" s="1022"/>
      <c r="CD26" s="1022"/>
      <c r="CE26" s="1022"/>
      <c r="CF26" s="1022"/>
      <c r="CG26" s="1043"/>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229"/>
    </row>
    <row r="27" spans="1:131" ht="26.25" customHeight="1" thickBot="1" x14ac:dyDescent="0.25">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86"/>
      <c r="AG27" s="1040"/>
      <c r="AH27" s="1040"/>
      <c r="AI27" s="1040"/>
      <c r="AJ27" s="1087"/>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5"/>
      <c r="BJ27" s="231"/>
      <c r="BK27" s="231"/>
      <c r="BL27" s="231"/>
      <c r="BM27" s="231"/>
      <c r="BN27" s="231"/>
      <c r="BO27" s="240"/>
      <c r="BP27" s="240"/>
      <c r="BQ27" s="237">
        <v>21</v>
      </c>
      <c r="BR27" s="238"/>
      <c r="BS27" s="1021"/>
      <c r="BT27" s="1022"/>
      <c r="BU27" s="1022"/>
      <c r="BV27" s="1022"/>
      <c r="BW27" s="1022"/>
      <c r="BX27" s="1022"/>
      <c r="BY27" s="1022"/>
      <c r="BZ27" s="1022"/>
      <c r="CA27" s="1022"/>
      <c r="CB27" s="1022"/>
      <c r="CC27" s="1022"/>
      <c r="CD27" s="1022"/>
      <c r="CE27" s="1022"/>
      <c r="CF27" s="1022"/>
      <c r="CG27" s="1043"/>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229"/>
    </row>
    <row r="28" spans="1:131" ht="26.25" customHeight="1" thickTop="1" x14ac:dyDescent="0.2">
      <c r="A28" s="241">
        <v>1</v>
      </c>
      <c r="B28" s="1076" t="s">
        <v>406</v>
      </c>
      <c r="C28" s="1077"/>
      <c r="D28" s="1077"/>
      <c r="E28" s="1077"/>
      <c r="F28" s="1077"/>
      <c r="G28" s="1077"/>
      <c r="H28" s="1077"/>
      <c r="I28" s="1077"/>
      <c r="J28" s="1077"/>
      <c r="K28" s="1077"/>
      <c r="L28" s="1077"/>
      <c r="M28" s="1077"/>
      <c r="N28" s="1077"/>
      <c r="O28" s="1077"/>
      <c r="P28" s="1078"/>
      <c r="Q28" s="1079">
        <v>135</v>
      </c>
      <c r="R28" s="1080"/>
      <c r="S28" s="1080"/>
      <c r="T28" s="1080"/>
      <c r="U28" s="1080"/>
      <c r="V28" s="1080">
        <v>134</v>
      </c>
      <c r="W28" s="1080"/>
      <c r="X28" s="1080"/>
      <c r="Y28" s="1080"/>
      <c r="Z28" s="1080"/>
      <c r="AA28" s="1080">
        <v>1</v>
      </c>
      <c r="AB28" s="1080"/>
      <c r="AC28" s="1080"/>
      <c r="AD28" s="1080"/>
      <c r="AE28" s="1081"/>
      <c r="AF28" s="1082">
        <v>1</v>
      </c>
      <c r="AG28" s="1080"/>
      <c r="AH28" s="1080"/>
      <c r="AI28" s="1080"/>
      <c r="AJ28" s="1083"/>
      <c r="AK28" s="1071">
        <v>10</v>
      </c>
      <c r="AL28" s="1072"/>
      <c r="AM28" s="1072"/>
      <c r="AN28" s="1072"/>
      <c r="AO28" s="1072"/>
      <c r="AP28" s="1072" t="s">
        <v>581</v>
      </c>
      <c r="AQ28" s="1072"/>
      <c r="AR28" s="1072"/>
      <c r="AS28" s="1072"/>
      <c r="AT28" s="1072"/>
      <c r="AU28" s="1072" t="s">
        <v>581</v>
      </c>
      <c r="AV28" s="1072"/>
      <c r="AW28" s="1072"/>
      <c r="AX28" s="1072"/>
      <c r="AY28" s="1072"/>
      <c r="AZ28" s="1073" t="s">
        <v>581</v>
      </c>
      <c r="BA28" s="1073"/>
      <c r="BB28" s="1073"/>
      <c r="BC28" s="1073"/>
      <c r="BD28" s="1073"/>
      <c r="BE28" s="1074"/>
      <c r="BF28" s="1074"/>
      <c r="BG28" s="1074"/>
      <c r="BH28" s="1074"/>
      <c r="BI28" s="1075"/>
      <c r="BJ28" s="231"/>
      <c r="BK28" s="231"/>
      <c r="BL28" s="231"/>
      <c r="BM28" s="231"/>
      <c r="BN28" s="231"/>
      <c r="BO28" s="240"/>
      <c r="BP28" s="240"/>
      <c r="BQ28" s="237">
        <v>22</v>
      </c>
      <c r="BR28" s="238"/>
      <c r="BS28" s="1021"/>
      <c r="BT28" s="1022"/>
      <c r="BU28" s="1022"/>
      <c r="BV28" s="1022"/>
      <c r="BW28" s="1022"/>
      <c r="BX28" s="1022"/>
      <c r="BY28" s="1022"/>
      <c r="BZ28" s="1022"/>
      <c r="CA28" s="1022"/>
      <c r="CB28" s="1022"/>
      <c r="CC28" s="1022"/>
      <c r="CD28" s="1022"/>
      <c r="CE28" s="1022"/>
      <c r="CF28" s="1022"/>
      <c r="CG28" s="1043"/>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229"/>
    </row>
    <row r="29" spans="1:131" ht="26.25" customHeight="1" x14ac:dyDescent="0.2">
      <c r="A29" s="241">
        <v>2</v>
      </c>
      <c r="B29" s="1059" t="s">
        <v>407</v>
      </c>
      <c r="C29" s="1060"/>
      <c r="D29" s="1060"/>
      <c r="E29" s="1060"/>
      <c r="F29" s="1060"/>
      <c r="G29" s="1060"/>
      <c r="H29" s="1060"/>
      <c r="I29" s="1060"/>
      <c r="J29" s="1060"/>
      <c r="K29" s="1060"/>
      <c r="L29" s="1060"/>
      <c r="M29" s="1060"/>
      <c r="N29" s="1060"/>
      <c r="O29" s="1060"/>
      <c r="P29" s="1061"/>
      <c r="Q29" s="1067">
        <v>82</v>
      </c>
      <c r="R29" s="1068"/>
      <c r="S29" s="1068"/>
      <c r="T29" s="1068"/>
      <c r="U29" s="1068"/>
      <c r="V29" s="1068">
        <v>77</v>
      </c>
      <c r="W29" s="1068"/>
      <c r="X29" s="1068"/>
      <c r="Y29" s="1068"/>
      <c r="Z29" s="1068"/>
      <c r="AA29" s="1068">
        <v>5</v>
      </c>
      <c r="AB29" s="1068"/>
      <c r="AC29" s="1068"/>
      <c r="AD29" s="1068"/>
      <c r="AE29" s="1069"/>
      <c r="AF29" s="1064">
        <v>5</v>
      </c>
      <c r="AG29" s="1065"/>
      <c r="AH29" s="1065"/>
      <c r="AI29" s="1065"/>
      <c r="AJ29" s="1066"/>
      <c r="AK29" s="1009">
        <v>13</v>
      </c>
      <c r="AL29" s="1000"/>
      <c r="AM29" s="1000"/>
      <c r="AN29" s="1000"/>
      <c r="AO29" s="1000"/>
      <c r="AP29" s="1000" t="s">
        <v>581</v>
      </c>
      <c r="AQ29" s="1000"/>
      <c r="AR29" s="1000"/>
      <c r="AS29" s="1000"/>
      <c r="AT29" s="1000"/>
      <c r="AU29" s="1000" t="s">
        <v>581</v>
      </c>
      <c r="AV29" s="1000"/>
      <c r="AW29" s="1000"/>
      <c r="AX29" s="1000"/>
      <c r="AY29" s="1000"/>
      <c r="AZ29" s="1070" t="s">
        <v>581</v>
      </c>
      <c r="BA29" s="1070"/>
      <c r="BB29" s="1070"/>
      <c r="BC29" s="1070"/>
      <c r="BD29" s="1070"/>
      <c r="BE29" s="1001"/>
      <c r="BF29" s="1001"/>
      <c r="BG29" s="1001"/>
      <c r="BH29" s="1001"/>
      <c r="BI29" s="1002"/>
      <c r="BJ29" s="231"/>
      <c r="BK29" s="231"/>
      <c r="BL29" s="231"/>
      <c r="BM29" s="231"/>
      <c r="BN29" s="231"/>
      <c r="BO29" s="240"/>
      <c r="BP29" s="240"/>
      <c r="BQ29" s="237">
        <v>23</v>
      </c>
      <c r="BR29" s="238"/>
      <c r="BS29" s="1021"/>
      <c r="BT29" s="1022"/>
      <c r="BU29" s="1022"/>
      <c r="BV29" s="1022"/>
      <c r="BW29" s="1022"/>
      <c r="BX29" s="1022"/>
      <c r="BY29" s="1022"/>
      <c r="BZ29" s="1022"/>
      <c r="CA29" s="1022"/>
      <c r="CB29" s="1022"/>
      <c r="CC29" s="1022"/>
      <c r="CD29" s="1022"/>
      <c r="CE29" s="1022"/>
      <c r="CF29" s="1022"/>
      <c r="CG29" s="1043"/>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229"/>
    </row>
    <row r="30" spans="1:131" ht="26.25" customHeight="1" x14ac:dyDescent="0.2">
      <c r="A30" s="241">
        <v>3</v>
      </c>
      <c r="B30" s="1059" t="s">
        <v>408</v>
      </c>
      <c r="C30" s="1060"/>
      <c r="D30" s="1060"/>
      <c r="E30" s="1060"/>
      <c r="F30" s="1060"/>
      <c r="G30" s="1060"/>
      <c r="H30" s="1060"/>
      <c r="I30" s="1060"/>
      <c r="J30" s="1060"/>
      <c r="K30" s="1060"/>
      <c r="L30" s="1060"/>
      <c r="M30" s="1060"/>
      <c r="N30" s="1060"/>
      <c r="O30" s="1060"/>
      <c r="P30" s="1061"/>
      <c r="Q30" s="1067">
        <v>32</v>
      </c>
      <c r="R30" s="1068"/>
      <c r="S30" s="1068"/>
      <c r="T30" s="1068"/>
      <c r="U30" s="1068"/>
      <c r="V30" s="1068">
        <v>32</v>
      </c>
      <c r="W30" s="1068"/>
      <c r="X30" s="1068"/>
      <c r="Y30" s="1068"/>
      <c r="Z30" s="1068"/>
      <c r="AA30" s="1068" t="s">
        <v>581</v>
      </c>
      <c r="AB30" s="1068"/>
      <c r="AC30" s="1068"/>
      <c r="AD30" s="1068"/>
      <c r="AE30" s="1069"/>
      <c r="AF30" s="1064" t="s">
        <v>129</v>
      </c>
      <c r="AG30" s="1065"/>
      <c r="AH30" s="1065"/>
      <c r="AI30" s="1065"/>
      <c r="AJ30" s="1066"/>
      <c r="AK30" s="1009">
        <v>22</v>
      </c>
      <c r="AL30" s="1000"/>
      <c r="AM30" s="1000"/>
      <c r="AN30" s="1000"/>
      <c r="AO30" s="1000"/>
      <c r="AP30" s="1000" t="s">
        <v>581</v>
      </c>
      <c r="AQ30" s="1000"/>
      <c r="AR30" s="1000"/>
      <c r="AS30" s="1000"/>
      <c r="AT30" s="1000"/>
      <c r="AU30" s="1000" t="s">
        <v>581</v>
      </c>
      <c r="AV30" s="1000"/>
      <c r="AW30" s="1000"/>
      <c r="AX30" s="1000"/>
      <c r="AY30" s="1000"/>
      <c r="AZ30" s="1070" t="s">
        <v>581</v>
      </c>
      <c r="BA30" s="1070"/>
      <c r="BB30" s="1070"/>
      <c r="BC30" s="1070"/>
      <c r="BD30" s="1070"/>
      <c r="BE30" s="1001"/>
      <c r="BF30" s="1001"/>
      <c r="BG30" s="1001"/>
      <c r="BH30" s="1001"/>
      <c r="BI30" s="1002"/>
      <c r="BJ30" s="231"/>
      <c r="BK30" s="231"/>
      <c r="BL30" s="231"/>
      <c r="BM30" s="231"/>
      <c r="BN30" s="231"/>
      <c r="BO30" s="240"/>
      <c r="BP30" s="240"/>
      <c r="BQ30" s="237">
        <v>24</v>
      </c>
      <c r="BR30" s="238"/>
      <c r="BS30" s="1021"/>
      <c r="BT30" s="1022"/>
      <c r="BU30" s="1022"/>
      <c r="BV30" s="1022"/>
      <c r="BW30" s="1022"/>
      <c r="BX30" s="1022"/>
      <c r="BY30" s="1022"/>
      <c r="BZ30" s="1022"/>
      <c r="CA30" s="1022"/>
      <c r="CB30" s="1022"/>
      <c r="CC30" s="1022"/>
      <c r="CD30" s="1022"/>
      <c r="CE30" s="1022"/>
      <c r="CF30" s="1022"/>
      <c r="CG30" s="1043"/>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229"/>
    </row>
    <row r="31" spans="1:131" ht="26.25" customHeight="1" x14ac:dyDescent="0.2">
      <c r="A31" s="241">
        <v>4</v>
      </c>
      <c r="B31" s="1059" t="s">
        <v>410</v>
      </c>
      <c r="C31" s="1060"/>
      <c r="D31" s="1060"/>
      <c r="E31" s="1060"/>
      <c r="F31" s="1060"/>
      <c r="G31" s="1060"/>
      <c r="H31" s="1060"/>
      <c r="I31" s="1060"/>
      <c r="J31" s="1060"/>
      <c r="K31" s="1060"/>
      <c r="L31" s="1060"/>
      <c r="M31" s="1060"/>
      <c r="N31" s="1060"/>
      <c r="O31" s="1060"/>
      <c r="P31" s="1061"/>
      <c r="Q31" s="1067">
        <v>27</v>
      </c>
      <c r="R31" s="1068"/>
      <c r="S31" s="1068"/>
      <c r="T31" s="1068"/>
      <c r="U31" s="1068"/>
      <c r="V31" s="1068">
        <v>27</v>
      </c>
      <c r="W31" s="1068"/>
      <c r="X31" s="1068"/>
      <c r="Y31" s="1068"/>
      <c r="Z31" s="1068"/>
      <c r="AA31" s="1068" t="s">
        <v>581</v>
      </c>
      <c r="AB31" s="1068"/>
      <c r="AC31" s="1068"/>
      <c r="AD31" s="1068"/>
      <c r="AE31" s="1069"/>
      <c r="AF31" s="1064" t="s">
        <v>129</v>
      </c>
      <c r="AG31" s="1065"/>
      <c r="AH31" s="1065"/>
      <c r="AI31" s="1065"/>
      <c r="AJ31" s="1066"/>
      <c r="AK31" s="1009">
        <v>15</v>
      </c>
      <c r="AL31" s="1000"/>
      <c r="AM31" s="1000"/>
      <c r="AN31" s="1000"/>
      <c r="AO31" s="1000"/>
      <c r="AP31" s="1000" t="s">
        <v>581</v>
      </c>
      <c r="AQ31" s="1000"/>
      <c r="AR31" s="1000"/>
      <c r="AS31" s="1000"/>
      <c r="AT31" s="1000"/>
      <c r="AU31" s="1000" t="s">
        <v>581</v>
      </c>
      <c r="AV31" s="1000"/>
      <c r="AW31" s="1000"/>
      <c r="AX31" s="1000"/>
      <c r="AY31" s="1000"/>
      <c r="AZ31" s="1070" t="s">
        <v>581</v>
      </c>
      <c r="BA31" s="1070"/>
      <c r="BB31" s="1070"/>
      <c r="BC31" s="1070"/>
      <c r="BD31" s="1070"/>
      <c r="BE31" s="1001"/>
      <c r="BF31" s="1001"/>
      <c r="BG31" s="1001"/>
      <c r="BH31" s="1001"/>
      <c r="BI31" s="1002"/>
      <c r="BJ31" s="231"/>
      <c r="BK31" s="231"/>
      <c r="BL31" s="231"/>
      <c r="BM31" s="231"/>
      <c r="BN31" s="231"/>
      <c r="BO31" s="240"/>
      <c r="BP31" s="240"/>
      <c r="BQ31" s="237">
        <v>25</v>
      </c>
      <c r="BR31" s="238"/>
      <c r="BS31" s="1021"/>
      <c r="BT31" s="1022"/>
      <c r="BU31" s="1022"/>
      <c r="BV31" s="1022"/>
      <c r="BW31" s="1022"/>
      <c r="BX31" s="1022"/>
      <c r="BY31" s="1022"/>
      <c r="BZ31" s="1022"/>
      <c r="CA31" s="1022"/>
      <c r="CB31" s="1022"/>
      <c r="CC31" s="1022"/>
      <c r="CD31" s="1022"/>
      <c r="CE31" s="1022"/>
      <c r="CF31" s="1022"/>
      <c r="CG31" s="1043"/>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229"/>
    </row>
    <row r="32" spans="1:131" ht="26.25" customHeight="1" x14ac:dyDescent="0.2">
      <c r="A32" s="241">
        <v>5</v>
      </c>
      <c r="B32" s="1059" t="s">
        <v>411</v>
      </c>
      <c r="C32" s="1060"/>
      <c r="D32" s="1060"/>
      <c r="E32" s="1060"/>
      <c r="F32" s="1060"/>
      <c r="G32" s="1060"/>
      <c r="H32" s="1060"/>
      <c r="I32" s="1060"/>
      <c r="J32" s="1060"/>
      <c r="K32" s="1060"/>
      <c r="L32" s="1060"/>
      <c r="M32" s="1060"/>
      <c r="N32" s="1060"/>
      <c r="O32" s="1060"/>
      <c r="P32" s="1061"/>
      <c r="Q32" s="1067">
        <v>161</v>
      </c>
      <c r="R32" s="1068"/>
      <c r="S32" s="1068"/>
      <c r="T32" s="1068"/>
      <c r="U32" s="1068"/>
      <c r="V32" s="1068">
        <v>161</v>
      </c>
      <c r="W32" s="1068"/>
      <c r="X32" s="1068"/>
      <c r="Y32" s="1068"/>
      <c r="Z32" s="1068"/>
      <c r="AA32" s="1068">
        <v>0</v>
      </c>
      <c r="AB32" s="1068"/>
      <c r="AC32" s="1068"/>
      <c r="AD32" s="1068"/>
      <c r="AE32" s="1069"/>
      <c r="AF32" s="1064" t="s">
        <v>129</v>
      </c>
      <c r="AG32" s="1065"/>
      <c r="AH32" s="1065"/>
      <c r="AI32" s="1065"/>
      <c r="AJ32" s="1066"/>
      <c r="AK32" s="1009">
        <v>29</v>
      </c>
      <c r="AL32" s="1000"/>
      <c r="AM32" s="1000"/>
      <c r="AN32" s="1000"/>
      <c r="AO32" s="1000"/>
      <c r="AP32" s="1000">
        <v>566</v>
      </c>
      <c r="AQ32" s="1000"/>
      <c r="AR32" s="1000"/>
      <c r="AS32" s="1000"/>
      <c r="AT32" s="1000"/>
      <c r="AU32" s="1000">
        <v>393</v>
      </c>
      <c r="AV32" s="1000"/>
      <c r="AW32" s="1000"/>
      <c r="AX32" s="1000"/>
      <c r="AY32" s="1000"/>
      <c r="AZ32" s="1070" t="s">
        <v>581</v>
      </c>
      <c r="BA32" s="1070"/>
      <c r="BB32" s="1070"/>
      <c r="BC32" s="1070"/>
      <c r="BD32" s="1070"/>
      <c r="BE32" s="1001" t="s">
        <v>412</v>
      </c>
      <c r="BF32" s="1001"/>
      <c r="BG32" s="1001"/>
      <c r="BH32" s="1001"/>
      <c r="BI32" s="1002"/>
      <c r="BJ32" s="231"/>
      <c r="BK32" s="231"/>
      <c r="BL32" s="231"/>
      <c r="BM32" s="231"/>
      <c r="BN32" s="231"/>
      <c r="BO32" s="240"/>
      <c r="BP32" s="240"/>
      <c r="BQ32" s="237">
        <v>26</v>
      </c>
      <c r="BR32" s="238"/>
      <c r="BS32" s="1021"/>
      <c r="BT32" s="1022"/>
      <c r="BU32" s="1022"/>
      <c r="BV32" s="1022"/>
      <c r="BW32" s="1022"/>
      <c r="BX32" s="1022"/>
      <c r="BY32" s="1022"/>
      <c r="BZ32" s="1022"/>
      <c r="CA32" s="1022"/>
      <c r="CB32" s="1022"/>
      <c r="CC32" s="1022"/>
      <c r="CD32" s="1022"/>
      <c r="CE32" s="1022"/>
      <c r="CF32" s="1022"/>
      <c r="CG32" s="1043"/>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229"/>
    </row>
    <row r="33" spans="1:131" ht="26.25" customHeight="1" x14ac:dyDescent="0.2">
      <c r="A33" s="241">
        <v>6</v>
      </c>
      <c r="B33" s="1059" t="s">
        <v>413</v>
      </c>
      <c r="C33" s="1060"/>
      <c r="D33" s="1060"/>
      <c r="E33" s="1060"/>
      <c r="F33" s="1060"/>
      <c r="G33" s="1060"/>
      <c r="H33" s="1060"/>
      <c r="I33" s="1060"/>
      <c r="J33" s="1060"/>
      <c r="K33" s="1060"/>
      <c r="L33" s="1060"/>
      <c r="M33" s="1060"/>
      <c r="N33" s="1060"/>
      <c r="O33" s="1060"/>
      <c r="P33" s="1061"/>
      <c r="Q33" s="1067">
        <v>83</v>
      </c>
      <c r="R33" s="1068"/>
      <c r="S33" s="1068"/>
      <c r="T33" s="1068"/>
      <c r="U33" s="1068"/>
      <c r="V33" s="1068">
        <v>83</v>
      </c>
      <c r="W33" s="1068"/>
      <c r="X33" s="1068"/>
      <c r="Y33" s="1068"/>
      <c r="Z33" s="1068"/>
      <c r="AA33" s="1068">
        <v>0</v>
      </c>
      <c r="AB33" s="1068"/>
      <c r="AC33" s="1068"/>
      <c r="AD33" s="1068"/>
      <c r="AE33" s="1069"/>
      <c r="AF33" s="1064" t="s">
        <v>129</v>
      </c>
      <c r="AG33" s="1065"/>
      <c r="AH33" s="1065"/>
      <c r="AI33" s="1065"/>
      <c r="AJ33" s="1066"/>
      <c r="AK33" s="1009">
        <v>41</v>
      </c>
      <c r="AL33" s="1000"/>
      <c r="AM33" s="1000"/>
      <c r="AN33" s="1000"/>
      <c r="AO33" s="1000"/>
      <c r="AP33" s="1000">
        <v>395</v>
      </c>
      <c r="AQ33" s="1000"/>
      <c r="AR33" s="1000"/>
      <c r="AS33" s="1000"/>
      <c r="AT33" s="1000"/>
      <c r="AU33" s="1000">
        <v>300</v>
      </c>
      <c r="AV33" s="1000"/>
      <c r="AW33" s="1000"/>
      <c r="AX33" s="1000"/>
      <c r="AY33" s="1000"/>
      <c r="AZ33" s="1070" t="s">
        <v>581</v>
      </c>
      <c r="BA33" s="1070"/>
      <c r="BB33" s="1070"/>
      <c r="BC33" s="1070"/>
      <c r="BD33" s="1070"/>
      <c r="BE33" s="1001" t="s">
        <v>412</v>
      </c>
      <c r="BF33" s="1001"/>
      <c r="BG33" s="1001"/>
      <c r="BH33" s="1001"/>
      <c r="BI33" s="1002"/>
      <c r="BJ33" s="231"/>
      <c r="BK33" s="231"/>
      <c r="BL33" s="231"/>
      <c r="BM33" s="231"/>
      <c r="BN33" s="231"/>
      <c r="BO33" s="240"/>
      <c r="BP33" s="240"/>
      <c r="BQ33" s="237">
        <v>27</v>
      </c>
      <c r="BR33" s="238"/>
      <c r="BS33" s="1021"/>
      <c r="BT33" s="1022"/>
      <c r="BU33" s="1022"/>
      <c r="BV33" s="1022"/>
      <c r="BW33" s="1022"/>
      <c r="BX33" s="1022"/>
      <c r="BY33" s="1022"/>
      <c r="BZ33" s="1022"/>
      <c r="CA33" s="1022"/>
      <c r="CB33" s="1022"/>
      <c r="CC33" s="1022"/>
      <c r="CD33" s="1022"/>
      <c r="CE33" s="1022"/>
      <c r="CF33" s="1022"/>
      <c r="CG33" s="1043"/>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229"/>
    </row>
    <row r="34" spans="1:131" ht="26.25" customHeight="1" x14ac:dyDescent="0.2">
      <c r="A34" s="241">
        <v>7</v>
      </c>
      <c r="B34" s="1059"/>
      <c r="C34" s="1060"/>
      <c r="D34" s="1060"/>
      <c r="E34" s="1060"/>
      <c r="F34" s="1060"/>
      <c r="G34" s="1060"/>
      <c r="H34" s="1060"/>
      <c r="I34" s="1060"/>
      <c r="J34" s="1060"/>
      <c r="K34" s="1060"/>
      <c r="L34" s="1060"/>
      <c r="M34" s="1060"/>
      <c r="N34" s="1060"/>
      <c r="O34" s="1060"/>
      <c r="P34" s="1061"/>
      <c r="Q34" s="1067"/>
      <c r="R34" s="1068"/>
      <c r="S34" s="1068"/>
      <c r="T34" s="1068"/>
      <c r="U34" s="1068"/>
      <c r="V34" s="1068"/>
      <c r="W34" s="1068"/>
      <c r="X34" s="1068"/>
      <c r="Y34" s="1068"/>
      <c r="Z34" s="1068"/>
      <c r="AA34" s="1068"/>
      <c r="AB34" s="1068"/>
      <c r="AC34" s="1068"/>
      <c r="AD34" s="1068"/>
      <c r="AE34" s="1069"/>
      <c r="AF34" s="1064"/>
      <c r="AG34" s="1065"/>
      <c r="AH34" s="1065"/>
      <c r="AI34" s="1065"/>
      <c r="AJ34" s="1066"/>
      <c r="AK34" s="1009"/>
      <c r="AL34" s="1000"/>
      <c r="AM34" s="1000"/>
      <c r="AN34" s="1000"/>
      <c r="AO34" s="1000"/>
      <c r="AP34" s="1000"/>
      <c r="AQ34" s="1000"/>
      <c r="AR34" s="1000"/>
      <c r="AS34" s="1000"/>
      <c r="AT34" s="1000"/>
      <c r="AU34" s="1000"/>
      <c r="AV34" s="1000"/>
      <c r="AW34" s="1000"/>
      <c r="AX34" s="1000"/>
      <c r="AY34" s="1000"/>
      <c r="AZ34" s="1070"/>
      <c r="BA34" s="1070"/>
      <c r="BB34" s="1070"/>
      <c r="BC34" s="1070"/>
      <c r="BD34" s="1070"/>
      <c r="BE34" s="1001"/>
      <c r="BF34" s="1001"/>
      <c r="BG34" s="1001"/>
      <c r="BH34" s="1001"/>
      <c r="BI34" s="1002"/>
      <c r="BJ34" s="231"/>
      <c r="BK34" s="231"/>
      <c r="BL34" s="231"/>
      <c r="BM34" s="231"/>
      <c r="BN34" s="231"/>
      <c r="BO34" s="240"/>
      <c r="BP34" s="240"/>
      <c r="BQ34" s="237">
        <v>28</v>
      </c>
      <c r="BR34" s="238"/>
      <c r="BS34" s="1021"/>
      <c r="BT34" s="1022"/>
      <c r="BU34" s="1022"/>
      <c r="BV34" s="1022"/>
      <c r="BW34" s="1022"/>
      <c r="BX34" s="1022"/>
      <c r="BY34" s="1022"/>
      <c r="BZ34" s="1022"/>
      <c r="CA34" s="1022"/>
      <c r="CB34" s="1022"/>
      <c r="CC34" s="1022"/>
      <c r="CD34" s="1022"/>
      <c r="CE34" s="1022"/>
      <c r="CF34" s="1022"/>
      <c r="CG34" s="1043"/>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229"/>
    </row>
    <row r="35" spans="1:131" ht="26.25" customHeight="1" x14ac:dyDescent="0.2">
      <c r="A35" s="241">
        <v>8</v>
      </c>
      <c r="B35" s="1059"/>
      <c r="C35" s="1060"/>
      <c r="D35" s="1060"/>
      <c r="E35" s="1060"/>
      <c r="F35" s="1060"/>
      <c r="G35" s="1060"/>
      <c r="H35" s="1060"/>
      <c r="I35" s="1060"/>
      <c r="J35" s="1060"/>
      <c r="K35" s="1060"/>
      <c r="L35" s="1060"/>
      <c r="M35" s="1060"/>
      <c r="N35" s="1060"/>
      <c r="O35" s="1060"/>
      <c r="P35" s="1061"/>
      <c r="Q35" s="1067"/>
      <c r="R35" s="1068"/>
      <c r="S35" s="1068"/>
      <c r="T35" s="1068"/>
      <c r="U35" s="1068"/>
      <c r="V35" s="1068"/>
      <c r="W35" s="1068"/>
      <c r="X35" s="1068"/>
      <c r="Y35" s="1068"/>
      <c r="Z35" s="1068"/>
      <c r="AA35" s="1068"/>
      <c r="AB35" s="1068"/>
      <c r="AC35" s="1068"/>
      <c r="AD35" s="1068"/>
      <c r="AE35" s="1069"/>
      <c r="AF35" s="1064"/>
      <c r="AG35" s="1065"/>
      <c r="AH35" s="1065"/>
      <c r="AI35" s="1065"/>
      <c r="AJ35" s="1066"/>
      <c r="AK35" s="1009"/>
      <c r="AL35" s="1000"/>
      <c r="AM35" s="1000"/>
      <c r="AN35" s="1000"/>
      <c r="AO35" s="1000"/>
      <c r="AP35" s="1000"/>
      <c r="AQ35" s="1000"/>
      <c r="AR35" s="1000"/>
      <c r="AS35" s="1000"/>
      <c r="AT35" s="1000"/>
      <c r="AU35" s="1000"/>
      <c r="AV35" s="1000"/>
      <c r="AW35" s="1000"/>
      <c r="AX35" s="1000"/>
      <c r="AY35" s="1000"/>
      <c r="AZ35" s="1070"/>
      <c r="BA35" s="1070"/>
      <c r="BB35" s="1070"/>
      <c r="BC35" s="1070"/>
      <c r="BD35" s="1070"/>
      <c r="BE35" s="1001"/>
      <c r="BF35" s="1001"/>
      <c r="BG35" s="1001"/>
      <c r="BH35" s="1001"/>
      <c r="BI35" s="1002"/>
      <c r="BJ35" s="231"/>
      <c r="BK35" s="231"/>
      <c r="BL35" s="231"/>
      <c r="BM35" s="231"/>
      <c r="BN35" s="231"/>
      <c r="BO35" s="240"/>
      <c r="BP35" s="240"/>
      <c r="BQ35" s="237">
        <v>29</v>
      </c>
      <c r="BR35" s="238"/>
      <c r="BS35" s="1021"/>
      <c r="BT35" s="1022"/>
      <c r="BU35" s="1022"/>
      <c r="BV35" s="1022"/>
      <c r="BW35" s="1022"/>
      <c r="BX35" s="1022"/>
      <c r="BY35" s="1022"/>
      <c r="BZ35" s="1022"/>
      <c r="CA35" s="1022"/>
      <c r="CB35" s="1022"/>
      <c r="CC35" s="1022"/>
      <c r="CD35" s="1022"/>
      <c r="CE35" s="1022"/>
      <c r="CF35" s="1022"/>
      <c r="CG35" s="1043"/>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229"/>
    </row>
    <row r="36" spans="1:131" ht="26.25" customHeight="1" x14ac:dyDescent="0.2">
      <c r="A36" s="241">
        <v>9</v>
      </c>
      <c r="B36" s="1059"/>
      <c r="C36" s="1060"/>
      <c r="D36" s="1060"/>
      <c r="E36" s="1060"/>
      <c r="F36" s="1060"/>
      <c r="G36" s="1060"/>
      <c r="H36" s="1060"/>
      <c r="I36" s="1060"/>
      <c r="J36" s="1060"/>
      <c r="K36" s="1060"/>
      <c r="L36" s="1060"/>
      <c r="M36" s="1060"/>
      <c r="N36" s="1060"/>
      <c r="O36" s="1060"/>
      <c r="P36" s="1061"/>
      <c r="Q36" s="1067"/>
      <c r="R36" s="1068"/>
      <c r="S36" s="1068"/>
      <c r="T36" s="1068"/>
      <c r="U36" s="1068"/>
      <c r="V36" s="1068"/>
      <c r="W36" s="1068"/>
      <c r="X36" s="1068"/>
      <c r="Y36" s="1068"/>
      <c r="Z36" s="1068"/>
      <c r="AA36" s="1068"/>
      <c r="AB36" s="1068"/>
      <c r="AC36" s="1068"/>
      <c r="AD36" s="1068"/>
      <c r="AE36" s="1069"/>
      <c r="AF36" s="1064"/>
      <c r="AG36" s="1065"/>
      <c r="AH36" s="1065"/>
      <c r="AI36" s="1065"/>
      <c r="AJ36" s="1066"/>
      <c r="AK36" s="1009"/>
      <c r="AL36" s="1000"/>
      <c r="AM36" s="1000"/>
      <c r="AN36" s="1000"/>
      <c r="AO36" s="1000"/>
      <c r="AP36" s="1000"/>
      <c r="AQ36" s="1000"/>
      <c r="AR36" s="1000"/>
      <c r="AS36" s="1000"/>
      <c r="AT36" s="1000"/>
      <c r="AU36" s="1000"/>
      <c r="AV36" s="1000"/>
      <c r="AW36" s="1000"/>
      <c r="AX36" s="1000"/>
      <c r="AY36" s="1000"/>
      <c r="AZ36" s="1070"/>
      <c r="BA36" s="1070"/>
      <c r="BB36" s="1070"/>
      <c r="BC36" s="1070"/>
      <c r="BD36" s="1070"/>
      <c r="BE36" s="1001"/>
      <c r="BF36" s="1001"/>
      <c r="BG36" s="1001"/>
      <c r="BH36" s="1001"/>
      <c r="BI36" s="1002"/>
      <c r="BJ36" s="231"/>
      <c r="BK36" s="231"/>
      <c r="BL36" s="231"/>
      <c r="BM36" s="231"/>
      <c r="BN36" s="231"/>
      <c r="BO36" s="240"/>
      <c r="BP36" s="240"/>
      <c r="BQ36" s="237">
        <v>30</v>
      </c>
      <c r="BR36" s="238"/>
      <c r="BS36" s="1021"/>
      <c r="BT36" s="1022"/>
      <c r="BU36" s="1022"/>
      <c r="BV36" s="1022"/>
      <c r="BW36" s="1022"/>
      <c r="BX36" s="1022"/>
      <c r="BY36" s="1022"/>
      <c r="BZ36" s="1022"/>
      <c r="CA36" s="1022"/>
      <c r="CB36" s="1022"/>
      <c r="CC36" s="1022"/>
      <c r="CD36" s="1022"/>
      <c r="CE36" s="1022"/>
      <c r="CF36" s="1022"/>
      <c r="CG36" s="1043"/>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229"/>
    </row>
    <row r="37" spans="1:131" ht="26.25" customHeight="1" x14ac:dyDescent="0.2">
      <c r="A37" s="241">
        <v>10</v>
      </c>
      <c r="B37" s="1059"/>
      <c r="C37" s="1060"/>
      <c r="D37" s="1060"/>
      <c r="E37" s="1060"/>
      <c r="F37" s="1060"/>
      <c r="G37" s="1060"/>
      <c r="H37" s="1060"/>
      <c r="I37" s="1060"/>
      <c r="J37" s="1060"/>
      <c r="K37" s="1060"/>
      <c r="L37" s="1060"/>
      <c r="M37" s="1060"/>
      <c r="N37" s="1060"/>
      <c r="O37" s="1060"/>
      <c r="P37" s="1061"/>
      <c r="Q37" s="1067"/>
      <c r="R37" s="1068"/>
      <c r="S37" s="1068"/>
      <c r="T37" s="1068"/>
      <c r="U37" s="1068"/>
      <c r="V37" s="1068"/>
      <c r="W37" s="1068"/>
      <c r="X37" s="1068"/>
      <c r="Y37" s="1068"/>
      <c r="Z37" s="1068"/>
      <c r="AA37" s="1068"/>
      <c r="AB37" s="1068"/>
      <c r="AC37" s="1068"/>
      <c r="AD37" s="1068"/>
      <c r="AE37" s="1069"/>
      <c r="AF37" s="1064"/>
      <c r="AG37" s="1065"/>
      <c r="AH37" s="1065"/>
      <c r="AI37" s="1065"/>
      <c r="AJ37" s="1066"/>
      <c r="AK37" s="1009"/>
      <c r="AL37" s="1000"/>
      <c r="AM37" s="1000"/>
      <c r="AN37" s="1000"/>
      <c r="AO37" s="1000"/>
      <c r="AP37" s="1000"/>
      <c r="AQ37" s="1000"/>
      <c r="AR37" s="1000"/>
      <c r="AS37" s="1000"/>
      <c r="AT37" s="1000"/>
      <c r="AU37" s="1000"/>
      <c r="AV37" s="1000"/>
      <c r="AW37" s="1000"/>
      <c r="AX37" s="1000"/>
      <c r="AY37" s="1000"/>
      <c r="AZ37" s="1070"/>
      <c r="BA37" s="1070"/>
      <c r="BB37" s="1070"/>
      <c r="BC37" s="1070"/>
      <c r="BD37" s="1070"/>
      <c r="BE37" s="1001"/>
      <c r="BF37" s="1001"/>
      <c r="BG37" s="1001"/>
      <c r="BH37" s="1001"/>
      <c r="BI37" s="1002"/>
      <c r="BJ37" s="231"/>
      <c r="BK37" s="231"/>
      <c r="BL37" s="231"/>
      <c r="BM37" s="231"/>
      <c r="BN37" s="231"/>
      <c r="BO37" s="240"/>
      <c r="BP37" s="240"/>
      <c r="BQ37" s="237">
        <v>31</v>
      </c>
      <c r="BR37" s="238"/>
      <c r="BS37" s="1021"/>
      <c r="BT37" s="1022"/>
      <c r="BU37" s="1022"/>
      <c r="BV37" s="1022"/>
      <c r="BW37" s="1022"/>
      <c r="BX37" s="1022"/>
      <c r="BY37" s="1022"/>
      <c r="BZ37" s="1022"/>
      <c r="CA37" s="1022"/>
      <c r="CB37" s="1022"/>
      <c r="CC37" s="1022"/>
      <c r="CD37" s="1022"/>
      <c r="CE37" s="1022"/>
      <c r="CF37" s="1022"/>
      <c r="CG37" s="1043"/>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229"/>
    </row>
    <row r="38" spans="1:131" ht="26.25" customHeight="1" x14ac:dyDescent="0.2">
      <c r="A38" s="241">
        <v>11</v>
      </c>
      <c r="B38" s="1059"/>
      <c r="C38" s="1060"/>
      <c r="D38" s="1060"/>
      <c r="E38" s="1060"/>
      <c r="F38" s="1060"/>
      <c r="G38" s="1060"/>
      <c r="H38" s="1060"/>
      <c r="I38" s="1060"/>
      <c r="J38" s="1060"/>
      <c r="K38" s="1060"/>
      <c r="L38" s="1060"/>
      <c r="M38" s="1060"/>
      <c r="N38" s="1060"/>
      <c r="O38" s="1060"/>
      <c r="P38" s="1061"/>
      <c r="Q38" s="1067"/>
      <c r="R38" s="1068"/>
      <c r="S38" s="1068"/>
      <c r="T38" s="1068"/>
      <c r="U38" s="1068"/>
      <c r="V38" s="1068"/>
      <c r="W38" s="1068"/>
      <c r="X38" s="1068"/>
      <c r="Y38" s="1068"/>
      <c r="Z38" s="1068"/>
      <c r="AA38" s="1068"/>
      <c r="AB38" s="1068"/>
      <c r="AC38" s="1068"/>
      <c r="AD38" s="1068"/>
      <c r="AE38" s="1069"/>
      <c r="AF38" s="1064"/>
      <c r="AG38" s="1065"/>
      <c r="AH38" s="1065"/>
      <c r="AI38" s="1065"/>
      <c r="AJ38" s="1066"/>
      <c r="AK38" s="1009"/>
      <c r="AL38" s="1000"/>
      <c r="AM38" s="1000"/>
      <c r="AN38" s="1000"/>
      <c r="AO38" s="1000"/>
      <c r="AP38" s="1000"/>
      <c r="AQ38" s="1000"/>
      <c r="AR38" s="1000"/>
      <c r="AS38" s="1000"/>
      <c r="AT38" s="1000"/>
      <c r="AU38" s="1000"/>
      <c r="AV38" s="1000"/>
      <c r="AW38" s="1000"/>
      <c r="AX38" s="1000"/>
      <c r="AY38" s="1000"/>
      <c r="AZ38" s="1070"/>
      <c r="BA38" s="1070"/>
      <c r="BB38" s="1070"/>
      <c r="BC38" s="1070"/>
      <c r="BD38" s="1070"/>
      <c r="BE38" s="1001"/>
      <c r="BF38" s="1001"/>
      <c r="BG38" s="1001"/>
      <c r="BH38" s="1001"/>
      <c r="BI38" s="1002"/>
      <c r="BJ38" s="231"/>
      <c r="BK38" s="231"/>
      <c r="BL38" s="231"/>
      <c r="BM38" s="231"/>
      <c r="BN38" s="231"/>
      <c r="BO38" s="240"/>
      <c r="BP38" s="240"/>
      <c r="BQ38" s="237">
        <v>32</v>
      </c>
      <c r="BR38" s="238"/>
      <c r="BS38" s="1021"/>
      <c r="BT38" s="1022"/>
      <c r="BU38" s="1022"/>
      <c r="BV38" s="1022"/>
      <c r="BW38" s="1022"/>
      <c r="BX38" s="1022"/>
      <c r="BY38" s="1022"/>
      <c r="BZ38" s="1022"/>
      <c r="CA38" s="1022"/>
      <c r="CB38" s="1022"/>
      <c r="CC38" s="1022"/>
      <c r="CD38" s="1022"/>
      <c r="CE38" s="1022"/>
      <c r="CF38" s="1022"/>
      <c r="CG38" s="1043"/>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229"/>
    </row>
    <row r="39" spans="1:131" ht="26.25" customHeight="1" x14ac:dyDescent="0.2">
      <c r="A39" s="241">
        <v>12</v>
      </c>
      <c r="B39" s="1059"/>
      <c r="C39" s="1060"/>
      <c r="D39" s="1060"/>
      <c r="E39" s="1060"/>
      <c r="F39" s="1060"/>
      <c r="G39" s="1060"/>
      <c r="H39" s="1060"/>
      <c r="I39" s="1060"/>
      <c r="J39" s="1060"/>
      <c r="K39" s="1060"/>
      <c r="L39" s="1060"/>
      <c r="M39" s="1060"/>
      <c r="N39" s="1060"/>
      <c r="O39" s="1060"/>
      <c r="P39" s="1061"/>
      <c r="Q39" s="1067"/>
      <c r="R39" s="1068"/>
      <c r="S39" s="1068"/>
      <c r="T39" s="1068"/>
      <c r="U39" s="1068"/>
      <c r="V39" s="1068"/>
      <c r="W39" s="1068"/>
      <c r="X39" s="1068"/>
      <c r="Y39" s="1068"/>
      <c r="Z39" s="1068"/>
      <c r="AA39" s="1068"/>
      <c r="AB39" s="1068"/>
      <c r="AC39" s="1068"/>
      <c r="AD39" s="1068"/>
      <c r="AE39" s="1069"/>
      <c r="AF39" s="1064"/>
      <c r="AG39" s="1065"/>
      <c r="AH39" s="1065"/>
      <c r="AI39" s="1065"/>
      <c r="AJ39" s="1066"/>
      <c r="AK39" s="1009"/>
      <c r="AL39" s="1000"/>
      <c r="AM39" s="1000"/>
      <c r="AN39" s="1000"/>
      <c r="AO39" s="1000"/>
      <c r="AP39" s="1000"/>
      <c r="AQ39" s="1000"/>
      <c r="AR39" s="1000"/>
      <c r="AS39" s="1000"/>
      <c r="AT39" s="1000"/>
      <c r="AU39" s="1000"/>
      <c r="AV39" s="1000"/>
      <c r="AW39" s="1000"/>
      <c r="AX39" s="1000"/>
      <c r="AY39" s="1000"/>
      <c r="AZ39" s="1070"/>
      <c r="BA39" s="1070"/>
      <c r="BB39" s="1070"/>
      <c r="BC39" s="1070"/>
      <c r="BD39" s="1070"/>
      <c r="BE39" s="1001"/>
      <c r="BF39" s="1001"/>
      <c r="BG39" s="1001"/>
      <c r="BH39" s="1001"/>
      <c r="BI39" s="1002"/>
      <c r="BJ39" s="231"/>
      <c r="BK39" s="231"/>
      <c r="BL39" s="231"/>
      <c r="BM39" s="231"/>
      <c r="BN39" s="231"/>
      <c r="BO39" s="240"/>
      <c r="BP39" s="240"/>
      <c r="BQ39" s="237">
        <v>33</v>
      </c>
      <c r="BR39" s="238"/>
      <c r="BS39" s="1021"/>
      <c r="BT39" s="1022"/>
      <c r="BU39" s="1022"/>
      <c r="BV39" s="1022"/>
      <c r="BW39" s="1022"/>
      <c r="BX39" s="1022"/>
      <c r="BY39" s="1022"/>
      <c r="BZ39" s="1022"/>
      <c r="CA39" s="1022"/>
      <c r="CB39" s="1022"/>
      <c r="CC39" s="1022"/>
      <c r="CD39" s="1022"/>
      <c r="CE39" s="1022"/>
      <c r="CF39" s="1022"/>
      <c r="CG39" s="1043"/>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229"/>
    </row>
    <row r="40" spans="1:131" ht="26.25" customHeight="1" x14ac:dyDescent="0.2">
      <c r="A40" s="237">
        <v>13</v>
      </c>
      <c r="B40" s="1059"/>
      <c r="C40" s="1060"/>
      <c r="D40" s="1060"/>
      <c r="E40" s="1060"/>
      <c r="F40" s="1060"/>
      <c r="G40" s="1060"/>
      <c r="H40" s="1060"/>
      <c r="I40" s="1060"/>
      <c r="J40" s="1060"/>
      <c r="K40" s="1060"/>
      <c r="L40" s="1060"/>
      <c r="M40" s="1060"/>
      <c r="N40" s="1060"/>
      <c r="O40" s="1060"/>
      <c r="P40" s="1061"/>
      <c r="Q40" s="1067"/>
      <c r="R40" s="1068"/>
      <c r="S40" s="1068"/>
      <c r="T40" s="1068"/>
      <c r="U40" s="1068"/>
      <c r="V40" s="1068"/>
      <c r="W40" s="1068"/>
      <c r="X40" s="1068"/>
      <c r="Y40" s="1068"/>
      <c r="Z40" s="1068"/>
      <c r="AA40" s="1068"/>
      <c r="AB40" s="1068"/>
      <c r="AC40" s="1068"/>
      <c r="AD40" s="1068"/>
      <c r="AE40" s="1069"/>
      <c r="AF40" s="1064"/>
      <c r="AG40" s="1065"/>
      <c r="AH40" s="1065"/>
      <c r="AI40" s="1065"/>
      <c r="AJ40" s="1066"/>
      <c r="AK40" s="1009"/>
      <c r="AL40" s="1000"/>
      <c r="AM40" s="1000"/>
      <c r="AN40" s="1000"/>
      <c r="AO40" s="1000"/>
      <c r="AP40" s="1000"/>
      <c r="AQ40" s="1000"/>
      <c r="AR40" s="1000"/>
      <c r="AS40" s="1000"/>
      <c r="AT40" s="1000"/>
      <c r="AU40" s="1000"/>
      <c r="AV40" s="1000"/>
      <c r="AW40" s="1000"/>
      <c r="AX40" s="1000"/>
      <c r="AY40" s="1000"/>
      <c r="AZ40" s="1070"/>
      <c r="BA40" s="1070"/>
      <c r="BB40" s="1070"/>
      <c r="BC40" s="1070"/>
      <c r="BD40" s="1070"/>
      <c r="BE40" s="1001"/>
      <c r="BF40" s="1001"/>
      <c r="BG40" s="1001"/>
      <c r="BH40" s="1001"/>
      <c r="BI40" s="1002"/>
      <c r="BJ40" s="231"/>
      <c r="BK40" s="231"/>
      <c r="BL40" s="231"/>
      <c r="BM40" s="231"/>
      <c r="BN40" s="231"/>
      <c r="BO40" s="240"/>
      <c r="BP40" s="240"/>
      <c r="BQ40" s="237">
        <v>34</v>
      </c>
      <c r="BR40" s="238"/>
      <c r="BS40" s="1021"/>
      <c r="BT40" s="1022"/>
      <c r="BU40" s="1022"/>
      <c r="BV40" s="1022"/>
      <c r="BW40" s="1022"/>
      <c r="BX40" s="1022"/>
      <c r="BY40" s="1022"/>
      <c r="BZ40" s="1022"/>
      <c r="CA40" s="1022"/>
      <c r="CB40" s="1022"/>
      <c r="CC40" s="1022"/>
      <c r="CD40" s="1022"/>
      <c r="CE40" s="1022"/>
      <c r="CF40" s="1022"/>
      <c r="CG40" s="1043"/>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229"/>
    </row>
    <row r="41" spans="1:131" ht="26.25" customHeight="1" x14ac:dyDescent="0.2">
      <c r="A41" s="237">
        <v>14</v>
      </c>
      <c r="B41" s="1059"/>
      <c r="C41" s="1060"/>
      <c r="D41" s="1060"/>
      <c r="E41" s="1060"/>
      <c r="F41" s="1060"/>
      <c r="G41" s="1060"/>
      <c r="H41" s="1060"/>
      <c r="I41" s="1060"/>
      <c r="J41" s="1060"/>
      <c r="K41" s="1060"/>
      <c r="L41" s="1060"/>
      <c r="M41" s="1060"/>
      <c r="N41" s="1060"/>
      <c r="O41" s="1060"/>
      <c r="P41" s="1061"/>
      <c r="Q41" s="1067"/>
      <c r="R41" s="1068"/>
      <c r="S41" s="1068"/>
      <c r="T41" s="1068"/>
      <c r="U41" s="1068"/>
      <c r="V41" s="1068"/>
      <c r="W41" s="1068"/>
      <c r="X41" s="1068"/>
      <c r="Y41" s="1068"/>
      <c r="Z41" s="1068"/>
      <c r="AA41" s="1068"/>
      <c r="AB41" s="1068"/>
      <c r="AC41" s="1068"/>
      <c r="AD41" s="1068"/>
      <c r="AE41" s="1069"/>
      <c r="AF41" s="1064"/>
      <c r="AG41" s="1065"/>
      <c r="AH41" s="1065"/>
      <c r="AI41" s="1065"/>
      <c r="AJ41" s="1066"/>
      <c r="AK41" s="1009"/>
      <c r="AL41" s="1000"/>
      <c r="AM41" s="1000"/>
      <c r="AN41" s="1000"/>
      <c r="AO41" s="1000"/>
      <c r="AP41" s="1000"/>
      <c r="AQ41" s="1000"/>
      <c r="AR41" s="1000"/>
      <c r="AS41" s="1000"/>
      <c r="AT41" s="1000"/>
      <c r="AU41" s="1000"/>
      <c r="AV41" s="1000"/>
      <c r="AW41" s="1000"/>
      <c r="AX41" s="1000"/>
      <c r="AY41" s="1000"/>
      <c r="AZ41" s="1070"/>
      <c r="BA41" s="1070"/>
      <c r="BB41" s="1070"/>
      <c r="BC41" s="1070"/>
      <c r="BD41" s="1070"/>
      <c r="BE41" s="1001"/>
      <c r="BF41" s="1001"/>
      <c r="BG41" s="1001"/>
      <c r="BH41" s="1001"/>
      <c r="BI41" s="1002"/>
      <c r="BJ41" s="231"/>
      <c r="BK41" s="231"/>
      <c r="BL41" s="231"/>
      <c r="BM41" s="231"/>
      <c r="BN41" s="231"/>
      <c r="BO41" s="240"/>
      <c r="BP41" s="240"/>
      <c r="BQ41" s="237">
        <v>35</v>
      </c>
      <c r="BR41" s="238"/>
      <c r="BS41" s="1021"/>
      <c r="BT41" s="1022"/>
      <c r="BU41" s="1022"/>
      <c r="BV41" s="1022"/>
      <c r="BW41" s="1022"/>
      <c r="BX41" s="1022"/>
      <c r="BY41" s="1022"/>
      <c r="BZ41" s="1022"/>
      <c r="CA41" s="1022"/>
      <c r="CB41" s="1022"/>
      <c r="CC41" s="1022"/>
      <c r="CD41" s="1022"/>
      <c r="CE41" s="1022"/>
      <c r="CF41" s="1022"/>
      <c r="CG41" s="1043"/>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229"/>
    </row>
    <row r="42" spans="1:131" ht="26.25" customHeight="1" x14ac:dyDescent="0.2">
      <c r="A42" s="237">
        <v>15</v>
      </c>
      <c r="B42" s="1059"/>
      <c r="C42" s="1060"/>
      <c r="D42" s="1060"/>
      <c r="E42" s="1060"/>
      <c r="F42" s="1060"/>
      <c r="G42" s="1060"/>
      <c r="H42" s="1060"/>
      <c r="I42" s="1060"/>
      <c r="J42" s="1060"/>
      <c r="K42" s="1060"/>
      <c r="L42" s="1060"/>
      <c r="M42" s="1060"/>
      <c r="N42" s="1060"/>
      <c r="O42" s="1060"/>
      <c r="P42" s="1061"/>
      <c r="Q42" s="1067"/>
      <c r="R42" s="1068"/>
      <c r="S42" s="1068"/>
      <c r="T42" s="1068"/>
      <c r="U42" s="1068"/>
      <c r="V42" s="1068"/>
      <c r="W42" s="1068"/>
      <c r="X42" s="1068"/>
      <c r="Y42" s="1068"/>
      <c r="Z42" s="1068"/>
      <c r="AA42" s="1068"/>
      <c r="AB42" s="1068"/>
      <c r="AC42" s="1068"/>
      <c r="AD42" s="1068"/>
      <c r="AE42" s="1069"/>
      <c r="AF42" s="1064"/>
      <c r="AG42" s="1065"/>
      <c r="AH42" s="1065"/>
      <c r="AI42" s="1065"/>
      <c r="AJ42" s="1066"/>
      <c r="AK42" s="1009"/>
      <c r="AL42" s="1000"/>
      <c r="AM42" s="1000"/>
      <c r="AN42" s="1000"/>
      <c r="AO42" s="1000"/>
      <c r="AP42" s="1000"/>
      <c r="AQ42" s="1000"/>
      <c r="AR42" s="1000"/>
      <c r="AS42" s="1000"/>
      <c r="AT42" s="1000"/>
      <c r="AU42" s="1000"/>
      <c r="AV42" s="1000"/>
      <c r="AW42" s="1000"/>
      <c r="AX42" s="1000"/>
      <c r="AY42" s="1000"/>
      <c r="AZ42" s="1070"/>
      <c r="BA42" s="1070"/>
      <c r="BB42" s="1070"/>
      <c r="BC42" s="1070"/>
      <c r="BD42" s="1070"/>
      <c r="BE42" s="1001"/>
      <c r="BF42" s="1001"/>
      <c r="BG42" s="1001"/>
      <c r="BH42" s="1001"/>
      <c r="BI42" s="1002"/>
      <c r="BJ42" s="231"/>
      <c r="BK42" s="231"/>
      <c r="BL42" s="231"/>
      <c r="BM42" s="231"/>
      <c r="BN42" s="231"/>
      <c r="BO42" s="240"/>
      <c r="BP42" s="240"/>
      <c r="BQ42" s="237">
        <v>36</v>
      </c>
      <c r="BR42" s="238"/>
      <c r="BS42" s="1021"/>
      <c r="BT42" s="1022"/>
      <c r="BU42" s="1022"/>
      <c r="BV42" s="1022"/>
      <c r="BW42" s="1022"/>
      <c r="BX42" s="1022"/>
      <c r="BY42" s="1022"/>
      <c r="BZ42" s="1022"/>
      <c r="CA42" s="1022"/>
      <c r="CB42" s="1022"/>
      <c r="CC42" s="1022"/>
      <c r="CD42" s="1022"/>
      <c r="CE42" s="1022"/>
      <c r="CF42" s="1022"/>
      <c r="CG42" s="1043"/>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229"/>
    </row>
    <row r="43" spans="1:131" ht="26.25" customHeight="1" x14ac:dyDescent="0.2">
      <c r="A43" s="237">
        <v>16</v>
      </c>
      <c r="B43" s="1059"/>
      <c r="C43" s="1060"/>
      <c r="D43" s="1060"/>
      <c r="E43" s="1060"/>
      <c r="F43" s="1060"/>
      <c r="G43" s="1060"/>
      <c r="H43" s="1060"/>
      <c r="I43" s="1060"/>
      <c r="J43" s="1060"/>
      <c r="K43" s="1060"/>
      <c r="L43" s="1060"/>
      <c r="M43" s="1060"/>
      <c r="N43" s="1060"/>
      <c r="O43" s="1060"/>
      <c r="P43" s="1061"/>
      <c r="Q43" s="1067"/>
      <c r="R43" s="1068"/>
      <c r="S43" s="1068"/>
      <c r="T43" s="1068"/>
      <c r="U43" s="1068"/>
      <c r="V43" s="1068"/>
      <c r="W43" s="1068"/>
      <c r="X43" s="1068"/>
      <c r="Y43" s="1068"/>
      <c r="Z43" s="1068"/>
      <c r="AA43" s="1068"/>
      <c r="AB43" s="1068"/>
      <c r="AC43" s="1068"/>
      <c r="AD43" s="1068"/>
      <c r="AE43" s="1069"/>
      <c r="AF43" s="1064"/>
      <c r="AG43" s="1065"/>
      <c r="AH43" s="1065"/>
      <c r="AI43" s="1065"/>
      <c r="AJ43" s="1066"/>
      <c r="AK43" s="1009"/>
      <c r="AL43" s="1000"/>
      <c r="AM43" s="1000"/>
      <c r="AN43" s="1000"/>
      <c r="AO43" s="1000"/>
      <c r="AP43" s="1000"/>
      <c r="AQ43" s="1000"/>
      <c r="AR43" s="1000"/>
      <c r="AS43" s="1000"/>
      <c r="AT43" s="1000"/>
      <c r="AU43" s="1000"/>
      <c r="AV43" s="1000"/>
      <c r="AW43" s="1000"/>
      <c r="AX43" s="1000"/>
      <c r="AY43" s="1000"/>
      <c r="AZ43" s="1070"/>
      <c r="BA43" s="1070"/>
      <c r="BB43" s="1070"/>
      <c r="BC43" s="1070"/>
      <c r="BD43" s="1070"/>
      <c r="BE43" s="1001"/>
      <c r="BF43" s="1001"/>
      <c r="BG43" s="1001"/>
      <c r="BH43" s="1001"/>
      <c r="BI43" s="1002"/>
      <c r="BJ43" s="231"/>
      <c r="BK43" s="231"/>
      <c r="BL43" s="231"/>
      <c r="BM43" s="231"/>
      <c r="BN43" s="231"/>
      <c r="BO43" s="240"/>
      <c r="BP43" s="240"/>
      <c r="BQ43" s="237">
        <v>37</v>
      </c>
      <c r="BR43" s="238"/>
      <c r="BS43" s="1021"/>
      <c r="BT43" s="1022"/>
      <c r="BU43" s="1022"/>
      <c r="BV43" s="1022"/>
      <c r="BW43" s="1022"/>
      <c r="BX43" s="1022"/>
      <c r="BY43" s="1022"/>
      <c r="BZ43" s="1022"/>
      <c r="CA43" s="1022"/>
      <c r="CB43" s="1022"/>
      <c r="CC43" s="1022"/>
      <c r="CD43" s="1022"/>
      <c r="CE43" s="1022"/>
      <c r="CF43" s="1022"/>
      <c r="CG43" s="1043"/>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229"/>
    </row>
    <row r="44" spans="1:131" ht="26.25" customHeight="1" x14ac:dyDescent="0.2">
      <c r="A44" s="237">
        <v>17</v>
      </c>
      <c r="B44" s="1059"/>
      <c r="C44" s="1060"/>
      <c r="D44" s="1060"/>
      <c r="E44" s="1060"/>
      <c r="F44" s="1060"/>
      <c r="G44" s="1060"/>
      <c r="H44" s="1060"/>
      <c r="I44" s="1060"/>
      <c r="J44" s="1060"/>
      <c r="K44" s="1060"/>
      <c r="L44" s="1060"/>
      <c r="M44" s="1060"/>
      <c r="N44" s="1060"/>
      <c r="O44" s="1060"/>
      <c r="P44" s="1061"/>
      <c r="Q44" s="1067"/>
      <c r="R44" s="1068"/>
      <c r="S44" s="1068"/>
      <c r="T44" s="1068"/>
      <c r="U44" s="1068"/>
      <c r="V44" s="1068"/>
      <c r="W44" s="1068"/>
      <c r="X44" s="1068"/>
      <c r="Y44" s="1068"/>
      <c r="Z44" s="1068"/>
      <c r="AA44" s="1068"/>
      <c r="AB44" s="1068"/>
      <c r="AC44" s="1068"/>
      <c r="AD44" s="1068"/>
      <c r="AE44" s="1069"/>
      <c r="AF44" s="1064"/>
      <c r="AG44" s="1065"/>
      <c r="AH44" s="1065"/>
      <c r="AI44" s="1065"/>
      <c r="AJ44" s="1066"/>
      <c r="AK44" s="1009"/>
      <c r="AL44" s="1000"/>
      <c r="AM44" s="1000"/>
      <c r="AN44" s="1000"/>
      <c r="AO44" s="1000"/>
      <c r="AP44" s="1000"/>
      <c r="AQ44" s="1000"/>
      <c r="AR44" s="1000"/>
      <c r="AS44" s="1000"/>
      <c r="AT44" s="1000"/>
      <c r="AU44" s="1000"/>
      <c r="AV44" s="1000"/>
      <c r="AW44" s="1000"/>
      <c r="AX44" s="1000"/>
      <c r="AY44" s="1000"/>
      <c r="AZ44" s="1070"/>
      <c r="BA44" s="1070"/>
      <c r="BB44" s="1070"/>
      <c r="BC44" s="1070"/>
      <c r="BD44" s="1070"/>
      <c r="BE44" s="1001"/>
      <c r="BF44" s="1001"/>
      <c r="BG44" s="1001"/>
      <c r="BH44" s="1001"/>
      <c r="BI44" s="1002"/>
      <c r="BJ44" s="231"/>
      <c r="BK44" s="231"/>
      <c r="BL44" s="231"/>
      <c r="BM44" s="231"/>
      <c r="BN44" s="231"/>
      <c r="BO44" s="240"/>
      <c r="BP44" s="240"/>
      <c r="BQ44" s="237">
        <v>38</v>
      </c>
      <c r="BR44" s="238"/>
      <c r="BS44" s="1021"/>
      <c r="BT44" s="1022"/>
      <c r="BU44" s="1022"/>
      <c r="BV44" s="1022"/>
      <c r="BW44" s="1022"/>
      <c r="BX44" s="1022"/>
      <c r="BY44" s="1022"/>
      <c r="BZ44" s="1022"/>
      <c r="CA44" s="1022"/>
      <c r="CB44" s="1022"/>
      <c r="CC44" s="1022"/>
      <c r="CD44" s="1022"/>
      <c r="CE44" s="1022"/>
      <c r="CF44" s="1022"/>
      <c r="CG44" s="1043"/>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229"/>
    </row>
    <row r="45" spans="1:131" ht="26.25" customHeight="1" x14ac:dyDescent="0.2">
      <c r="A45" s="237">
        <v>18</v>
      </c>
      <c r="B45" s="1059"/>
      <c r="C45" s="1060"/>
      <c r="D45" s="1060"/>
      <c r="E45" s="1060"/>
      <c r="F45" s="1060"/>
      <c r="G45" s="1060"/>
      <c r="H45" s="1060"/>
      <c r="I45" s="1060"/>
      <c r="J45" s="1060"/>
      <c r="K45" s="1060"/>
      <c r="L45" s="1060"/>
      <c r="M45" s="1060"/>
      <c r="N45" s="1060"/>
      <c r="O45" s="1060"/>
      <c r="P45" s="1061"/>
      <c r="Q45" s="1067"/>
      <c r="R45" s="1068"/>
      <c r="S45" s="1068"/>
      <c r="T45" s="1068"/>
      <c r="U45" s="1068"/>
      <c r="V45" s="1068"/>
      <c r="W45" s="1068"/>
      <c r="X45" s="1068"/>
      <c r="Y45" s="1068"/>
      <c r="Z45" s="1068"/>
      <c r="AA45" s="1068"/>
      <c r="AB45" s="1068"/>
      <c r="AC45" s="1068"/>
      <c r="AD45" s="1068"/>
      <c r="AE45" s="1069"/>
      <c r="AF45" s="1064"/>
      <c r="AG45" s="1065"/>
      <c r="AH45" s="1065"/>
      <c r="AI45" s="1065"/>
      <c r="AJ45" s="1066"/>
      <c r="AK45" s="1009"/>
      <c r="AL45" s="1000"/>
      <c r="AM45" s="1000"/>
      <c r="AN45" s="1000"/>
      <c r="AO45" s="1000"/>
      <c r="AP45" s="1000"/>
      <c r="AQ45" s="1000"/>
      <c r="AR45" s="1000"/>
      <c r="AS45" s="1000"/>
      <c r="AT45" s="1000"/>
      <c r="AU45" s="1000"/>
      <c r="AV45" s="1000"/>
      <c r="AW45" s="1000"/>
      <c r="AX45" s="1000"/>
      <c r="AY45" s="1000"/>
      <c r="AZ45" s="1070"/>
      <c r="BA45" s="1070"/>
      <c r="BB45" s="1070"/>
      <c r="BC45" s="1070"/>
      <c r="BD45" s="1070"/>
      <c r="BE45" s="1001"/>
      <c r="BF45" s="1001"/>
      <c r="BG45" s="1001"/>
      <c r="BH45" s="1001"/>
      <c r="BI45" s="1002"/>
      <c r="BJ45" s="231"/>
      <c r="BK45" s="231"/>
      <c r="BL45" s="231"/>
      <c r="BM45" s="231"/>
      <c r="BN45" s="231"/>
      <c r="BO45" s="240"/>
      <c r="BP45" s="240"/>
      <c r="BQ45" s="237">
        <v>39</v>
      </c>
      <c r="BR45" s="238"/>
      <c r="BS45" s="1021"/>
      <c r="BT45" s="1022"/>
      <c r="BU45" s="1022"/>
      <c r="BV45" s="1022"/>
      <c r="BW45" s="1022"/>
      <c r="BX45" s="1022"/>
      <c r="BY45" s="1022"/>
      <c r="BZ45" s="1022"/>
      <c r="CA45" s="1022"/>
      <c r="CB45" s="1022"/>
      <c r="CC45" s="1022"/>
      <c r="CD45" s="1022"/>
      <c r="CE45" s="1022"/>
      <c r="CF45" s="1022"/>
      <c r="CG45" s="1043"/>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229"/>
    </row>
    <row r="46" spans="1:131" ht="26.25" customHeight="1" x14ac:dyDescent="0.2">
      <c r="A46" s="237">
        <v>19</v>
      </c>
      <c r="B46" s="1059"/>
      <c r="C46" s="1060"/>
      <c r="D46" s="1060"/>
      <c r="E46" s="1060"/>
      <c r="F46" s="1060"/>
      <c r="G46" s="1060"/>
      <c r="H46" s="1060"/>
      <c r="I46" s="1060"/>
      <c r="J46" s="1060"/>
      <c r="K46" s="1060"/>
      <c r="L46" s="1060"/>
      <c r="M46" s="1060"/>
      <c r="N46" s="1060"/>
      <c r="O46" s="1060"/>
      <c r="P46" s="1061"/>
      <c r="Q46" s="1067"/>
      <c r="R46" s="1068"/>
      <c r="S46" s="1068"/>
      <c r="T46" s="1068"/>
      <c r="U46" s="1068"/>
      <c r="V46" s="1068"/>
      <c r="W46" s="1068"/>
      <c r="X46" s="1068"/>
      <c r="Y46" s="1068"/>
      <c r="Z46" s="1068"/>
      <c r="AA46" s="1068"/>
      <c r="AB46" s="1068"/>
      <c r="AC46" s="1068"/>
      <c r="AD46" s="1068"/>
      <c r="AE46" s="1069"/>
      <c r="AF46" s="1064"/>
      <c r="AG46" s="1065"/>
      <c r="AH46" s="1065"/>
      <c r="AI46" s="1065"/>
      <c r="AJ46" s="1066"/>
      <c r="AK46" s="1009"/>
      <c r="AL46" s="1000"/>
      <c r="AM46" s="1000"/>
      <c r="AN46" s="1000"/>
      <c r="AO46" s="1000"/>
      <c r="AP46" s="1000"/>
      <c r="AQ46" s="1000"/>
      <c r="AR46" s="1000"/>
      <c r="AS46" s="1000"/>
      <c r="AT46" s="1000"/>
      <c r="AU46" s="1000"/>
      <c r="AV46" s="1000"/>
      <c r="AW46" s="1000"/>
      <c r="AX46" s="1000"/>
      <c r="AY46" s="1000"/>
      <c r="AZ46" s="1070"/>
      <c r="BA46" s="1070"/>
      <c r="BB46" s="1070"/>
      <c r="BC46" s="1070"/>
      <c r="BD46" s="1070"/>
      <c r="BE46" s="1001"/>
      <c r="BF46" s="1001"/>
      <c r="BG46" s="1001"/>
      <c r="BH46" s="1001"/>
      <c r="BI46" s="1002"/>
      <c r="BJ46" s="231"/>
      <c r="BK46" s="231"/>
      <c r="BL46" s="231"/>
      <c r="BM46" s="231"/>
      <c r="BN46" s="231"/>
      <c r="BO46" s="240"/>
      <c r="BP46" s="240"/>
      <c r="BQ46" s="237">
        <v>40</v>
      </c>
      <c r="BR46" s="238"/>
      <c r="BS46" s="1021"/>
      <c r="BT46" s="1022"/>
      <c r="BU46" s="1022"/>
      <c r="BV46" s="1022"/>
      <c r="BW46" s="1022"/>
      <c r="BX46" s="1022"/>
      <c r="BY46" s="1022"/>
      <c r="BZ46" s="1022"/>
      <c r="CA46" s="1022"/>
      <c r="CB46" s="1022"/>
      <c r="CC46" s="1022"/>
      <c r="CD46" s="1022"/>
      <c r="CE46" s="1022"/>
      <c r="CF46" s="1022"/>
      <c r="CG46" s="1043"/>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229"/>
    </row>
    <row r="47" spans="1:131" ht="26.25" customHeight="1" x14ac:dyDescent="0.2">
      <c r="A47" s="237">
        <v>20</v>
      </c>
      <c r="B47" s="1059"/>
      <c r="C47" s="1060"/>
      <c r="D47" s="1060"/>
      <c r="E47" s="1060"/>
      <c r="F47" s="1060"/>
      <c r="G47" s="1060"/>
      <c r="H47" s="1060"/>
      <c r="I47" s="1060"/>
      <c r="J47" s="1060"/>
      <c r="K47" s="1060"/>
      <c r="L47" s="1060"/>
      <c r="M47" s="1060"/>
      <c r="N47" s="1060"/>
      <c r="O47" s="1060"/>
      <c r="P47" s="1061"/>
      <c r="Q47" s="1067"/>
      <c r="R47" s="1068"/>
      <c r="S47" s="1068"/>
      <c r="T47" s="1068"/>
      <c r="U47" s="1068"/>
      <c r="V47" s="1068"/>
      <c r="W47" s="1068"/>
      <c r="X47" s="1068"/>
      <c r="Y47" s="1068"/>
      <c r="Z47" s="1068"/>
      <c r="AA47" s="1068"/>
      <c r="AB47" s="1068"/>
      <c r="AC47" s="1068"/>
      <c r="AD47" s="1068"/>
      <c r="AE47" s="1069"/>
      <c r="AF47" s="1064"/>
      <c r="AG47" s="1065"/>
      <c r="AH47" s="1065"/>
      <c r="AI47" s="1065"/>
      <c r="AJ47" s="1066"/>
      <c r="AK47" s="1009"/>
      <c r="AL47" s="1000"/>
      <c r="AM47" s="1000"/>
      <c r="AN47" s="1000"/>
      <c r="AO47" s="1000"/>
      <c r="AP47" s="1000"/>
      <c r="AQ47" s="1000"/>
      <c r="AR47" s="1000"/>
      <c r="AS47" s="1000"/>
      <c r="AT47" s="1000"/>
      <c r="AU47" s="1000"/>
      <c r="AV47" s="1000"/>
      <c r="AW47" s="1000"/>
      <c r="AX47" s="1000"/>
      <c r="AY47" s="1000"/>
      <c r="AZ47" s="1070"/>
      <c r="BA47" s="1070"/>
      <c r="BB47" s="1070"/>
      <c r="BC47" s="1070"/>
      <c r="BD47" s="1070"/>
      <c r="BE47" s="1001"/>
      <c r="BF47" s="1001"/>
      <c r="BG47" s="1001"/>
      <c r="BH47" s="1001"/>
      <c r="BI47" s="1002"/>
      <c r="BJ47" s="231"/>
      <c r="BK47" s="231"/>
      <c r="BL47" s="231"/>
      <c r="BM47" s="231"/>
      <c r="BN47" s="231"/>
      <c r="BO47" s="240"/>
      <c r="BP47" s="240"/>
      <c r="BQ47" s="237">
        <v>41</v>
      </c>
      <c r="BR47" s="238"/>
      <c r="BS47" s="1021"/>
      <c r="BT47" s="1022"/>
      <c r="BU47" s="1022"/>
      <c r="BV47" s="1022"/>
      <c r="BW47" s="1022"/>
      <c r="BX47" s="1022"/>
      <c r="BY47" s="1022"/>
      <c r="BZ47" s="1022"/>
      <c r="CA47" s="1022"/>
      <c r="CB47" s="1022"/>
      <c r="CC47" s="1022"/>
      <c r="CD47" s="1022"/>
      <c r="CE47" s="1022"/>
      <c r="CF47" s="1022"/>
      <c r="CG47" s="1043"/>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229"/>
    </row>
    <row r="48" spans="1:131" ht="26.25" customHeight="1" x14ac:dyDescent="0.2">
      <c r="A48" s="237">
        <v>21</v>
      </c>
      <c r="B48" s="1059"/>
      <c r="C48" s="1060"/>
      <c r="D48" s="1060"/>
      <c r="E48" s="1060"/>
      <c r="F48" s="1060"/>
      <c r="G48" s="1060"/>
      <c r="H48" s="1060"/>
      <c r="I48" s="1060"/>
      <c r="J48" s="1060"/>
      <c r="K48" s="1060"/>
      <c r="L48" s="1060"/>
      <c r="M48" s="1060"/>
      <c r="N48" s="1060"/>
      <c r="O48" s="1060"/>
      <c r="P48" s="1061"/>
      <c r="Q48" s="1067"/>
      <c r="R48" s="1068"/>
      <c r="S48" s="1068"/>
      <c r="T48" s="1068"/>
      <c r="U48" s="1068"/>
      <c r="V48" s="1068"/>
      <c r="W48" s="1068"/>
      <c r="X48" s="1068"/>
      <c r="Y48" s="1068"/>
      <c r="Z48" s="1068"/>
      <c r="AA48" s="1068"/>
      <c r="AB48" s="1068"/>
      <c r="AC48" s="1068"/>
      <c r="AD48" s="1068"/>
      <c r="AE48" s="1069"/>
      <c r="AF48" s="1064"/>
      <c r="AG48" s="1065"/>
      <c r="AH48" s="1065"/>
      <c r="AI48" s="1065"/>
      <c r="AJ48" s="1066"/>
      <c r="AK48" s="1009"/>
      <c r="AL48" s="1000"/>
      <c r="AM48" s="1000"/>
      <c r="AN48" s="1000"/>
      <c r="AO48" s="1000"/>
      <c r="AP48" s="1000"/>
      <c r="AQ48" s="1000"/>
      <c r="AR48" s="1000"/>
      <c r="AS48" s="1000"/>
      <c r="AT48" s="1000"/>
      <c r="AU48" s="1000"/>
      <c r="AV48" s="1000"/>
      <c r="AW48" s="1000"/>
      <c r="AX48" s="1000"/>
      <c r="AY48" s="1000"/>
      <c r="AZ48" s="1070"/>
      <c r="BA48" s="1070"/>
      <c r="BB48" s="1070"/>
      <c r="BC48" s="1070"/>
      <c r="BD48" s="1070"/>
      <c r="BE48" s="1001"/>
      <c r="BF48" s="1001"/>
      <c r="BG48" s="1001"/>
      <c r="BH48" s="1001"/>
      <c r="BI48" s="1002"/>
      <c r="BJ48" s="231"/>
      <c r="BK48" s="231"/>
      <c r="BL48" s="231"/>
      <c r="BM48" s="231"/>
      <c r="BN48" s="231"/>
      <c r="BO48" s="240"/>
      <c r="BP48" s="240"/>
      <c r="BQ48" s="237">
        <v>42</v>
      </c>
      <c r="BR48" s="238"/>
      <c r="BS48" s="1021"/>
      <c r="BT48" s="1022"/>
      <c r="BU48" s="1022"/>
      <c r="BV48" s="1022"/>
      <c r="BW48" s="1022"/>
      <c r="BX48" s="1022"/>
      <c r="BY48" s="1022"/>
      <c r="BZ48" s="1022"/>
      <c r="CA48" s="1022"/>
      <c r="CB48" s="1022"/>
      <c r="CC48" s="1022"/>
      <c r="CD48" s="1022"/>
      <c r="CE48" s="1022"/>
      <c r="CF48" s="1022"/>
      <c r="CG48" s="1043"/>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229"/>
    </row>
    <row r="49" spans="1:131" ht="26.25" customHeight="1" x14ac:dyDescent="0.2">
      <c r="A49" s="237">
        <v>22</v>
      </c>
      <c r="B49" s="1059"/>
      <c r="C49" s="1060"/>
      <c r="D49" s="1060"/>
      <c r="E49" s="1060"/>
      <c r="F49" s="1060"/>
      <c r="G49" s="1060"/>
      <c r="H49" s="1060"/>
      <c r="I49" s="1060"/>
      <c r="J49" s="1060"/>
      <c r="K49" s="1060"/>
      <c r="L49" s="1060"/>
      <c r="M49" s="1060"/>
      <c r="N49" s="1060"/>
      <c r="O49" s="1060"/>
      <c r="P49" s="1061"/>
      <c r="Q49" s="1067"/>
      <c r="R49" s="1068"/>
      <c r="S49" s="1068"/>
      <c r="T49" s="1068"/>
      <c r="U49" s="1068"/>
      <c r="V49" s="1068"/>
      <c r="W49" s="1068"/>
      <c r="X49" s="1068"/>
      <c r="Y49" s="1068"/>
      <c r="Z49" s="1068"/>
      <c r="AA49" s="1068"/>
      <c r="AB49" s="1068"/>
      <c r="AC49" s="1068"/>
      <c r="AD49" s="1068"/>
      <c r="AE49" s="1069"/>
      <c r="AF49" s="1064"/>
      <c r="AG49" s="1065"/>
      <c r="AH49" s="1065"/>
      <c r="AI49" s="1065"/>
      <c r="AJ49" s="1066"/>
      <c r="AK49" s="1009"/>
      <c r="AL49" s="1000"/>
      <c r="AM49" s="1000"/>
      <c r="AN49" s="1000"/>
      <c r="AO49" s="1000"/>
      <c r="AP49" s="1000"/>
      <c r="AQ49" s="1000"/>
      <c r="AR49" s="1000"/>
      <c r="AS49" s="1000"/>
      <c r="AT49" s="1000"/>
      <c r="AU49" s="1000"/>
      <c r="AV49" s="1000"/>
      <c r="AW49" s="1000"/>
      <c r="AX49" s="1000"/>
      <c r="AY49" s="1000"/>
      <c r="AZ49" s="1070"/>
      <c r="BA49" s="1070"/>
      <c r="BB49" s="1070"/>
      <c r="BC49" s="1070"/>
      <c r="BD49" s="1070"/>
      <c r="BE49" s="1001"/>
      <c r="BF49" s="1001"/>
      <c r="BG49" s="1001"/>
      <c r="BH49" s="1001"/>
      <c r="BI49" s="1002"/>
      <c r="BJ49" s="231"/>
      <c r="BK49" s="231"/>
      <c r="BL49" s="231"/>
      <c r="BM49" s="231"/>
      <c r="BN49" s="231"/>
      <c r="BO49" s="240"/>
      <c r="BP49" s="240"/>
      <c r="BQ49" s="237">
        <v>43</v>
      </c>
      <c r="BR49" s="238"/>
      <c r="BS49" s="1021"/>
      <c r="BT49" s="1022"/>
      <c r="BU49" s="1022"/>
      <c r="BV49" s="1022"/>
      <c r="BW49" s="1022"/>
      <c r="BX49" s="1022"/>
      <c r="BY49" s="1022"/>
      <c r="BZ49" s="1022"/>
      <c r="CA49" s="1022"/>
      <c r="CB49" s="1022"/>
      <c r="CC49" s="1022"/>
      <c r="CD49" s="1022"/>
      <c r="CE49" s="1022"/>
      <c r="CF49" s="1022"/>
      <c r="CG49" s="1043"/>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229"/>
    </row>
    <row r="50" spans="1:131" ht="26.25" customHeight="1" x14ac:dyDescent="0.2">
      <c r="A50" s="237">
        <v>23</v>
      </c>
      <c r="B50" s="1059"/>
      <c r="C50" s="1060"/>
      <c r="D50" s="1060"/>
      <c r="E50" s="1060"/>
      <c r="F50" s="1060"/>
      <c r="G50" s="1060"/>
      <c r="H50" s="1060"/>
      <c r="I50" s="1060"/>
      <c r="J50" s="1060"/>
      <c r="K50" s="1060"/>
      <c r="L50" s="1060"/>
      <c r="M50" s="1060"/>
      <c r="N50" s="1060"/>
      <c r="O50" s="1060"/>
      <c r="P50" s="1061"/>
      <c r="Q50" s="1062"/>
      <c r="R50" s="1054"/>
      <c r="S50" s="1054"/>
      <c r="T50" s="1054"/>
      <c r="U50" s="1054"/>
      <c r="V50" s="1054"/>
      <c r="W50" s="1054"/>
      <c r="X50" s="1054"/>
      <c r="Y50" s="1054"/>
      <c r="Z50" s="1054"/>
      <c r="AA50" s="1054"/>
      <c r="AB50" s="1054"/>
      <c r="AC50" s="1054"/>
      <c r="AD50" s="1054"/>
      <c r="AE50" s="1063"/>
      <c r="AF50" s="1064"/>
      <c r="AG50" s="1065"/>
      <c r="AH50" s="1065"/>
      <c r="AI50" s="1065"/>
      <c r="AJ50" s="1066"/>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01"/>
      <c r="BF50" s="1001"/>
      <c r="BG50" s="1001"/>
      <c r="BH50" s="1001"/>
      <c r="BI50" s="1002"/>
      <c r="BJ50" s="231"/>
      <c r="BK50" s="231"/>
      <c r="BL50" s="231"/>
      <c r="BM50" s="231"/>
      <c r="BN50" s="231"/>
      <c r="BO50" s="240"/>
      <c r="BP50" s="240"/>
      <c r="BQ50" s="237">
        <v>44</v>
      </c>
      <c r="BR50" s="238"/>
      <c r="BS50" s="1021"/>
      <c r="BT50" s="1022"/>
      <c r="BU50" s="1022"/>
      <c r="BV50" s="1022"/>
      <c r="BW50" s="1022"/>
      <c r="BX50" s="1022"/>
      <c r="BY50" s="1022"/>
      <c r="BZ50" s="1022"/>
      <c r="CA50" s="1022"/>
      <c r="CB50" s="1022"/>
      <c r="CC50" s="1022"/>
      <c r="CD50" s="1022"/>
      <c r="CE50" s="1022"/>
      <c r="CF50" s="1022"/>
      <c r="CG50" s="1043"/>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229"/>
    </row>
    <row r="51" spans="1:131" ht="26.25" customHeight="1" x14ac:dyDescent="0.2">
      <c r="A51" s="237">
        <v>24</v>
      </c>
      <c r="B51" s="1059"/>
      <c r="C51" s="1060"/>
      <c r="D51" s="1060"/>
      <c r="E51" s="1060"/>
      <c r="F51" s="1060"/>
      <c r="G51" s="1060"/>
      <c r="H51" s="1060"/>
      <c r="I51" s="1060"/>
      <c r="J51" s="1060"/>
      <c r="K51" s="1060"/>
      <c r="L51" s="1060"/>
      <c r="M51" s="1060"/>
      <c r="N51" s="1060"/>
      <c r="O51" s="1060"/>
      <c r="P51" s="1061"/>
      <c r="Q51" s="1062"/>
      <c r="R51" s="1054"/>
      <c r="S51" s="1054"/>
      <c r="T51" s="1054"/>
      <c r="U51" s="1054"/>
      <c r="V51" s="1054"/>
      <c r="W51" s="1054"/>
      <c r="X51" s="1054"/>
      <c r="Y51" s="1054"/>
      <c r="Z51" s="1054"/>
      <c r="AA51" s="1054"/>
      <c r="AB51" s="1054"/>
      <c r="AC51" s="1054"/>
      <c r="AD51" s="1054"/>
      <c r="AE51" s="1063"/>
      <c r="AF51" s="1064"/>
      <c r="AG51" s="1065"/>
      <c r="AH51" s="1065"/>
      <c r="AI51" s="1065"/>
      <c r="AJ51" s="1066"/>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01"/>
      <c r="BF51" s="1001"/>
      <c r="BG51" s="1001"/>
      <c r="BH51" s="1001"/>
      <c r="BI51" s="1002"/>
      <c r="BJ51" s="231"/>
      <c r="BK51" s="231"/>
      <c r="BL51" s="231"/>
      <c r="BM51" s="231"/>
      <c r="BN51" s="231"/>
      <c r="BO51" s="240"/>
      <c r="BP51" s="240"/>
      <c r="BQ51" s="237">
        <v>45</v>
      </c>
      <c r="BR51" s="238"/>
      <c r="BS51" s="1021"/>
      <c r="BT51" s="1022"/>
      <c r="BU51" s="1022"/>
      <c r="BV51" s="1022"/>
      <c r="BW51" s="1022"/>
      <c r="BX51" s="1022"/>
      <c r="BY51" s="1022"/>
      <c r="BZ51" s="1022"/>
      <c r="CA51" s="1022"/>
      <c r="CB51" s="1022"/>
      <c r="CC51" s="1022"/>
      <c r="CD51" s="1022"/>
      <c r="CE51" s="1022"/>
      <c r="CF51" s="1022"/>
      <c r="CG51" s="1043"/>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229"/>
    </row>
    <row r="52" spans="1:131" ht="26.25" customHeight="1" x14ac:dyDescent="0.2">
      <c r="A52" s="237">
        <v>25</v>
      </c>
      <c r="B52" s="1059"/>
      <c r="C52" s="1060"/>
      <c r="D52" s="1060"/>
      <c r="E52" s="1060"/>
      <c r="F52" s="1060"/>
      <c r="G52" s="1060"/>
      <c r="H52" s="1060"/>
      <c r="I52" s="1060"/>
      <c r="J52" s="1060"/>
      <c r="K52" s="1060"/>
      <c r="L52" s="1060"/>
      <c r="M52" s="1060"/>
      <c r="N52" s="1060"/>
      <c r="O52" s="1060"/>
      <c r="P52" s="1061"/>
      <c r="Q52" s="1062"/>
      <c r="R52" s="1054"/>
      <c r="S52" s="1054"/>
      <c r="T52" s="1054"/>
      <c r="U52" s="1054"/>
      <c r="V52" s="1054"/>
      <c r="W52" s="1054"/>
      <c r="X52" s="1054"/>
      <c r="Y52" s="1054"/>
      <c r="Z52" s="1054"/>
      <c r="AA52" s="1054"/>
      <c r="AB52" s="1054"/>
      <c r="AC52" s="1054"/>
      <c r="AD52" s="1054"/>
      <c r="AE52" s="1063"/>
      <c r="AF52" s="1064"/>
      <c r="AG52" s="1065"/>
      <c r="AH52" s="1065"/>
      <c r="AI52" s="1065"/>
      <c r="AJ52" s="1066"/>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01"/>
      <c r="BF52" s="1001"/>
      <c r="BG52" s="1001"/>
      <c r="BH52" s="1001"/>
      <c r="BI52" s="1002"/>
      <c r="BJ52" s="231"/>
      <c r="BK52" s="231"/>
      <c r="BL52" s="231"/>
      <c r="BM52" s="231"/>
      <c r="BN52" s="231"/>
      <c r="BO52" s="240"/>
      <c r="BP52" s="240"/>
      <c r="BQ52" s="237">
        <v>46</v>
      </c>
      <c r="BR52" s="238"/>
      <c r="BS52" s="1021"/>
      <c r="BT52" s="1022"/>
      <c r="BU52" s="1022"/>
      <c r="BV52" s="1022"/>
      <c r="BW52" s="1022"/>
      <c r="BX52" s="1022"/>
      <c r="BY52" s="1022"/>
      <c r="BZ52" s="1022"/>
      <c r="CA52" s="1022"/>
      <c r="CB52" s="1022"/>
      <c r="CC52" s="1022"/>
      <c r="CD52" s="1022"/>
      <c r="CE52" s="1022"/>
      <c r="CF52" s="1022"/>
      <c r="CG52" s="1043"/>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229"/>
    </row>
    <row r="53" spans="1:131" ht="26.25" customHeight="1" x14ac:dyDescent="0.2">
      <c r="A53" s="237">
        <v>26</v>
      </c>
      <c r="B53" s="1059"/>
      <c r="C53" s="1060"/>
      <c r="D53" s="1060"/>
      <c r="E53" s="1060"/>
      <c r="F53" s="1060"/>
      <c r="G53" s="1060"/>
      <c r="H53" s="1060"/>
      <c r="I53" s="1060"/>
      <c r="J53" s="1060"/>
      <c r="K53" s="1060"/>
      <c r="L53" s="1060"/>
      <c r="M53" s="1060"/>
      <c r="N53" s="1060"/>
      <c r="O53" s="1060"/>
      <c r="P53" s="1061"/>
      <c r="Q53" s="1062"/>
      <c r="R53" s="1054"/>
      <c r="S53" s="1054"/>
      <c r="T53" s="1054"/>
      <c r="U53" s="1054"/>
      <c r="V53" s="1054"/>
      <c r="W53" s="1054"/>
      <c r="X53" s="1054"/>
      <c r="Y53" s="1054"/>
      <c r="Z53" s="1054"/>
      <c r="AA53" s="1054"/>
      <c r="AB53" s="1054"/>
      <c r="AC53" s="1054"/>
      <c r="AD53" s="1054"/>
      <c r="AE53" s="1063"/>
      <c r="AF53" s="1064"/>
      <c r="AG53" s="1065"/>
      <c r="AH53" s="1065"/>
      <c r="AI53" s="1065"/>
      <c r="AJ53" s="1066"/>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01"/>
      <c r="BF53" s="1001"/>
      <c r="BG53" s="1001"/>
      <c r="BH53" s="1001"/>
      <c r="BI53" s="1002"/>
      <c r="BJ53" s="231"/>
      <c r="BK53" s="231"/>
      <c r="BL53" s="231"/>
      <c r="BM53" s="231"/>
      <c r="BN53" s="231"/>
      <c r="BO53" s="240"/>
      <c r="BP53" s="240"/>
      <c r="BQ53" s="237">
        <v>47</v>
      </c>
      <c r="BR53" s="238"/>
      <c r="BS53" s="1021"/>
      <c r="BT53" s="1022"/>
      <c r="BU53" s="1022"/>
      <c r="BV53" s="1022"/>
      <c r="BW53" s="1022"/>
      <c r="BX53" s="1022"/>
      <c r="BY53" s="1022"/>
      <c r="BZ53" s="1022"/>
      <c r="CA53" s="1022"/>
      <c r="CB53" s="1022"/>
      <c r="CC53" s="1022"/>
      <c r="CD53" s="1022"/>
      <c r="CE53" s="1022"/>
      <c r="CF53" s="1022"/>
      <c r="CG53" s="1043"/>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229"/>
    </row>
    <row r="54" spans="1:131" ht="26.25" customHeight="1" x14ac:dyDescent="0.2">
      <c r="A54" s="237">
        <v>27</v>
      </c>
      <c r="B54" s="1059"/>
      <c r="C54" s="1060"/>
      <c r="D54" s="1060"/>
      <c r="E54" s="1060"/>
      <c r="F54" s="1060"/>
      <c r="G54" s="1060"/>
      <c r="H54" s="1060"/>
      <c r="I54" s="1060"/>
      <c r="J54" s="1060"/>
      <c r="K54" s="1060"/>
      <c r="L54" s="1060"/>
      <c r="M54" s="1060"/>
      <c r="N54" s="1060"/>
      <c r="O54" s="1060"/>
      <c r="P54" s="1061"/>
      <c r="Q54" s="1062"/>
      <c r="R54" s="1054"/>
      <c r="S54" s="1054"/>
      <c r="T54" s="1054"/>
      <c r="U54" s="1054"/>
      <c r="V54" s="1054"/>
      <c r="W54" s="1054"/>
      <c r="X54" s="1054"/>
      <c r="Y54" s="1054"/>
      <c r="Z54" s="1054"/>
      <c r="AA54" s="1054"/>
      <c r="AB54" s="1054"/>
      <c r="AC54" s="1054"/>
      <c r="AD54" s="1054"/>
      <c r="AE54" s="1063"/>
      <c r="AF54" s="1064"/>
      <c r="AG54" s="1065"/>
      <c r="AH54" s="1065"/>
      <c r="AI54" s="1065"/>
      <c r="AJ54" s="1066"/>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01"/>
      <c r="BF54" s="1001"/>
      <c r="BG54" s="1001"/>
      <c r="BH54" s="1001"/>
      <c r="BI54" s="1002"/>
      <c r="BJ54" s="231"/>
      <c r="BK54" s="231"/>
      <c r="BL54" s="231"/>
      <c r="BM54" s="231"/>
      <c r="BN54" s="231"/>
      <c r="BO54" s="240"/>
      <c r="BP54" s="240"/>
      <c r="BQ54" s="237">
        <v>48</v>
      </c>
      <c r="BR54" s="238"/>
      <c r="BS54" s="1021"/>
      <c r="BT54" s="1022"/>
      <c r="BU54" s="1022"/>
      <c r="BV54" s="1022"/>
      <c r="BW54" s="1022"/>
      <c r="BX54" s="1022"/>
      <c r="BY54" s="1022"/>
      <c r="BZ54" s="1022"/>
      <c r="CA54" s="1022"/>
      <c r="CB54" s="1022"/>
      <c r="CC54" s="1022"/>
      <c r="CD54" s="1022"/>
      <c r="CE54" s="1022"/>
      <c r="CF54" s="1022"/>
      <c r="CG54" s="1043"/>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229"/>
    </row>
    <row r="55" spans="1:131" ht="26.25" customHeight="1" x14ac:dyDescent="0.2">
      <c r="A55" s="237">
        <v>28</v>
      </c>
      <c r="B55" s="1059"/>
      <c r="C55" s="1060"/>
      <c r="D55" s="1060"/>
      <c r="E55" s="1060"/>
      <c r="F55" s="1060"/>
      <c r="G55" s="1060"/>
      <c r="H55" s="1060"/>
      <c r="I55" s="1060"/>
      <c r="J55" s="1060"/>
      <c r="K55" s="1060"/>
      <c r="L55" s="1060"/>
      <c r="M55" s="1060"/>
      <c r="N55" s="1060"/>
      <c r="O55" s="1060"/>
      <c r="P55" s="1061"/>
      <c r="Q55" s="1062"/>
      <c r="R55" s="1054"/>
      <c r="S55" s="1054"/>
      <c r="T55" s="1054"/>
      <c r="U55" s="1054"/>
      <c r="V55" s="1054"/>
      <c r="W55" s="1054"/>
      <c r="X55" s="1054"/>
      <c r="Y55" s="1054"/>
      <c r="Z55" s="1054"/>
      <c r="AA55" s="1054"/>
      <c r="AB55" s="1054"/>
      <c r="AC55" s="1054"/>
      <c r="AD55" s="1054"/>
      <c r="AE55" s="1063"/>
      <c r="AF55" s="1064"/>
      <c r="AG55" s="1065"/>
      <c r="AH55" s="1065"/>
      <c r="AI55" s="1065"/>
      <c r="AJ55" s="1066"/>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01"/>
      <c r="BF55" s="1001"/>
      <c r="BG55" s="1001"/>
      <c r="BH55" s="1001"/>
      <c r="BI55" s="1002"/>
      <c r="BJ55" s="231"/>
      <c r="BK55" s="231"/>
      <c r="BL55" s="231"/>
      <c r="BM55" s="231"/>
      <c r="BN55" s="231"/>
      <c r="BO55" s="240"/>
      <c r="BP55" s="240"/>
      <c r="BQ55" s="237">
        <v>49</v>
      </c>
      <c r="BR55" s="238"/>
      <c r="BS55" s="1021"/>
      <c r="BT55" s="1022"/>
      <c r="BU55" s="1022"/>
      <c r="BV55" s="1022"/>
      <c r="BW55" s="1022"/>
      <c r="BX55" s="1022"/>
      <c r="BY55" s="1022"/>
      <c r="BZ55" s="1022"/>
      <c r="CA55" s="1022"/>
      <c r="CB55" s="1022"/>
      <c r="CC55" s="1022"/>
      <c r="CD55" s="1022"/>
      <c r="CE55" s="1022"/>
      <c r="CF55" s="1022"/>
      <c r="CG55" s="1043"/>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229"/>
    </row>
    <row r="56" spans="1:131" ht="26.25" customHeight="1" x14ac:dyDescent="0.2">
      <c r="A56" s="237">
        <v>29</v>
      </c>
      <c r="B56" s="1059"/>
      <c r="C56" s="1060"/>
      <c r="D56" s="1060"/>
      <c r="E56" s="1060"/>
      <c r="F56" s="1060"/>
      <c r="G56" s="1060"/>
      <c r="H56" s="1060"/>
      <c r="I56" s="1060"/>
      <c r="J56" s="1060"/>
      <c r="K56" s="1060"/>
      <c r="L56" s="1060"/>
      <c r="M56" s="1060"/>
      <c r="N56" s="1060"/>
      <c r="O56" s="1060"/>
      <c r="P56" s="1061"/>
      <c r="Q56" s="1062"/>
      <c r="R56" s="1054"/>
      <c r="S56" s="1054"/>
      <c r="T56" s="1054"/>
      <c r="U56" s="1054"/>
      <c r="V56" s="1054"/>
      <c r="W56" s="1054"/>
      <c r="X56" s="1054"/>
      <c r="Y56" s="1054"/>
      <c r="Z56" s="1054"/>
      <c r="AA56" s="1054"/>
      <c r="AB56" s="1054"/>
      <c r="AC56" s="1054"/>
      <c r="AD56" s="1054"/>
      <c r="AE56" s="1063"/>
      <c r="AF56" s="1064"/>
      <c r="AG56" s="1065"/>
      <c r="AH56" s="1065"/>
      <c r="AI56" s="1065"/>
      <c r="AJ56" s="1066"/>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01"/>
      <c r="BF56" s="1001"/>
      <c r="BG56" s="1001"/>
      <c r="BH56" s="1001"/>
      <c r="BI56" s="1002"/>
      <c r="BJ56" s="231"/>
      <c r="BK56" s="231"/>
      <c r="BL56" s="231"/>
      <c r="BM56" s="231"/>
      <c r="BN56" s="231"/>
      <c r="BO56" s="240"/>
      <c r="BP56" s="240"/>
      <c r="BQ56" s="237">
        <v>50</v>
      </c>
      <c r="BR56" s="238"/>
      <c r="BS56" s="1021"/>
      <c r="BT56" s="1022"/>
      <c r="BU56" s="1022"/>
      <c r="BV56" s="1022"/>
      <c r="BW56" s="1022"/>
      <c r="BX56" s="1022"/>
      <c r="BY56" s="1022"/>
      <c r="BZ56" s="1022"/>
      <c r="CA56" s="1022"/>
      <c r="CB56" s="1022"/>
      <c r="CC56" s="1022"/>
      <c r="CD56" s="1022"/>
      <c r="CE56" s="1022"/>
      <c r="CF56" s="1022"/>
      <c r="CG56" s="1043"/>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229"/>
    </row>
    <row r="57" spans="1:131" ht="26.25" customHeight="1" x14ac:dyDescent="0.2">
      <c r="A57" s="237">
        <v>30</v>
      </c>
      <c r="B57" s="1059"/>
      <c r="C57" s="1060"/>
      <c r="D57" s="1060"/>
      <c r="E57" s="1060"/>
      <c r="F57" s="1060"/>
      <c r="G57" s="1060"/>
      <c r="H57" s="1060"/>
      <c r="I57" s="1060"/>
      <c r="J57" s="1060"/>
      <c r="K57" s="1060"/>
      <c r="L57" s="1060"/>
      <c r="M57" s="1060"/>
      <c r="N57" s="1060"/>
      <c r="O57" s="1060"/>
      <c r="P57" s="1061"/>
      <c r="Q57" s="1062"/>
      <c r="R57" s="1054"/>
      <c r="S57" s="1054"/>
      <c r="T57" s="1054"/>
      <c r="U57" s="1054"/>
      <c r="V57" s="1054"/>
      <c r="W57" s="1054"/>
      <c r="X57" s="1054"/>
      <c r="Y57" s="1054"/>
      <c r="Z57" s="1054"/>
      <c r="AA57" s="1054"/>
      <c r="AB57" s="1054"/>
      <c r="AC57" s="1054"/>
      <c r="AD57" s="1054"/>
      <c r="AE57" s="1063"/>
      <c r="AF57" s="1064"/>
      <c r="AG57" s="1065"/>
      <c r="AH57" s="1065"/>
      <c r="AI57" s="1065"/>
      <c r="AJ57" s="1066"/>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01"/>
      <c r="BF57" s="1001"/>
      <c r="BG57" s="1001"/>
      <c r="BH57" s="1001"/>
      <c r="BI57" s="1002"/>
      <c r="BJ57" s="231"/>
      <c r="BK57" s="231"/>
      <c r="BL57" s="231"/>
      <c r="BM57" s="231"/>
      <c r="BN57" s="231"/>
      <c r="BO57" s="240"/>
      <c r="BP57" s="240"/>
      <c r="BQ57" s="237">
        <v>51</v>
      </c>
      <c r="BR57" s="238"/>
      <c r="BS57" s="1021"/>
      <c r="BT57" s="1022"/>
      <c r="BU57" s="1022"/>
      <c r="BV57" s="1022"/>
      <c r="BW57" s="1022"/>
      <c r="BX57" s="1022"/>
      <c r="BY57" s="1022"/>
      <c r="BZ57" s="1022"/>
      <c r="CA57" s="1022"/>
      <c r="CB57" s="1022"/>
      <c r="CC57" s="1022"/>
      <c r="CD57" s="1022"/>
      <c r="CE57" s="1022"/>
      <c r="CF57" s="1022"/>
      <c r="CG57" s="1043"/>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229"/>
    </row>
    <row r="58" spans="1:131" ht="26.25" customHeight="1" x14ac:dyDescent="0.2">
      <c r="A58" s="237">
        <v>31</v>
      </c>
      <c r="B58" s="1059"/>
      <c r="C58" s="1060"/>
      <c r="D58" s="1060"/>
      <c r="E58" s="1060"/>
      <c r="F58" s="1060"/>
      <c r="G58" s="1060"/>
      <c r="H58" s="1060"/>
      <c r="I58" s="1060"/>
      <c r="J58" s="1060"/>
      <c r="K58" s="1060"/>
      <c r="L58" s="1060"/>
      <c r="M58" s="1060"/>
      <c r="N58" s="1060"/>
      <c r="O58" s="1060"/>
      <c r="P58" s="1061"/>
      <c r="Q58" s="1062"/>
      <c r="R58" s="1054"/>
      <c r="S58" s="1054"/>
      <c r="T58" s="1054"/>
      <c r="U58" s="1054"/>
      <c r="V58" s="1054"/>
      <c r="W58" s="1054"/>
      <c r="X58" s="1054"/>
      <c r="Y58" s="1054"/>
      <c r="Z58" s="1054"/>
      <c r="AA58" s="1054"/>
      <c r="AB58" s="1054"/>
      <c r="AC58" s="1054"/>
      <c r="AD58" s="1054"/>
      <c r="AE58" s="1063"/>
      <c r="AF58" s="1064"/>
      <c r="AG58" s="1065"/>
      <c r="AH58" s="1065"/>
      <c r="AI58" s="1065"/>
      <c r="AJ58" s="1066"/>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01"/>
      <c r="BF58" s="1001"/>
      <c r="BG58" s="1001"/>
      <c r="BH58" s="1001"/>
      <c r="BI58" s="1002"/>
      <c r="BJ58" s="231"/>
      <c r="BK58" s="231"/>
      <c r="BL58" s="231"/>
      <c r="BM58" s="231"/>
      <c r="BN58" s="231"/>
      <c r="BO58" s="240"/>
      <c r="BP58" s="240"/>
      <c r="BQ58" s="237">
        <v>52</v>
      </c>
      <c r="BR58" s="238"/>
      <c r="BS58" s="1021"/>
      <c r="BT58" s="1022"/>
      <c r="BU58" s="1022"/>
      <c r="BV58" s="1022"/>
      <c r="BW58" s="1022"/>
      <c r="BX58" s="1022"/>
      <c r="BY58" s="1022"/>
      <c r="BZ58" s="1022"/>
      <c r="CA58" s="1022"/>
      <c r="CB58" s="1022"/>
      <c r="CC58" s="1022"/>
      <c r="CD58" s="1022"/>
      <c r="CE58" s="1022"/>
      <c r="CF58" s="1022"/>
      <c r="CG58" s="1043"/>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229"/>
    </row>
    <row r="59" spans="1:131" ht="26.25" customHeight="1" x14ac:dyDescent="0.2">
      <c r="A59" s="237">
        <v>32</v>
      </c>
      <c r="B59" s="1059"/>
      <c r="C59" s="1060"/>
      <c r="D59" s="1060"/>
      <c r="E59" s="1060"/>
      <c r="F59" s="1060"/>
      <c r="G59" s="1060"/>
      <c r="H59" s="1060"/>
      <c r="I59" s="1060"/>
      <c r="J59" s="1060"/>
      <c r="K59" s="1060"/>
      <c r="L59" s="1060"/>
      <c r="M59" s="1060"/>
      <c r="N59" s="1060"/>
      <c r="O59" s="1060"/>
      <c r="P59" s="1061"/>
      <c r="Q59" s="1062"/>
      <c r="R59" s="1054"/>
      <c r="S59" s="1054"/>
      <c r="T59" s="1054"/>
      <c r="U59" s="1054"/>
      <c r="V59" s="1054"/>
      <c r="W59" s="1054"/>
      <c r="X59" s="1054"/>
      <c r="Y59" s="1054"/>
      <c r="Z59" s="1054"/>
      <c r="AA59" s="1054"/>
      <c r="AB59" s="1054"/>
      <c r="AC59" s="1054"/>
      <c r="AD59" s="1054"/>
      <c r="AE59" s="1063"/>
      <c r="AF59" s="1064"/>
      <c r="AG59" s="1065"/>
      <c r="AH59" s="1065"/>
      <c r="AI59" s="1065"/>
      <c r="AJ59" s="1066"/>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01"/>
      <c r="BF59" s="1001"/>
      <c r="BG59" s="1001"/>
      <c r="BH59" s="1001"/>
      <c r="BI59" s="1002"/>
      <c r="BJ59" s="231"/>
      <c r="BK59" s="231"/>
      <c r="BL59" s="231"/>
      <c r="BM59" s="231"/>
      <c r="BN59" s="231"/>
      <c r="BO59" s="240"/>
      <c r="BP59" s="240"/>
      <c r="BQ59" s="237">
        <v>53</v>
      </c>
      <c r="BR59" s="238"/>
      <c r="BS59" s="1021"/>
      <c r="BT59" s="1022"/>
      <c r="BU59" s="1022"/>
      <c r="BV59" s="1022"/>
      <c r="BW59" s="1022"/>
      <c r="BX59" s="1022"/>
      <c r="BY59" s="1022"/>
      <c r="BZ59" s="1022"/>
      <c r="CA59" s="1022"/>
      <c r="CB59" s="1022"/>
      <c r="CC59" s="1022"/>
      <c r="CD59" s="1022"/>
      <c r="CE59" s="1022"/>
      <c r="CF59" s="1022"/>
      <c r="CG59" s="1043"/>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229"/>
    </row>
    <row r="60" spans="1:131" ht="26.25" customHeight="1" x14ac:dyDescent="0.2">
      <c r="A60" s="237">
        <v>33</v>
      </c>
      <c r="B60" s="1059"/>
      <c r="C60" s="1060"/>
      <c r="D60" s="1060"/>
      <c r="E60" s="1060"/>
      <c r="F60" s="1060"/>
      <c r="G60" s="1060"/>
      <c r="H60" s="1060"/>
      <c r="I60" s="1060"/>
      <c r="J60" s="1060"/>
      <c r="K60" s="1060"/>
      <c r="L60" s="1060"/>
      <c r="M60" s="1060"/>
      <c r="N60" s="1060"/>
      <c r="O60" s="1060"/>
      <c r="P60" s="1061"/>
      <c r="Q60" s="1062"/>
      <c r="R60" s="1054"/>
      <c r="S60" s="1054"/>
      <c r="T60" s="1054"/>
      <c r="U60" s="1054"/>
      <c r="V60" s="1054"/>
      <c r="W60" s="1054"/>
      <c r="X60" s="1054"/>
      <c r="Y60" s="1054"/>
      <c r="Z60" s="1054"/>
      <c r="AA60" s="1054"/>
      <c r="AB60" s="1054"/>
      <c r="AC60" s="1054"/>
      <c r="AD60" s="1054"/>
      <c r="AE60" s="1063"/>
      <c r="AF60" s="1064"/>
      <c r="AG60" s="1065"/>
      <c r="AH60" s="1065"/>
      <c r="AI60" s="1065"/>
      <c r="AJ60" s="1066"/>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01"/>
      <c r="BF60" s="1001"/>
      <c r="BG60" s="1001"/>
      <c r="BH60" s="1001"/>
      <c r="BI60" s="1002"/>
      <c r="BJ60" s="231"/>
      <c r="BK60" s="231"/>
      <c r="BL60" s="231"/>
      <c r="BM60" s="231"/>
      <c r="BN60" s="231"/>
      <c r="BO60" s="240"/>
      <c r="BP60" s="240"/>
      <c r="BQ60" s="237">
        <v>54</v>
      </c>
      <c r="BR60" s="238"/>
      <c r="BS60" s="1021"/>
      <c r="BT60" s="1022"/>
      <c r="BU60" s="1022"/>
      <c r="BV60" s="1022"/>
      <c r="BW60" s="1022"/>
      <c r="BX60" s="1022"/>
      <c r="BY60" s="1022"/>
      <c r="BZ60" s="1022"/>
      <c r="CA60" s="1022"/>
      <c r="CB60" s="1022"/>
      <c r="CC60" s="1022"/>
      <c r="CD60" s="1022"/>
      <c r="CE60" s="1022"/>
      <c r="CF60" s="1022"/>
      <c r="CG60" s="1043"/>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229"/>
    </row>
    <row r="61" spans="1:131" ht="26.25" customHeight="1" thickBot="1" x14ac:dyDescent="0.25">
      <c r="A61" s="237">
        <v>34</v>
      </c>
      <c r="B61" s="1059"/>
      <c r="C61" s="1060"/>
      <c r="D61" s="1060"/>
      <c r="E61" s="1060"/>
      <c r="F61" s="1060"/>
      <c r="G61" s="1060"/>
      <c r="H61" s="1060"/>
      <c r="I61" s="1060"/>
      <c r="J61" s="1060"/>
      <c r="K61" s="1060"/>
      <c r="L61" s="1060"/>
      <c r="M61" s="1060"/>
      <c r="N61" s="1060"/>
      <c r="O61" s="1060"/>
      <c r="P61" s="1061"/>
      <c r="Q61" s="1062"/>
      <c r="R61" s="1054"/>
      <c r="S61" s="1054"/>
      <c r="T61" s="1054"/>
      <c r="U61" s="1054"/>
      <c r="V61" s="1054"/>
      <c r="W61" s="1054"/>
      <c r="X61" s="1054"/>
      <c r="Y61" s="1054"/>
      <c r="Z61" s="1054"/>
      <c r="AA61" s="1054"/>
      <c r="AB61" s="1054"/>
      <c r="AC61" s="1054"/>
      <c r="AD61" s="1054"/>
      <c r="AE61" s="1063"/>
      <c r="AF61" s="1064"/>
      <c r="AG61" s="1065"/>
      <c r="AH61" s="1065"/>
      <c r="AI61" s="1065"/>
      <c r="AJ61" s="1066"/>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01"/>
      <c r="BF61" s="1001"/>
      <c r="BG61" s="1001"/>
      <c r="BH61" s="1001"/>
      <c r="BI61" s="1002"/>
      <c r="BJ61" s="231"/>
      <c r="BK61" s="231"/>
      <c r="BL61" s="231"/>
      <c r="BM61" s="231"/>
      <c r="BN61" s="231"/>
      <c r="BO61" s="240"/>
      <c r="BP61" s="240"/>
      <c r="BQ61" s="237">
        <v>55</v>
      </c>
      <c r="BR61" s="238"/>
      <c r="BS61" s="1021"/>
      <c r="BT61" s="1022"/>
      <c r="BU61" s="1022"/>
      <c r="BV61" s="1022"/>
      <c r="BW61" s="1022"/>
      <c r="BX61" s="1022"/>
      <c r="BY61" s="1022"/>
      <c r="BZ61" s="1022"/>
      <c r="CA61" s="1022"/>
      <c r="CB61" s="1022"/>
      <c r="CC61" s="1022"/>
      <c r="CD61" s="1022"/>
      <c r="CE61" s="1022"/>
      <c r="CF61" s="1022"/>
      <c r="CG61" s="1043"/>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229"/>
    </row>
    <row r="62" spans="1:131" ht="26.25" customHeight="1" x14ac:dyDescent="0.2">
      <c r="A62" s="237">
        <v>35</v>
      </c>
      <c r="B62" s="1059"/>
      <c r="C62" s="1060"/>
      <c r="D62" s="1060"/>
      <c r="E62" s="1060"/>
      <c r="F62" s="1060"/>
      <c r="G62" s="1060"/>
      <c r="H62" s="1060"/>
      <c r="I62" s="1060"/>
      <c r="J62" s="1060"/>
      <c r="K62" s="1060"/>
      <c r="L62" s="1060"/>
      <c r="M62" s="1060"/>
      <c r="N62" s="1060"/>
      <c r="O62" s="1060"/>
      <c r="P62" s="1061"/>
      <c r="Q62" s="1062"/>
      <c r="R62" s="1054"/>
      <c r="S62" s="1054"/>
      <c r="T62" s="1054"/>
      <c r="U62" s="1054"/>
      <c r="V62" s="1054"/>
      <c r="W62" s="1054"/>
      <c r="X62" s="1054"/>
      <c r="Y62" s="1054"/>
      <c r="Z62" s="1054"/>
      <c r="AA62" s="1054"/>
      <c r="AB62" s="1054"/>
      <c r="AC62" s="1054"/>
      <c r="AD62" s="1054"/>
      <c r="AE62" s="1063"/>
      <c r="AF62" s="1064"/>
      <c r="AG62" s="1065"/>
      <c r="AH62" s="1065"/>
      <c r="AI62" s="1065"/>
      <c r="AJ62" s="1066"/>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01"/>
      <c r="BF62" s="1001"/>
      <c r="BG62" s="1001"/>
      <c r="BH62" s="1001"/>
      <c r="BI62" s="1002"/>
      <c r="BJ62" s="1056" t="s">
        <v>414</v>
      </c>
      <c r="BK62" s="1057"/>
      <c r="BL62" s="1057"/>
      <c r="BM62" s="1057"/>
      <c r="BN62" s="1058"/>
      <c r="BO62" s="240"/>
      <c r="BP62" s="240"/>
      <c r="BQ62" s="237">
        <v>56</v>
      </c>
      <c r="BR62" s="238"/>
      <c r="BS62" s="1021"/>
      <c r="BT62" s="1022"/>
      <c r="BU62" s="1022"/>
      <c r="BV62" s="1022"/>
      <c r="BW62" s="1022"/>
      <c r="BX62" s="1022"/>
      <c r="BY62" s="1022"/>
      <c r="BZ62" s="1022"/>
      <c r="CA62" s="1022"/>
      <c r="CB62" s="1022"/>
      <c r="CC62" s="1022"/>
      <c r="CD62" s="1022"/>
      <c r="CE62" s="1022"/>
      <c r="CF62" s="1022"/>
      <c r="CG62" s="1043"/>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229"/>
    </row>
    <row r="63" spans="1:131" ht="26.25" customHeight="1" thickBot="1" x14ac:dyDescent="0.25">
      <c r="A63" s="239" t="s">
        <v>394</v>
      </c>
      <c r="B63" s="966" t="s">
        <v>415</v>
      </c>
      <c r="C63" s="967"/>
      <c r="D63" s="967"/>
      <c r="E63" s="967"/>
      <c r="F63" s="967"/>
      <c r="G63" s="967"/>
      <c r="H63" s="967"/>
      <c r="I63" s="967"/>
      <c r="J63" s="967"/>
      <c r="K63" s="967"/>
      <c r="L63" s="967"/>
      <c r="M63" s="967"/>
      <c r="N63" s="967"/>
      <c r="O63" s="967"/>
      <c r="P63" s="977"/>
      <c r="Q63" s="991"/>
      <c r="R63" s="992"/>
      <c r="S63" s="992"/>
      <c r="T63" s="992"/>
      <c r="U63" s="992"/>
      <c r="V63" s="992"/>
      <c r="W63" s="992"/>
      <c r="X63" s="992"/>
      <c r="Y63" s="992"/>
      <c r="Z63" s="992"/>
      <c r="AA63" s="992"/>
      <c r="AB63" s="992"/>
      <c r="AC63" s="992"/>
      <c r="AD63" s="992"/>
      <c r="AE63" s="1049"/>
      <c r="AF63" s="1050">
        <v>6</v>
      </c>
      <c r="AG63" s="988"/>
      <c r="AH63" s="988"/>
      <c r="AI63" s="988"/>
      <c r="AJ63" s="1051"/>
      <c r="AK63" s="1052"/>
      <c r="AL63" s="992"/>
      <c r="AM63" s="992"/>
      <c r="AN63" s="992"/>
      <c r="AO63" s="992"/>
      <c r="AP63" s="988">
        <v>961</v>
      </c>
      <c r="AQ63" s="988"/>
      <c r="AR63" s="988"/>
      <c r="AS63" s="988"/>
      <c r="AT63" s="988"/>
      <c r="AU63" s="988">
        <v>693</v>
      </c>
      <c r="AV63" s="988"/>
      <c r="AW63" s="988"/>
      <c r="AX63" s="988"/>
      <c r="AY63" s="988"/>
      <c r="AZ63" s="1046"/>
      <c r="BA63" s="1046"/>
      <c r="BB63" s="1046"/>
      <c r="BC63" s="1046"/>
      <c r="BD63" s="1046"/>
      <c r="BE63" s="989"/>
      <c r="BF63" s="989"/>
      <c r="BG63" s="989"/>
      <c r="BH63" s="989"/>
      <c r="BI63" s="990"/>
      <c r="BJ63" s="1047" t="s">
        <v>409</v>
      </c>
      <c r="BK63" s="982"/>
      <c r="BL63" s="982"/>
      <c r="BM63" s="982"/>
      <c r="BN63" s="1048"/>
      <c r="BO63" s="240"/>
      <c r="BP63" s="240"/>
      <c r="BQ63" s="237">
        <v>57</v>
      </c>
      <c r="BR63" s="238"/>
      <c r="BS63" s="1021"/>
      <c r="BT63" s="1022"/>
      <c r="BU63" s="1022"/>
      <c r="BV63" s="1022"/>
      <c r="BW63" s="1022"/>
      <c r="BX63" s="1022"/>
      <c r="BY63" s="1022"/>
      <c r="BZ63" s="1022"/>
      <c r="CA63" s="1022"/>
      <c r="CB63" s="1022"/>
      <c r="CC63" s="1022"/>
      <c r="CD63" s="1022"/>
      <c r="CE63" s="1022"/>
      <c r="CF63" s="1022"/>
      <c r="CG63" s="1043"/>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229"/>
    </row>
    <row r="64" spans="1:131" ht="26.25" customHeight="1" x14ac:dyDescent="0.2">
      <c r="A64" s="240"/>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37">
        <v>58</v>
      </c>
      <c r="BR64" s="238"/>
      <c r="BS64" s="1021"/>
      <c r="BT64" s="1022"/>
      <c r="BU64" s="1022"/>
      <c r="BV64" s="1022"/>
      <c r="BW64" s="1022"/>
      <c r="BX64" s="1022"/>
      <c r="BY64" s="1022"/>
      <c r="BZ64" s="1022"/>
      <c r="CA64" s="1022"/>
      <c r="CB64" s="1022"/>
      <c r="CC64" s="1022"/>
      <c r="CD64" s="1022"/>
      <c r="CE64" s="1022"/>
      <c r="CF64" s="1022"/>
      <c r="CG64" s="1043"/>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229"/>
    </row>
    <row r="65" spans="1:131" ht="26.25" customHeight="1" thickBot="1" x14ac:dyDescent="0.25">
      <c r="A65" s="231" t="s">
        <v>416</v>
      </c>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231"/>
      <c r="BB65" s="231"/>
      <c r="BC65" s="231"/>
      <c r="BD65" s="231"/>
      <c r="BE65" s="240"/>
      <c r="BF65" s="240"/>
      <c r="BG65" s="240"/>
      <c r="BH65" s="240"/>
      <c r="BI65" s="240"/>
      <c r="BJ65" s="240"/>
      <c r="BK65" s="240"/>
      <c r="BL65" s="240"/>
      <c r="BM65" s="240"/>
      <c r="BN65" s="240"/>
      <c r="BO65" s="240"/>
      <c r="BP65" s="240"/>
      <c r="BQ65" s="237">
        <v>59</v>
      </c>
      <c r="BR65" s="238"/>
      <c r="BS65" s="1021"/>
      <c r="BT65" s="1022"/>
      <c r="BU65" s="1022"/>
      <c r="BV65" s="1022"/>
      <c r="BW65" s="1022"/>
      <c r="BX65" s="1022"/>
      <c r="BY65" s="1022"/>
      <c r="BZ65" s="1022"/>
      <c r="CA65" s="1022"/>
      <c r="CB65" s="1022"/>
      <c r="CC65" s="1022"/>
      <c r="CD65" s="1022"/>
      <c r="CE65" s="1022"/>
      <c r="CF65" s="1022"/>
      <c r="CG65" s="1043"/>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229"/>
    </row>
    <row r="66" spans="1:131" ht="26.25" customHeight="1" x14ac:dyDescent="0.2">
      <c r="A66" s="1024" t="s">
        <v>417</v>
      </c>
      <c r="B66" s="1025"/>
      <c r="C66" s="1025"/>
      <c r="D66" s="1025"/>
      <c r="E66" s="1025"/>
      <c r="F66" s="1025"/>
      <c r="G66" s="1025"/>
      <c r="H66" s="1025"/>
      <c r="I66" s="1025"/>
      <c r="J66" s="1025"/>
      <c r="K66" s="1025"/>
      <c r="L66" s="1025"/>
      <c r="M66" s="1025"/>
      <c r="N66" s="1025"/>
      <c r="O66" s="1025"/>
      <c r="P66" s="1026"/>
      <c r="Q66" s="1030" t="s">
        <v>398</v>
      </c>
      <c r="R66" s="1031"/>
      <c r="S66" s="1031"/>
      <c r="T66" s="1031"/>
      <c r="U66" s="1032"/>
      <c r="V66" s="1030" t="s">
        <v>418</v>
      </c>
      <c r="W66" s="1031"/>
      <c r="X66" s="1031"/>
      <c r="Y66" s="1031"/>
      <c r="Z66" s="1032"/>
      <c r="AA66" s="1030" t="s">
        <v>419</v>
      </c>
      <c r="AB66" s="1031"/>
      <c r="AC66" s="1031"/>
      <c r="AD66" s="1031"/>
      <c r="AE66" s="1032"/>
      <c r="AF66" s="1036" t="s">
        <v>420</v>
      </c>
      <c r="AG66" s="1037"/>
      <c r="AH66" s="1037"/>
      <c r="AI66" s="1037"/>
      <c r="AJ66" s="1038"/>
      <c r="AK66" s="1030" t="s">
        <v>421</v>
      </c>
      <c r="AL66" s="1025"/>
      <c r="AM66" s="1025"/>
      <c r="AN66" s="1025"/>
      <c r="AO66" s="1026"/>
      <c r="AP66" s="1030" t="s">
        <v>422</v>
      </c>
      <c r="AQ66" s="1031"/>
      <c r="AR66" s="1031"/>
      <c r="AS66" s="1031"/>
      <c r="AT66" s="1032"/>
      <c r="AU66" s="1030" t="s">
        <v>423</v>
      </c>
      <c r="AV66" s="1031"/>
      <c r="AW66" s="1031"/>
      <c r="AX66" s="1031"/>
      <c r="AY66" s="1032"/>
      <c r="AZ66" s="1030" t="s">
        <v>382</v>
      </c>
      <c r="BA66" s="1031"/>
      <c r="BB66" s="1031"/>
      <c r="BC66" s="1031"/>
      <c r="BD66" s="1044"/>
      <c r="BE66" s="240"/>
      <c r="BF66" s="240"/>
      <c r="BG66" s="240"/>
      <c r="BH66" s="240"/>
      <c r="BI66" s="240"/>
      <c r="BJ66" s="240"/>
      <c r="BK66" s="240"/>
      <c r="BL66" s="240"/>
      <c r="BM66" s="240"/>
      <c r="BN66" s="240"/>
      <c r="BO66" s="240"/>
      <c r="BP66" s="240"/>
      <c r="BQ66" s="237">
        <v>60</v>
      </c>
      <c r="BR66" s="242"/>
      <c r="BS66" s="974"/>
      <c r="BT66" s="975"/>
      <c r="BU66" s="975"/>
      <c r="BV66" s="975"/>
      <c r="BW66" s="975"/>
      <c r="BX66" s="975"/>
      <c r="BY66" s="975"/>
      <c r="BZ66" s="975"/>
      <c r="CA66" s="975"/>
      <c r="CB66" s="975"/>
      <c r="CC66" s="975"/>
      <c r="CD66" s="975"/>
      <c r="CE66" s="975"/>
      <c r="CF66" s="975"/>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4"/>
      <c r="DW66" s="975"/>
      <c r="DX66" s="975"/>
      <c r="DY66" s="975"/>
      <c r="DZ66" s="976"/>
      <c r="EA66" s="229"/>
    </row>
    <row r="67" spans="1:131" ht="26.25" customHeight="1" thickBot="1" x14ac:dyDescent="0.25">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5"/>
      <c r="BE67" s="240"/>
      <c r="BF67" s="240"/>
      <c r="BG67" s="240"/>
      <c r="BH67" s="240"/>
      <c r="BI67" s="240"/>
      <c r="BJ67" s="240"/>
      <c r="BK67" s="240"/>
      <c r="BL67" s="240"/>
      <c r="BM67" s="240"/>
      <c r="BN67" s="240"/>
      <c r="BO67" s="240"/>
      <c r="BP67" s="240"/>
      <c r="BQ67" s="237">
        <v>61</v>
      </c>
      <c r="BR67" s="242"/>
      <c r="BS67" s="974"/>
      <c r="BT67" s="975"/>
      <c r="BU67" s="975"/>
      <c r="BV67" s="975"/>
      <c r="BW67" s="975"/>
      <c r="BX67" s="975"/>
      <c r="BY67" s="975"/>
      <c r="BZ67" s="975"/>
      <c r="CA67" s="975"/>
      <c r="CB67" s="975"/>
      <c r="CC67" s="975"/>
      <c r="CD67" s="975"/>
      <c r="CE67" s="975"/>
      <c r="CF67" s="975"/>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4"/>
      <c r="DW67" s="975"/>
      <c r="DX67" s="975"/>
      <c r="DY67" s="975"/>
      <c r="DZ67" s="976"/>
      <c r="EA67" s="229"/>
    </row>
    <row r="68" spans="1:131" ht="26.25" customHeight="1" thickTop="1" x14ac:dyDescent="0.2">
      <c r="A68" s="235">
        <v>1</v>
      </c>
      <c r="B68" s="1014" t="s">
        <v>582</v>
      </c>
      <c r="C68" s="1015"/>
      <c r="D68" s="1015"/>
      <c r="E68" s="1015"/>
      <c r="F68" s="1015"/>
      <c r="G68" s="1015"/>
      <c r="H68" s="1015"/>
      <c r="I68" s="1015"/>
      <c r="J68" s="1015"/>
      <c r="K68" s="1015"/>
      <c r="L68" s="1015"/>
      <c r="M68" s="1015"/>
      <c r="N68" s="1015"/>
      <c r="O68" s="1015"/>
      <c r="P68" s="1016"/>
      <c r="Q68" s="1017">
        <v>772</v>
      </c>
      <c r="R68" s="1011"/>
      <c r="S68" s="1011"/>
      <c r="T68" s="1011"/>
      <c r="U68" s="1011"/>
      <c r="V68" s="1011">
        <v>748</v>
      </c>
      <c r="W68" s="1011"/>
      <c r="X68" s="1011"/>
      <c r="Y68" s="1011"/>
      <c r="Z68" s="1011"/>
      <c r="AA68" s="1011">
        <v>24</v>
      </c>
      <c r="AB68" s="1011"/>
      <c r="AC68" s="1011"/>
      <c r="AD68" s="1011"/>
      <c r="AE68" s="1011"/>
      <c r="AF68" s="1011">
        <v>24</v>
      </c>
      <c r="AG68" s="1011"/>
      <c r="AH68" s="1011"/>
      <c r="AI68" s="1011"/>
      <c r="AJ68" s="1011"/>
      <c r="AK68" s="1011" t="s">
        <v>581</v>
      </c>
      <c r="AL68" s="1011"/>
      <c r="AM68" s="1011"/>
      <c r="AN68" s="1011"/>
      <c r="AO68" s="1011"/>
      <c r="AP68" s="1011" t="s">
        <v>581</v>
      </c>
      <c r="AQ68" s="1011"/>
      <c r="AR68" s="1011"/>
      <c r="AS68" s="1011"/>
      <c r="AT68" s="1011"/>
      <c r="AU68" s="1011" t="s">
        <v>581</v>
      </c>
      <c r="AV68" s="1011"/>
      <c r="AW68" s="1011"/>
      <c r="AX68" s="1011"/>
      <c r="AY68" s="1011"/>
      <c r="AZ68" s="1012"/>
      <c r="BA68" s="1012"/>
      <c r="BB68" s="1012"/>
      <c r="BC68" s="1012"/>
      <c r="BD68" s="1013"/>
      <c r="BE68" s="240"/>
      <c r="BF68" s="240"/>
      <c r="BG68" s="240"/>
      <c r="BH68" s="240"/>
      <c r="BI68" s="240"/>
      <c r="BJ68" s="240"/>
      <c r="BK68" s="240"/>
      <c r="BL68" s="240"/>
      <c r="BM68" s="240"/>
      <c r="BN68" s="240"/>
      <c r="BO68" s="240"/>
      <c r="BP68" s="240"/>
      <c r="BQ68" s="237">
        <v>62</v>
      </c>
      <c r="BR68" s="242"/>
      <c r="BS68" s="974"/>
      <c r="BT68" s="975"/>
      <c r="BU68" s="975"/>
      <c r="BV68" s="975"/>
      <c r="BW68" s="975"/>
      <c r="BX68" s="975"/>
      <c r="BY68" s="975"/>
      <c r="BZ68" s="975"/>
      <c r="CA68" s="975"/>
      <c r="CB68" s="975"/>
      <c r="CC68" s="975"/>
      <c r="CD68" s="975"/>
      <c r="CE68" s="975"/>
      <c r="CF68" s="975"/>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4"/>
      <c r="DW68" s="975"/>
      <c r="DX68" s="975"/>
      <c r="DY68" s="975"/>
      <c r="DZ68" s="976"/>
      <c r="EA68" s="229"/>
    </row>
    <row r="69" spans="1:131" ht="26.25" customHeight="1" x14ac:dyDescent="0.2">
      <c r="A69" s="237">
        <v>2</v>
      </c>
      <c r="B69" s="1003" t="s">
        <v>583</v>
      </c>
      <c r="C69" s="1004"/>
      <c r="D69" s="1004"/>
      <c r="E69" s="1004"/>
      <c r="F69" s="1004"/>
      <c r="G69" s="1004"/>
      <c r="H69" s="1004"/>
      <c r="I69" s="1004"/>
      <c r="J69" s="1004"/>
      <c r="K69" s="1004"/>
      <c r="L69" s="1004"/>
      <c r="M69" s="1004"/>
      <c r="N69" s="1004"/>
      <c r="O69" s="1004"/>
      <c r="P69" s="1005"/>
      <c r="Q69" s="1006">
        <v>5032</v>
      </c>
      <c r="R69" s="1000"/>
      <c r="S69" s="1000"/>
      <c r="T69" s="1000"/>
      <c r="U69" s="1000"/>
      <c r="V69" s="1000">
        <v>5012</v>
      </c>
      <c r="W69" s="1000"/>
      <c r="X69" s="1000"/>
      <c r="Y69" s="1000"/>
      <c r="Z69" s="1000"/>
      <c r="AA69" s="1000">
        <v>21</v>
      </c>
      <c r="AB69" s="1000"/>
      <c r="AC69" s="1000"/>
      <c r="AD69" s="1000"/>
      <c r="AE69" s="1000"/>
      <c r="AF69" s="1000">
        <v>21</v>
      </c>
      <c r="AG69" s="1000"/>
      <c r="AH69" s="1000"/>
      <c r="AI69" s="1000"/>
      <c r="AJ69" s="1000"/>
      <c r="AK69" s="1000">
        <v>374</v>
      </c>
      <c r="AL69" s="1000"/>
      <c r="AM69" s="1000"/>
      <c r="AN69" s="1000"/>
      <c r="AO69" s="1000"/>
      <c r="AP69" s="1000" t="s">
        <v>581</v>
      </c>
      <c r="AQ69" s="1000"/>
      <c r="AR69" s="1000"/>
      <c r="AS69" s="1000"/>
      <c r="AT69" s="1000"/>
      <c r="AU69" s="1000" t="s">
        <v>581</v>
      </c>
      <c r="AV69" s="1000"/>
      <c r="AW69" s="1000"/>
      <c r="AX69" s="1000"/>
      <c r="AY69" s="1000"/>
      <c r="AZ69" s="1001"/>
      <c r="BA69" s="1001"/>
      <c r="BB69" s="1001"/>
      <c r="BC69" s="1001"/>
      <c r="BD69" s="1002"/>
      <c r="BE69" s="240"/>
      <c r="BF69" s="240"/>
      <c r="BG69" s="240"/>
      <c r="BH69" s="240"/>
      <c r="BI69" s="240"/>
      <c r="BJ69" s="240"/>
      <c r="BK69" s="240"/>
      <c r="BL69" s="240"/>
      <c r="BM69" s="240"/>
      <c r="BN69" s="240"/>
      <c r="BO69" s="240"/>
      <c r="BP69" s="240"/>
      <c r="BQ69" s="237">
        <v>63</v>
      </c>
      <c r="BR69" s="242"/>
      <c r="BS69" s="974"/>
      <c r="BT69" s="975"/>
      <c r="BU69" s="975"/>
      <c r="BV69" s="975"/>
      <c r="BW69" s="975"/>
      <c r="BX69" s="975"/>
      <c r="BY69" s="975"/>
      <c r="BZ69" s="975"/>
      <c r="CA69" s="975"/>
      <c r="CB69" s="975"/>
      <c r="CC69" s="975"/>
      <c r="CD69" s="975"/>
      <c r="CE69" s="975"/>
      <c r="CF69" s="975"/>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4"/>
      <c r="DW69" s="975"/>
      <c r="DX69" s="975"/>
      <c r="DY69" s="975"/>
      <c r="DZ69" s="976"/>
      <c r="EA69" s="229"/>
    </row>
    <row r="70" spans="1:131" ht="26.25" customHeight="1" x14ac:dyDescent="0.2">
      <c r="A70" s="237">
        <v>3</v>
      </c>
      <c r="B70" s="1003" t="s">
        <v>584</v>
      </c>
      <c r="C70" s="1004"/>
      <c r="D70" s="1004"/>
      <c r="E70" s="1004"/>
      <c r="F70" s="1004"/>
      <c r="G70" s="1004"/>
      <c r="H70" s="1004"/>
      <c r="I70" s="1004"/>
      <c r="J70" s="1004"/>
      <c r="K70" s="1004"/>
      <c r="L70" s="1004"/>
      <c r="M70" s="1004"/>
      <c r="N70" s="1004"/>
      <c r="O70" s="1004"/>
      <c r="P70" s="1005"/>
      <c r="Q70" s="1006">
        <v>1168</v>
      </c>
      <c r="R70" s="1000"/>
      <c r="S70" s="1000"/>
      <c r="T70" s="1000"/>
      <c r="U70" s="1000"/>
      <c r="V70" s="1000">
        <v>1156</v>
      </c>
      <c r="W70" s="1000"/>
      <c r="X70" s="1000"/>
      <c r="Y70" s="1000"/>
      <c r="Z70" s="1000"/>
      <c r="AA70" s="1000">
        <v>12</v>
      </c>
      <c r="AB70" s="1000"/>
      <c r="AC70" s="1000"/>
      <c r="AD70" s="1000"/>
      <c r="AE70" s="1000"/>
      <c r="AF70" s="1000">
        <v>12</v>
      </c>
      <c r="AG70" s="1000"/>
      <c r="AH70" s="1000"/>
      <c r="AI70" s="1000"/>
      <c r="AJ70" s="1000"/>
      <c r="AK70" s="1000">
        <v>1</v>
      </c>
      <c r="AL70" s="1000"/>
      <c r="AM70" s="1000"/>
      <c r="AN70" s="1000"/>
      <c r="AO70" s="1000"/>
      <c r="AP70" s="1000">
        <v>295</v>
      </c>
      <c r="AQ70" s="1000"/>
      <c r="AR70" s="1000"/>
      <c r="AS70" s="1000"/>
      <c r="AT70" s="1000"/>
      <c r="AU70" s="1000">
        <v>11</v>
      </c>
      <c r="AV70" s="1000"/>
      <c r="AW70" s="1000"/>
      <c r="AX70" s="1000"/>
      <c r="AY70" s="1000"/>
      <c r="AZ70" s="1001"/>
      <c r="BA70" s="1001"/>
      <c r="BB70" s="1001"/>
      <c r="BC70" s="1001"/>
      <c r="BD70" s="1002"/>
      <c r="BE70" s="240"/>
      <c r="BF70" s="240"/>
      <c r="BG70" s="240"/>
      <c r="BH70" s="240"/>
      <c r="BI70" s="240"/>
      <c r="BJ70" s="240"/>
      <c r="BK70" s="240"/>
      <c r="BL70" s="240"/>
      <c r="BM70" s="240"/>
      <c r="BN70" s="240"/>
      <c r="BO70" s="240"/>
      <c r="BP70" s="240"/>
      <c r="BQ70" s="237">
        <v>64</v>
      </c>
      <c r="BR70" s="242"/>
      <c r="BS70" s="974"/>
      <c r="BT70" s="975"/>
      <c r="BU70" s="975"/>
      <c r="BV70" s="975"/>
      <c r="BW70" s="975"/>
      <c r="BX70" s="975"/>
      <c r="BY70" s="975"/>
      <c r="BZ70" s="975"/>
      <c r="CA70" s="975"/>
      <c r="CB70" s="975"/>
      <c r="CC70" s="975"/>
      <c r="CD70" s="975"/>
      <c r="CE70" s="975"/>
      <c r="CF70" s="975"/>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4"/>
      <c r="DW70" s="975"/>
      <c r="DX70" s="975"/>
      <c r="DY70" s="975"/>
      <c r="DZ70" s="976"/>
      <c r="EA70" s="229"/>
    </row>
    <row r="71" spans="1:131" ht="26.25" customHeight="1" x14ac:dyDescent="0.2">
      <c r="A71" s="237">
        <v>4</v>
      </c>
      <c r="B71" s="1003" t="s">
        <v>585</v>
      </c>
      <c r="C71" s="1004"/>
      <c r="D71" s="1004"/>
      <c r="E71" s="1004"/>
      <c r="F71" s="1004"/>
      <c r="G71" s="1004"/>
      <c r="H71" s="1004"/>
      <c r="I71" s="1004"/>
      <c r="J71" s="1004"/>
      <c r="K71" s="1004"/>
      <c r="L71" s="1004"/>
      <c r="M71" s="1004"/>
      <c r="N71" s="1004"/>
      <c r="O71" s="1004"/>
      <c r="P71" s="1005"/>
      <c r="Q71" s="1006">
        <v>3436</v>
      </c>
      <c r="R71" s="1000"/>
      <c r="S71" s="1000"/>
      <c r="T71" s="1000"/>
      <c r="U71" s="1000"/>
      <c r="V71" s="1000">
        <v>3363</v>
      </c>
      <c r="W71" s="1000"/>
      <c r="X71" s="1000"/>
      <c r="Y71" s="1000"/>
      <c r="Z71" s="1000"/>
      <c r="AA71" s="1000">
        <v>73</v>
      </c>
      <c r="AB71" s="1000"/>
      <c r="AC71" s="1000"/>
      <c r="AD71" s="1000"/>
      <c r="AE71" s="1000"/>
      <c r="AF71" s="1000">
        <v>73</v>
      </c>
      <c r="AG71" s="1000"/>
      <c r="AH71" s="1000"/>
      <c r="AI71" s="1000"/>
      <c r="AJ71" s="1000"/>
      <c r="AK71" s="1000">
        <v>551</v>
      </c>
      <c r="AL71" s="1000"/>
      <c r="AM71" s="1000"/>
      <c r="AN71" s="1000"/>
      <c r="AO71" s="1000"/>
      <c r="AP71" s="1000" t="s">
        <v>581</v>
      </c>
      <c r="AQ71" s="1000"/>
      <c r="AR71" s="1000"/>
      <c r="AS71" s="1000"/>
      <c r="AT71" s="1000"/>
      <c r="AU71" s="1000" t="s">
        <v>581</v>
      </c>
      <c r="AV71" s="1000"/>
      <c r="AW71" s="1000"/>
      <c r="AX71" s="1000"/>
      <c r="AY71" s="1000"/>
      <c r="AZ71" s="1001"/>
      <c r="BA71" s="1001"/>
      <c r="BB71" s="1001"/>
      <c r="BC71" s="1001"/>
      <c r="BD71" s="1002"/>
      <c r="BE71" s="240"/>
      <c r="BF71" s="240"/>
      <c r="BG71" s="240"/>
      <c r="BH71" s="240"/>
      <c r="BI71" s="240"/>
      <c r="BJ71" s="240"/>
      <c r="BK71" s="240"/>
      <c r="BL71" s="240"/>
      <c r="BM71" s="240"/>
      <c r="BN71" s="240"/>
      <c r="BO71" s="240"/>
      <c r="BP71" s="240"/>
      <c r="BQ71" s="237">
        <v>65</v>
      </c>
      <c r="BR71" s="242"/>
      <c r="BS71" s="974"/>
      <c r="BT71" s="975"/>
      <c r="BU71" s="975"/>
      <c r="BV71" s="975"/>
      <c r="BW71" s="975"/>
      <c r="BX71" s="975"/>
      <c r="BY71" s="975"/>
      <c r="BZ71" s="975"/>
      <c r="CA71" s="975"/>
      <c r="CB71" s="975"/>
      <c r="CC71" s="975"/>
      <c r="CD71" s="975"/>
      <c r="CE71" s="975"/>
      <c r="CF71" s="975"/>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4"/>
      <c r="DW71" s="975"/>
      <c r="DX71" s="975"/>
      <c r="DY71" s="975"/>
      <c r="DZ71" s="976"/>
      <c r="EA71" s="229"/>
    </row>
    <row r="72" spans="1:131" ht="26.25" customHeight="1" x14ac:dyDescent="0.2">
      <c r="A72" s="237">
        <v>5</v>
      </c>
      <c r="B72" s="1003" t="s">
        <v>586</v>
      </c>
      <c r="C72" s="1004"/>
      <c r="D72" s="1004"/>
      <c r="E72" s="1004"/>
      <c r="F72" s="1004"/>
      <c r="G72" s="1004"/>
      <c r="H72" s="1004"/>
      <c r="I72" s="1004"/>
      <c r="J72" s="1004"/>
      <c r="K72" s="1004"/>
      <c r="L72" s="1004"/>
      <c r="M72" s="1004"/>
      <c r="N72" s="1004"/>
      <c r="O72" s="1004"/>
      <c r="P72" s="1005"/>
      <c r="Q72" s="1006">
        <v>301</v>
      </c>
      <c r="R72" s="1000"/>
      <c r="S72" s="1000"/>
      <c r="T72" s="1000"/>
      <c r="U72" s="1000"/>
      <c r="V72" s="1000">
        <v>268</v>
      </c>
      <c r="W72" s="1000"/>
      <c r="X72" s="1000"/>
      <c r="Y72" s="1000"/>
      <c r="Z72" s="1000"/>
      <c r="AA72" s="1000">
        <v>33</v>
      </c>
      <c r="AB72" s="1000"/>
      <c r="AC72" s="1000"/>
      <c r="AD72" s="1000"/>
      <c r="AE72" s="1000"/>
      <c r="AF72" s="1000">
        <v>33</v>
      </c>
      <c r="AG72" s="1000"/>
      <c r="AH72" s="1000"/>
      <c r="AI72" s="1000"/>
      <c r="AJ72" s="1000"/>
      <c r="AK72" s="1000">
        <v>25</v>
      </c>
      <c r="AL72" s="1000"/>
      <c r="AM72" s="1000"/>
      <c r="AN72" s="1000"/>
      <c r="AO72" s="1000"/>
      <c r="AP72" s="1000" t="s">
        <v>581</v>
      </c>
      <c r="AQ72" s="1000"/>
      <c r="AR72" s="1000"/>
      <c r="AS72" s="1000"/>
      <c r="AT72" s="1000"/>
      <c r="AU72" s="1000" t="s">
        <v>581</v>
      </c>
      <c r="AV72" s="1000"/>
      <c r="AW72" s="1000"/>
      <c r="AX72" s="1000"/>
      <c r="AY72" s="1000"/>
      <c r="AZ72" s="1001"/>
      <c r="BA72" s="1001"/>
      <c r="BB72" s="1001"/>
      <c r="BC72" s="1001"/>
      <c r="BD72" s="1002"/>
      <c r="BE72" s="240"/>
      <c r="BF72" s="240"/>
      <c r="BG72" s="240"/>
      <c r="BH72" s="240"/>
      <c r="BI72" s="240"/>
      <c r="BJ72" s="240"/>
      <c r="BK72" s="240"/>
      <c r="BL72" s="240"/>
      <c r="BM72" s="240"/>
      <c r="BN72" s="240"/>
      <c r="BO72" s="240"/>
      <c r="BP72" s="240"/>
      <c r="BQ72" s="237">
        <v>66</v>
      </c>
      <c r="BR72" s="242"/>
      <c r="BS72" s="974"/>
      <c r="BT72" s="975"/>
      <c r="BU72" s="975"/>
      <c r="BV72" s="975"/>
      <c r="BW72" s="975"/>
      <c r="BX72" s="975"/>
      <c r="BY72" s="975"/>
      <c r="BZ72" s="975"/>
      <c r="CA72" s="975"/>
      <c r="CB72" s="975"/>
      <c r="CC72" s="975"/>
      <c r="CD72" s="975"/>
      <c r="CE72" s="975"/>
      <c r="CF72" s="975"/>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4"/>
      <c r="DW72" s="975"/>
      <c r="DX72" s="975"/>
      <c r="DY72" s="975"/>
      <c r="DZ72" s="976"/>
      <c r="EA72" s="229"/>
    </row>
    <row r="73" spans="1:131" ht="26.25" customHeight="1" x14ac:dyDescent="0.2">
      <c r="A73" s="237">
        <v>6</v>
      </c>
      <c r="B73" s="1003" t="s">
        <v>587</v>
      </c>
      <c r="C73" s="1004"/>
      <c r="D73" s="1004"/>
      <c r="E73" s="1004"/>
      <c r="F73" s="1004"/>
      <c r="G73" s="1004"/>
      <c r="H73" s="1004"/>
      <c r="I73" s="1004"/>
      <c r="J73" s="1004"/>
      <c r="K73" s="1004"/>
      <c r="L73" s="1004"/>
      <c r="M73" s="1004"/>
      <c r="N73" s="1004"/>
      <c r="O73" s="1004"/>
      <c r="P73" s="1005"/>
      <c r="Q73" s="1006">
        <v>120855</v>
      </c>
      <c r="R73" s="1000"/>
      <c r="S73" s="1000"/>
      <c r="T73" s="1000"/>
      <c r="U73" s="1000"/>
      <c r="V73" s="1000">
        <v>114071</v>
      </c>
      <c r="W73" s="1000"/>
      <c r="X73" s="1000"/>
      <c r="Y73" s="1000"/>
      <c r="Z73" s="1000"/>
      <c r="AA73" s="1000">
        <v>6784</v>
      </c>
      <c r="AB73" s="1000"/>
      <c r="AC73" s="1000"/>
      <c r="AD73" s="1000"/>
      <c r="AE73" s="1000"/>
      <c r="AF73" s="1000">
        <v>6784</v>
      </c>
      <c r="AG73" s="1000"/>
      <c r="AH73" s="1000"/>
      <c r="AI73" s="1000"/>
      <c r="AJ73" s="1000"/>
      <c r="AK73" s="1000" t="s">
        <v>581</v>
      </c>
      <c r="AL73" s="1000"/>
      <c r="AM73" s="1000"/>
      <c r="AN73" s="1000"/>
      <c r="AO73" s="1000"/>
      <c r="AP73" s="1000" t="s">
        <v>581</v>
      </c>
      <c r="AQ73" s="1000"/>
      <c r="AR73" s="1000"/>
      <c r="AS73" s="1000"/>
      <c r="AT73" s="1000"/>
      <c r="AU73" s="1000" t="s">
        <v>581</v>
      </c>
      <c r="AV73" s="1000"/>
      <c r="AW73" s="1000"/>
      <c r="AX73" s="1000"/>
      <c r="AY73" s="1000"/>
      <c r="AZ73" s="1001"/>
      <c r="BA73" s="1001"/>
      <c r="BB73" s="1001"/>
      <c r="BC73" s="1001"/>
      <c r="BD73" s="1002"/>
      <c r="BE73" s="240"/>
      <c r="BF73" s="240"/>
      <c r="BG73" s="240"/>
      <c r="BH73" s="240"/>
      <c r="BI73" s="240"/>
      <c r="BJ73" s="240"/>
      <c r="BK73" s="240"/>
      <c r="BL73" s="240"/>
      <c r="BM73" s="240"/>
      <c r="BN73" s="240"/>
      <c r="BO73" s="240"/>
      <c r="BP73" s="240"/>
      <c r="BQ73" s="237">
        <v>67</v>
      </c>
      <c r="BR73" s="242"/>
      <c r="BS73" s="974"/>
      <c r="BT73" s="975"/>
      <c r="BU73" s="975"/>
      <c r="BV73" s="975"/>
      <c r="BW73" s="975"/>
      <c r="BX73" s="975"/>
      <c r="BY73" s="975"/>
      <c r="BZ73" s="975"/>
      <c r="CA73" s="975"/>
      <c r="CB73" s="975"/>
      <c r="CC73" s="975"/>
      <c r="CD73" s="975"/>
      <c r="CE73" s="975"/>
      <c r="CF73" s="975"/>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4"/>
      <c r="DW73" s="975"/>
      <c r="DX73" s="975"/>
      <c r="DY73" s="975"/>
      <c r="DZ73" s="976"/>
      <c r="EA73" s="229"/>
    </row>
    <row r="74" spans="1:131" ht="26.25" customHeight="1" x14ac:dyDescent="0.2">
      <c r="A74" s="237">
        <v>7</v>
      </c>
      <c r="B74" s="1003" t="s">
        <v>588</v>
      </c>
      <c r="C74" s="1004"/>
      <c r="D74" s="1004"/>
      <c r="E74" s="1004"/>
      <c r="F74" s="1004"/>
      <c r="G74" s="1004"/>
      <c r="H74" s="1004"/>
      <c r="I74" s="1004"/>
      <c r="J74" s="1004"/>
      <c r="K74" s="1004"/>
      <c r="L74" s="1004"/>
      <c r="M74" s="1004"/>
      <c r="N74" s="1004"/>
      <c r="O74" s="1004"/>
      <c r="P74" s="1005"/>
      <c r="Q74" s="1006">
        <v>3585</v>
      </c>
      <c r="R74" s="1000"/>
      <c r="S74" s="1000"/>
      <c r="T74" s="1000"/>
      <c r="U74" s="1000"/>
      <c r="V74" s="1000">
        <v>3562</v>
      </c>
      <c r="W74" s="1000"/>
      <c r="X74" s="1000"/>
      <c r="Y74" s="1000"/>
      <c r="Z74" s="1000"/>
      <c r="AA74" s="1000">
        <v>24</v>
      </c>
      <c r="AB74" s="1000"/>
      <c r="AC74" s="1000"/>
      <c r="AD74" s="1000"/>
      <c r="AE74" s="1000"/>
      <c r="AF74" s="1000">
        <v>981</v>
      </c>
      <c r="AG74" s="1000"/>
      <c r="AH74" s="1000"/>
      <c r="AI74" s="1000"/>
      <c r="AJ74" s="1000"/>
      <c r="AK74" s="1000">
        <v>773</v>
      </c>
      <c r="AL74" s="1000"/>
      <c r="AM74" s="1000"/>
      <c r="AN74" s="1000"/>
      <c r="AO74" s="1000"/>
      <c r="AP74" s="1000">
        <v>1061</v>
      </c>
      <c r="AQ74" s="1000"/>
      <c r="AR74" s="1000"/>
      <c r="AS74" s="1000"/>
      <c r="AT74" s="1000"/>
      <c r="AU74" s="1000" t="s">
        <v>581</v>
      </c>
      <c r="AV74" s="1000"/>
      <c r="AW74" s="1000"/>
      <c r="AX74" s="1000"/>
      <c r="AY74" s="1000"/>
      <c r="AZ74" s="1001"/>
      <c r="BA74" s="1001"/>
      <c r="BB74" s="1001"/>
      <c r="BC74" s="1001"/>
      <c r="BD74" s="1002"/>
      <c r="BE74" s="240"/>
      <c r="BF74" s="240"/>
      <c r="BG74" s="240"/>
      <c r="BH74" s="240"/>
      <c r="BI74" s="240"/>
      <c r="BJ74" s="240"/>
      <c r="BK74" s="240"/>
      <c r="BL74" s="240"/>
      <c r="BM74" s="240"/>
      <c r="BN74" s="240"/>
      <c r="BO74" s="240"/>
      <c r="BP74" s="240"/>
      <c r="BQ74" s="237">
        <v>68</v>
      </c>
      <c r="BR74" s="242"/>
      <c r="BS74" s="974"/>
      <c r="BT74" s="975"/>
      <c r="BU74" s="975"/>
      <c r="BV74" s="975"/>
      <c r="BW74" s="975"/>
      <c r="BX74" s="975"/>
      <c r="BY74" s="975"/>
      <c r="BZ74" s="975"/>
      <c r="CA74" s="975"/>
      <c r="CB74" s="975"/>
      <c r="CC74" s="975"/>
      <c r="CD74" s="975"/>
      <c r="CE74" s="975"/>
      <c r="CF74" s="975"/>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4"/>
      <c r="DW74" s="975"/>
      <c r="DX74" s="975"/>
      <c r="DY74" s="975"/>
      <c r="DZ74" s="976"/>
      <c r="EA74" s="229"/>
    </row>
    <row r="75" spans="1:131" ht="26.25" customHeight="1" x14ac:dyDescent="0.2">
      <c r="A75" s="237">
        <v>8</v>
      </c>
      <c r="B75" s="1003" t="s">
        <v>589</v>
      </c>
      <c r="C75" s="1004"/>
      <c r="D75" s="1004"/>
      <c r="E75" s="1004"/>
      <c r="F75" s="1004"/>
      <c r="G75" s="1004"/>
      <c r="H75" s="1004"/>
      <c r="I75" s="1004"/>
      <c r="J75" s="1004"/>
      <c r="K75" s="1004"/>
      <c r="L75" s="1004"/>
      <c r="M75" s="1004"/>
      <c r="N75" s="1004"/>
      <c r="O75" s="1004"/>
      <c r="P75" s="1005"/>
      <c r="Q75" s="1007">
        <v>904</v>
      </c>
      <c r="R75" s="1008"/>
      <c r="S75" s="1008"/>
      <c r="T75" s="1008"/>
      <c r="U75" s="1009"/>
      <c r="V75" s="1010">
        <v>960</v>
      </c>
      <c r="W75" s="1008"/>
      <c r="X75" s="1008"/>
      <c r="Y75" s="1008"/>
      <c r="Z75" s="1009"/>
      <c r="AA75" s="1010">
        <v>-56</v>
      </c>
      <c r="AB75" s="1008"/>
      <c r="AC75" s="1008"/>
      <c r="AD75" s="1008"/>
      <c r="AE75" s="1009"/>
      <c r="AF75" s="1010">
        <v>237</v>
      </c>
      <c r="AG75" s="1008"/>
      <c r="AH75" s="1008"/>
      <c r="AI75" s="1008"/>
      <c r="AJ75" s="1009"/>
      <c r="AK75" s="1010">
        <v>323</v>
      </c>
      <c r="AL75" s="1008"/>
      <c r="AM75" s="1008"/>
      <c r="AN75" s="1008"/>
      <c r="AO75" s="1009"/>
      <c r="AP75" s="1010">
        <v>499</v>
      </c>
      <c r="AQ75" s="1008"/>
      <c r="AR75" s="1008"/>
      <c r="AS75" s="1008"/>
      <c r="AT75" s="1009"/>
      <c r="AU75" s="1010">
        <v>12</v>
      </c>
      <c r="AV75" s="1008"/>
      <c r="AW75" s="1008"/>
      <c r="AX75" s="1008"/>
      <c r="AY75" s="1009"/>
      <c r="AZ75" s="1001"/>
      <c r="BA75" s="1001"/>
      <c r="BB75" s="1001"/>
      <c r="BC75" s="1001"/>
      <c r="BD75" s="1002"/>
      <c r="BE75" s="240"/>
      <c r="BF75" s="240"/>
      <c r="BG75" s="240"/>
      <c r="BH75" s="240"/>
      <c r="BI75" s="240"/>
      <c r="BJ75" s="240"/>
      <c r="BK75" s="240"/>
      <c r="BL75" s="240"/>
      <c r="BM75" s="240"/>
      <c r="BN75" s="240"/>
      <c r="BO75" s="240"/>
      <c r="BP75" s="240"/>
      <c r="BQ75" s="237">
        <v>69</v>
      </c>
      <c r="BR75" s="242"/>
      <c r="BS75" s="974"/>
      <c r="BT75" s="975"/>
      <c r="BU75" s="975"/>
      <c r="BV75" s="975"/>
      <c r="BW75" s="975"/>
      <c r="BX75" s="975"/>
      <c r="BY75" s="975"/>
      <c r="BZ75" s="975"/>
      <c r="CA75" s="975"/>
      <c r="CB75" s="975"/>
      <c r="CC75" s="975"/>
      <c r="CD75" s="975"/>
      <c r="CE75" s="975"/>
      <c r="CF75" s="975"/>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4"/>
      <c r="DW75" s="975"/>
      <c r="DX75" s="975"/>
      <c r="DY75" s="975"/>
      <c r="DZ75" s="976"/>
      <c r="EA75" s="229"/>
    </row>
    <row r="76" spans="1:131" ht="26.25" customHeight="1" x14ac:dyDescent="0.2">
      <c r="A76" s="237">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40"/>
      <c r="BF76" s="240"/>
      <c r="BG76" s="240"/>
      <c r="BH76" s="240"/>
      <c r="BI76" s="240"/>
      <c r="BJ76" s="240"/>
      <c r="BK76" s="240"/>
      <c r="BL76" s="240"/>
      <c r="BM76" s="240"/>
      <c r="BN76" s="240"/>
      <c r="BO76" s="240"/>
      <c r="BP76" s="240"/>
      <c r="BQ76" s="237">
        <v>70</v>
      </c>
      <c r="BR76" s="242"/>
      <c r="BS76" s="974"/>
      <c r="BT76" s="975"/>
      <c r="BU76" s="975"/>
      <c r="BV76" s="975"/>
      <c r="BW76" s="975"/>
      <c r="BX76" s="975"/>
      <c r="BY76" s="975"/>
      <c r="BZ76" s="975"/>
      <c r="CA76" s="975"/>
      <c r="CB76" s="975"/>
      <c r="CC76" s="975"/>
      <c r="CD76" s="975"/>
      <c r="CE76" s="975"/>
      <c r="CF76" s="975"/>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4"/>
      <c r="DW76" s="975"/>
      <c r="DX76" s="975"/>
      <c r="DY76" s="975"/>
      <c r="DZ76" s="976"/>
      <c r="EA76" s="229"/>
    </row>
    <row r="77" spans="1:131" ht="26.25" customHeight="1" x14ac:dyDescent="0.2">
      <c r="A77" s="237">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40"/>
      <c r="BF77" s="240"/>
      <c r="BG77" s="240"/>
      <c r="BH77" s="240"/>
      <c r="BI77" s="240"/>
      <c r="BJ77" s="240"/>
      <c r="BK77" s="240"/>
      <c r="BL77" s="240"/>
      <c r="BM77" s="240"/>
      <c r="BN77" s="240"/>
      <c r="BO77" s="240"/>
      <c r="BP77" s="240"/>
      <c r="BQ77" s="237">
        <v>71</v>
      </c>
      <c r="BR77" s="242"/>
      <c r="BS77" s="974"/>
      <c r="BT77" s="975"/>
      <c r="BU77" s="975"/>
      <c r="BV77" s="975"/>
      <c r="BW77" s="975"/>
      <c r="BX77" s="975"/>
      <c r="BY77" s="975"/>
      <c r="BZ77" s="975"/>
      <c r="CA77" s="975"/>
      <c r="CB77" s="975"/>
      <c r="CC77" s="975"/>
      <c r="CD77" s="975"/>
      <c r="CE77" s="975"/>
      <c r="CF77" s="975"/>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4"/>
      <c r="DW77" s="975"/>
      <c r="DX77" s="975"/>
      <c r="DY77" s="975"/>
      <c r="DZ77" s="976"/>
      <c r="EA77" s="229"/>
    </row>
    <row r="78" spans="1:131" ht="26.25" customHeight="1" x14ac:dyDescent="0.2">
      <c r="A78" s="237">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40"/>
      <c r="BF78" s="240"/>
      <c r="BG78" s="240"/>
      <c r="BH78" s="240"/>
      <c r="BI78" s="240"/>
      <c r="BJ78" s="229"/>
      <c r="BK78" s="229"/>
      <c r="BL78" s="229"/>
      <c r="BM78" s="229"/>
      <c r="BN78" s="229"/>
      <c r="BO78" s="240"/>
      <c r="BP78" s="240"/>
      <c r="BQ78" s="237">
        <v>72</v>
      </c>
      <c r="BR78" s="242"/>
      <c r="BS78" s="974"/>
      <c r="BT78" s="975"/>
      <c r="BU78" s="975"/>
      <c r="BV78" s="975"/>
      <c r="BW78" s="975"/>
      <c r="BX78" s="975"/>
      <c r="BY78" s="975"/>
      <c r="BZ78" s="975"/>
      <c r="CA78" s="975"/>
      <c r="CB78" s="975"/>
      <c r="CC78" s="975"/>
      <c r="CD78" s="975"/>
      <c r="CE78" s="975"/>
      <c r="CF78" s="975"/>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4"/>
      <c r="DW78" s="975"/>
      <c r="DX78" s="975"/>
      <c r="DY78" s="975"/>
      <c r="DZ78" s="976"/>
      <c r="EA78" s="229"/>
    </row>
    <row r="79" spans="1:131" ht="26.25" customHeight="1" x14ac:dyDescent="0.2">
      <c r="A79" s="237">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40"/>
      <c r="BF79" s="240"/>
      <c r="BG79" s="240"/>
      <c r="BH79" s="240"/>
      <c r="BI79" s="240"/>
      <c r="BJ79" s="229"/>
      <c r="BK79" s="229"/>
      <c r="BL79" s="229"/>
      <c r="BM79" s="229"/>
      <c r="BN79" s="229"/>
      <c r="BO79" s="240"/>
      <c r="BP79" s="240"/>
      <c r="BQ79" s="237">
        <v>73</v>
      </c>
      <c r="BR79" s="242"/>
      <c r="BS79" s="974"/>
      <c r="BT79" s="975"/>
      <c r="BU79" s="975"/>
      <c r="BV79" s="975"/>
      <c r="BW79" s="975"/>
      <c r="BX79" s="975"/>
      <c r="BY79" s="975"/>
      <c r="BZ79" s="975"/>
      <c r="CA79" s="975"/>
      <c r="CB79" s="975"/>
      <c r="CC79" s="975"/>
      <c r="CD79" s="975"/>
      <c r="CE79" s="975"/>
      <c r="CF79" s="975"/>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4"/>
      <c r="DW79" s="975"/>
      <c r="DX79" s="975"/>
      <c r="DY79" s="975"/>
      <c r="DZ79" s="976"/>
      <c r="EA79" s="229"/>
    </row>
    <row r="80" spans="1:131" ht="26.25" customHeight="1" x14ac:dyDescent="0.2">
      <c r="A80" s="237">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40"/>
      <c r="BF80" s="240"/>
      <c r="BG80" s="240"/>
      <c r="BH80" s="240"/>
      <c r="BI80" s="240"/>
      <c r="BJ80" s="240"/>
      <c r="BK80" s="240"/>
      <c r="BL80" s="240"/>
      <c r="BM80" s="240"/>
      <c r="BN80" s="240"/>
      <c r="BO80" s="240"/>
      <c r="BP80" s="240"/>
      <c r="BQ80" s="237">
        <v>74</v>
      </c>
      <c r="BR80" s="242"/>
      <c r="BS80" s="974"/>
      <c r="BT80" s="975"/>
      <c r="BU80" s="975"/>
      <c r="BV80" s="975"/>
      <c r="BW80" s="975"/>
      <c r="BX80" s="975"/>
      <c r="BY80" s="975"/>
      <c r="BZ80" s="975"/>
      <c r="CA80" s="975"/>
      <c r="CB80" s="975"/>
      <c r="CC80" s="975"/>
      <c r="CD80" s="975"/>
      <c r="CE80" s="975"/>
      <c r="CF80" s="975"/>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4"/>
      <c r="DW80" s="975"/>
      <c r="DX80" s="975"/>
      <c r="DY80" s="975"/>
      <c r="DZ80" s="976"/>
      <c r="EA80" s="229"/>
    </row>
    <row r="81" spans="1:131" ht="26.25" customHeight="1" x14ac:dyDescent="0.2">
      <c r="A81" s="237">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40"/>
      <c r="BF81" s="240"/>
      <c r="BG81" s="240"/>
      <c r="BH81" s="240"/>
      <c r="BI81" s="240"/>
      <c r="BJ81" s="240"/>
      <c r="BK81" s="240"/>
      <c r="BL81" s="240"/>
      <c r="BM81" s="240"/>
      <c r="BN81" s="240"/>
      <c r="BO81" s="240"/>
      <c r="BP81" s="240"/>
      <c r="BQ81" s="237">
        <v>75</v>
      </c>
      <c r="BR81" s="242"/>
      <c r="BS81" s="974"/>
      <c r="BT81" s="975"/>
      <c r="BU81" s="975"/>
      <c r="BV81" s="975"/>
      <c r="BW81" s="975"/>
      <c r="BX81" s="975"/>
      <c r="BY81" s="975"/>
      <c r="BZ81" s="975"/>
      <c r="CA81" s="975"/>
      <c r="CB81" s="975"/>
      <c r="CC81" s="975"/>
      <c r="CD81" s="975"/>
      <c r="CE81" s="975"/>
      <c r="CF81" s="975"/>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4"/>
      <c r="DW81" s="975"/>
      <c r="DX81" s="975"/>
      <c r="DY81" s="975"/>
      <c r="DZ81" s="976"/>
      <c r="EA81" s="229"/>
    </row>
    <row r="82" spans="1:131" ht="26.25" customHeight="1" x14ac:dyDescent="0.2">
      <c r="A82" s="237">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40"/>
      <c r="BF82" s="240"/>
      <c r="BG82" s="240"/>
      <c r="BH82" s="240"/>
      <c r="BI82" s="240"/>
      <c r="BJ82" s="240"/>
      <c r="BK82" s="240"/>
      <c r="BL82" s="240"/>
      <c r="BM82" s="240"/>
      <c r="BN82" s="240"/>
      <c r="BO82" s="240"/>
      <c r="BP82" s="240"/>
      <c r="BQ82" s="237">
        <v>76</v>
      </c>
      <c r="BR82" s="242"/>
      <c r="BS82" s="974"/>
      <c r="BT82" s="975"/>
      <c r="BU82" s="975"/>
      <c r="BV82" s="975"/>
      <c r="BW82" s="975"/>
      <c r="BX82" s="975"/>
      <c r="BY82" s="975"/>
      <c r="BZ82" s="975"/>
      <c r="CA82" s="975"/>
      <c r="CB82" s="975"/>
      <c r="CC82" s="975"/>
      <c r="CD82" s="975"/>
      <c r="CE82" s="975"/>
      <c r="CF82" s="975"/>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4"/>
      <c r="DW82" s="975"/>
      <c r="DX82" s="975"/>
      <c r="DY82" s="975"/>
      <c r="DZ82" s="976"/>
      <c r="EA82" s="229"/>
    </row>
    <row r="83" spans="1:131" ht="26.25" customHeight="1" x14ac:dyDescent="0.2">
      <c r="A83" s="237">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40"/>
      <c r="BF83" s="240"/>
      <c r="BG83" s="240"/>
      <c r="BH83" s="240"/>
      <c r="BI83" s="240"/>
      <c r="BJ83" s="240"/>
      <c r="BK83" s="240"/>
      <c r="BL83" s="240"/>
      <c r="BM83" s="240"/>
      <c r="BN83" s="240"/>
      <c r="BO83" s="240"/>
      <c r="BP83" s="240"/>
      <c r="BQ83" s="237">
        <v>77</v>
      </c>
      <c r="BR83" s="242"/>
      <c r="BS83" s="974"/>
      <c r="BT83" s="975"/>
      <c r="BU83" s="975"/>
      <c r="BV83" s="975"/>
      <c r="BW83" s="975"/>
      <c r="BX83" s="975"/>
      <c r="BY83" s="975"/>
      <c r="BZ83" s="975"/>
      <c r="CA83" s="975"/>
      <c r="CB83" s="975"/>
      <c r="CC83" s="975"/>
      <c r="CD83" s="975"/>
      <c r="CE83" s="975"/>
      <c r="CF83" s="975"/>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4"/>
      <c r="DW83" s="975"/>
      <c r="DX83" s="975"/>
      <c r="DY83" s="975"/>
      <c r="DZ83" s="976"/>
      <c r="EA83" s="229"/>
    </row>
    <row r="84" spans="1:131" ht="26.25" customHeight="1" x14ac:dyDescent="0.2">
      <c r="A84" s="237">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40"/>
      <c r="BF84" s="240"/>
      <c r="BG84" s="240"/>
      <c r="BH84" s="240"/>
      <c r="BI84" s="240"/>
      <c r="BJ84" s="240"/>
      <c r="BK84" s="240"/>
      <c r="BL84" s="240"/>
      <c r="BM84" s="240"/>
      <c r="BN84" s="240"/>
      <c r="BO84" s="240"/>
      <c r="BP84" s="240"/>
      <c r="BQ84" s="237">
        <v>78</v>
      </c>
      <c r="BR84" s="242"/>
      <c r="BS84" s="974"/>
      <c r="BT84" s="975"/>
      <c r="BU84" s="975"/>
      <c r="BV84" s="975"/>
      <c r="BW84" s="975"/>
      <c r="BX84" s="975"/>
      <c r="BY84" s="975"/>
      <c r="BZ84" s="975"/>
      <c r="CA84" s="975"/>
      <c r="CB84" s="975"/>
      <c r="CC84" s="975"/>
      <c r="CD84" s="975"/>
      <c r="CE84" s="975"/>
      <c r="CF84" s="975"/>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4"/>
      <c r="DW84" s="975"/>
      <c r="DX84" s="975"/>
      <c r="DY84" s="975"/>
      <c r="DZ84" s="976"/>
      <c r="EA84" s="229"/>
    </row>
    <row r="85" spans="1:131" ht="26.25" customHeight="1" x14ac:dyDescent="0.2">
      <c r="A85" s="237">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40"/>
      <c r="BF85" s="240"/>
      <c r="BG85" s="240"/>
      <c r="BH85" s="240"/>
      <c r="BI85" s="240"/>
      <c r="BJ85" s="240"/>
      <c r="BK85" s="240"/>
      <c r="BL85" s="240"/>
      <c r="BM85" s="240"/>
      <c r="BN85" s="240"/>
      <c r="BO85" s="240"/>
      <c r="BP85" s="240"/>
      <c r="BQ85" s="237">
        <v>79</v>
      </c>
      <c r="BR85" s="242"/>
      <c r="BS85" s="974"/>
      <c r="BT85" s="975"/>
      <c r="BU85" s="975"/>
      <c r="BV85" s="975"/>
      <c r="BW85" s="975"/>
      <c r="BX85" s="975"/>
      <c r="BY85" s="975"/>
      <c r="BZ85" s="975"/>
      <c r="CA85" s="975"/>
      <c r="CB85" s="975"/>
      <c r="CC85" s="975"/>
      <c r="CD85" s="975"/>
      <c r="CE85" s="975"/>
      <c r="CF85" s="975"/>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4"/>
      <c r="DW85" s="975"/>
      <c r="DX85" s="975"/>
      <c r="DY85" s="975"/>
      <c r="DZ85" s="976"/>
      <c r="EA85" s="229"/>
    </row>
    <row r="86" spans="1:131" ht="26.25" customHeight="1" x14ac:dyDescent="0.2">
      <c r="A86" s="237">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40"/>
      <c r="BF86" s="240"/>
      <c r="BG86" s="240"/>
      <c r="BH86" s="240"/>
      <c r="BI86" s="240"/>
      <c r="BJ86" s="240"/>
      <c r="BK86" s="240"/>
      <c r="BL86" s="240"/>
      <c r="BM86" s="240"/>
      <c r="BN86" s="240"/>
      <c r="BO86" s="240"/>
      <c r="BP86" s="240"/>
      <c r="BQ86" s="237">
        <v>80</v>
      </c>
      <c r="BR86" s="242"/>
      <c r="BS86" s="974"/>
      <c r="BT86" s="975"/>
      <c r="BU86" s="975"/>
      <c r="BV86" s="975"/>
      <c r="BW86" s="975"/>
      <c r="BX86" s="975"/>
      <c r="BY86" s="975"/>
      <c r="BZ86" s="975"/>
      <c r="CA86" s="975"/>
      <c r="CB86" s="975"/>
      <c r="CC86" s="975"/>
      <c r="CD86" s="975"/>
      <c r="CE86" s="975"/>
      <c r="CF86" s="975"/>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4"/>
      <c r="DW86" s="975"/>
      <c r="DX86" s="975"/>
      <c r="DY86" s="975"/>
      <c r="DZ86" s="976"/>
      <c r="EA86" s="229"/>
    </row>
    <row r="87" spans="1:131" ht="26.25" customHeight="1" x14ac:dyDescent="0.2">
      <c r="A87" s="243">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40"/>
      <c r="BF87" s="240"/>
      <c r="BG87" s="240"/>
      <c r="BH87" s="240"/>
      <c r="BI87" s="240"/>
      <c r="BJ87" s="240"/>
      <c r="BK87" s="240"/>
      <c r="BL87" s="240"/>
      <c r="BM87" s="240"/>
      <c r="BN87" s="240"/>
      <c r="BO87" s="240"/>
      <c r="BP87" s="240"/>
      <c r="BQ87" s="237">
        <v>81</v>
      </c>
      <c r="BR87" s="242"/>
      <c r="BS87" s="974"/>
      <c r="BT87" s="975"/>
      <c r="BU87" s="975"/>
      <c r="BV87" s="975"/>
      <c r="BW87" s="975"/>
      <c r="BX87" s="975"/>
      <c r="BY87" s="975"/>
      <c r="BZ87" s="975"/>
      <c r="CA87" s="975"/>
      <c r="CB87" s="975"/>
      <c r="CC87" s="975"/>
      <c r="CD87" s="975"/>
      <c r="CE87" s="975"/>
      <c r="CF87" s="975"/>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4"/>
      <c r="DW87" s="975"/>
      <c r="DX87" s="975"/>
      <c r="DY87" s="975"/>
      <c r="DZ87" s="976"/>
      <c r="EA87" s="229"/>
    </row>
    <row r="88" spans="1:131" ht="26.25" customHeight="1" thickBot="1" x14ac:dyDescent="0.25">
      <c r="A88" s="239" t="s">
        <v>394</v>
      </c>
      <c r="B88" s="966" t="s">
        <v>424</v>
      </c>
      <c r="C88" s="967"/>
      <c r="D88" s="967"/>
      <c r="E88" s="967"/>
      <c r="F88" s="967"/>
      <c r="G88" s="967"/>
      <c r="H88" s="967"/>
      <c r="I88" s="967"/>
      <c r="J88" s="967"/>
      <c r="K88" s="967"/>
      <c r="L88" s="967"/>
      <c r="M88" s="967"/>
      <c r="N88" s="967"/>
      <c r="O88" s="967"/>
      <c r="P88" s="977"/>
      <c r="Q88" s="991"/>
      <c r="R88" s="992"/>
      <c r="S88" s="992"/>
      <c r="T88" s="992"/>
      <c r="U88" s="992"/>
      <c r="V88" s="992"/>
      <c r="W88" s="992"/>
      <c r="X88" s="992"/>
      <c r="Y88" s="992"/>
      <c r="Z88" s="992"/>
      <c r="AA88" s="992"/>
      <c r="AB88" s="992"/>
      <c r="AC88" s="992"/>
      <c r="AD88" s="992"/>
      <c r="AE88" s="992"/>
      <c r="AF88" s="988">
        <v>8165</v>
      </c>
      <c r="AG88" s="988"/>
      <c r="AH88" s="988"/>
      <c r="AI88" s="988"/>
      <c r="AJ88" s="988"/>
      <c r="AK88" s="992"/>
      <c r="AL88" s="992"/>
      <c r="AM88" s="992"/>
      <c r="AN88" s="992"/>
      <c r="AO88" s="992"/>
      <c r="AP88" s="988">
        <v>1855</v>
      </c>
      <c r="AQ88" s="988"/>
      <c r="AR88" s="988"/>
      <c r="AS88" s="988"/>
      <c r="AT88" s="988"/>
      <c r="AU88" s="988">
        <v>23</v>
      </c>
      <c r="AV88" s="988"/>
      <c r="AW88" s="988"/>
      <c r="AX88" s="988"/>
      <c r="AY88" s="988"/>
      <c r="AZ88" s="989"/>
      <c r="BA88" s="989"/>
      <c r="BB88" s="989"/>
      <c r="BC88" s="989"/>
      <c r="BD88" s="990"/>
      <c r="BE88" s="240"/>
      <c r="BF88" s="240"/>
      <c r="BG88" s="240"/>
      <c r="BH88" s="240"/>
      <c r="BI88" s="240"/>
      <c r="BJ88" s="240"/>
      <c r="BK88" s="240"/>
      <c r="BL88" s="240"/>
      <c r="BM88" s="240"/>
      <c r="BN88" s="240"/>
      <c r="BO88" s="240"/>
      <c r="BP88" s="240"/>
      <c r="BQ88" s="237">
        <v>82</v>
      </c>
      <c r="BR88" s="242"/>
      <c r="BS88" s="974"/>
      <c r="BT88" s="975"/>
      <c r="BU88" s="975"/>
      <c r="BV88" s="975"/>
      <c r="BW88" s="975"/>
      <c r="BX88" s="975"/>
      <c r="BY88" s="975"/>
      <c r="BZ88" s="975"/>
      <c r="CA88" s="975"/>
      <c r="CB88" s="975"/>
      <c r="CC88" s="975"/>
      <c r="CD88" s="975"/>
      <c r="CE88" s="975"/>
      <c r="CF88" s="975"/>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4"/>
      <c r="DW88" s="975"/>
      <c r="DX88" s="975"/>
      <c r="DY88" s="975"/>
      <c r="DZ88" s="976"/>
      <c r="EA88" s="229"/>
    </row>
    <row r="89" spans="1:131" ht="26.25" hidden="1" customHeight="1" x14ac:dyDescent="0.2">
      <c r="A89" s="244"/>
      <c r="B89" s="245"/>
      <c r="C89" s="245"/>
      <c r="D89" s="245"/>
      <c r="E89" s="245"/>
      <c r="F89" s="245"/>
      <c r="G89" s="245"/>
      <c r="H89" s="245"/>
      <c r="I89" s="245"/>
      <c r="J89" s="245"/>
      <c r="K89" s="245"/>
      <c r="L89" s="245"/>
      <c r="M89" s="245"/>
      <c r="N89" s="245"/>
      <c r="O89" s="245"/>
      <c r="P89" s="245"/>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7"/>
      <c r="BA89" s="247"/>
      <c r="BB89" s="247"/>
      <c r="BC89" s="247"/>
      <c r="BD89" s="247"/>
      <c r="BE89" s="240"/>
      <c r="BF89" s="240"/>
      <c r="BG89" s="240"/>
      <c r="BH89" s="240"/>
      <c r="BI89" s="240"/>
      <c r="BJ89" s="240"/>
      <c r="BK89" s="240"/>
      <c r="BL89" s="240"/>
      <c r="BM89" s="240"/>
      <c r="BN89" s="240"/>
      <c r="BO89" s="240"/>
      <c r="BP89" s="240"/>
      <c r="BQ89" s="237">
        <v>83</v>
      </c>
      <c r="BR89" s="242"/>
      <c r="BS89" s="974"/>
      <c r="BT89" s="975"/>
      <c r="BU89" s="975"/>
      <c r="BV89" s="975"/>
      <c r="BW89" s="975"/>
      <c r="BX89" s="975"/>
      <c r="BY89" s="975"/>
      <c r="BZ89" s="975"/>
      <c r="CA89" s="975"/>
      <c r="CB89" s="975"/>
      <c r="CC89" s="975"/>
      <c r="CD89" s="975"/>
      <c r="CE89" s="975"/>
      <c r="CF89" s="975"/>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4"/>
      <c r="DW89" s="975"/>
      <c r="DX89" s="975"/>
      <c r="DY89" s="975"/>
      <c r="DZ89" s="976"/>
      <c r="EA89" s="229"/>
    </row>
    <row r="90" spans="1:131" ht="26.25" hidden="1" customHeight="1" x14ac:dyDescent="0.2">
      <c r="A90" s="244"/>
      <c r="B90" s="245"/>
      <c r="C90" s="245"/>
      <c r="D90" s="245"/>
      <c r="E90" s="245"/>
      <c r="F90" s="245"/>
      <c r="G90" s="245"/>
      <c r="H90" s="245"/>
      <c r="I90" s="245"/>
      <c r="J90" s="245"/>
      <c r="K90" s="245"/>
      <c r="L90" s="245"/>
      <c r="M90" s="245"/>
      <c r="N90" s="245"/>
      <c r="O90" s="245"/>
      <c r="P90" s="245"/>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7"/>
      <c r="BA90" s="247"/>
      <c r="BB90" s="247"/>
      <c r="BC90" s="247"/>
      <c r="BD90" s="247"/>
      <c r="BE90" s="240"/>
      <c r="BF90" s="240"/>
      <c r="BG90" s="240"/>
      <c r="BH90" s="240"/>
      <c r="BI90" s="240"/>
      <c r="BJ90" s="240"/>
      <c r="BK90" s="240"/>
      <c r="BL90" s="240"/>
      <c r="BM90" s="240"/>
      <c r="BN90" s="240"/>
      <c r="BO90" s="240"/>
      <c r="BP90" s="240"/>
      <c r="BQ90" s="237">
        <v>84</v>
      </c>
      <c r="BR90" s="242"/>
      <c r="BS90" s="974"/>
      <c r="BT90" s="975"/>
      <c r="BU90" s="975"/>
      <c r="BV90" s="975"/>
      <c r="BW90" s="975"/>
      <c r="BX90" s="975"/>
      <c r="BY90" s="975"/>
      <c r="BZ90" s="975"/>
      <c r="CA90" s="975"/>
      <c r="CB90" s="975"/>
      <c r="CC90" s="975"/>
      <c r="CD90" s="975"/>
      <c r="CE90" s="975"/>
      <c r="CF90" s="975"/>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4"/>
      <c r="DW90" s="975"/>
      <c r="DX90" s="975"/>
      <c r="DY90" s="975"/>
      <c r="DZ90" s="976"/>
      <c r="EA90" s="229"/>
    </row>
    <row r="91" spans="1:131" ht="26.25" hidden="1" customHeight="1" x14ac:dyDescent="0.2">
      <c r="A91" s="244"/>
      <c r="B91" s="245"/>
      <c r="C91" s="245"/>
      <c r="D91" s="245"/>
      <c r="E91" s="245"/>
      <c r="F91" s="245"/>
      <c r="G91" s="245"/>
      <c r="H91" s="245"/>
      <c r="I91" s="245"/>
      <c r="J91" s="245"/>
      <c r="K91" s="245"/>
      <c r="L91" s="245"/>
      <c r="M91" s="245"/>
      <c r="N91" s="245"/>
      <c r="O91" s="245"/>
      <c r="P91" s="245"/>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7"/>
      <c r="BA91" s="247"/>
      <c r="BB91" s="247"/>
      <c r="BC91" s="247"/>
      <c r="BD91" s="247"/>
      <c r="BE91" s="240"/>
      <c r="BF91" s="240"/>
      <c r="BG91" s="240"/>
      <c r="BH91" s="240"/>
      <c r="BI91" s="240"/>
      <c r="BJ91" s="240"/>
      <c r="BK91" s="240"/>
      <c r="BL91" s="240"/>
      <c r="BM91" s="240"/>
      <c r="BN91" s="240"/>
      <c r="BO91" s="240"/>
      <c r="BP91" s="240"/>
      <c r="BQ91" s="237">
        <v>85</v>
      </c>
      <c r="BR91" s="242"/>
      <c r="BS91" s="974"/>
      <c r="BT91" s="975"/>
      <c r="BU91" s="975"/>
      <c r="BV91" s="975"/>
      <c r="BW91" s="975"/>
      <c r="BX91" s="975"/>
      <c r="BY91" s="975"/>
      <c r="BZ91" s="975"/>
      <c r="CA91" s="975"/>
      <c r="CB91" s="975"/>
      <c r="CC91" s="975"/>
      <c r="CD91" s="975"/>
      <c r="CE91" s="975"/>
      <c r="CF91" s="975"/>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4"/>
      <c r="DW91" s="975"/>
      <c r="DX91" s="975"/>
      <c r="DY91" s="975"/>
      <c r="DZ91" s="976"/>
      <c r="EA91" s="229"/>
    </row>
    <row r="92" spans="1:131" ht="26.25" hidden="1" customHeight="1" x14ac:dyDescent="0.2">
      <c r="A92" s="244"/>
      <c r="B92" s="245"/>
      <c r="C92" s="245"/>
      <c r="D92" s="245"/>
      <c r="E92" s="245"/>
      <c r="F92" s="245"/>
      <c r="G92" s="245"/>
      <c r="H92" s="245"/>
      <c r="I92" s="245"/>
      <c r="J92" s="245"/>
      <c r="K92" s="245"/>
      <c r="L92" s="245"/>
      <c r="M92" s="245"/>
      <c r="N92" s="245"/>
      <c r="O92" s="245"/>
      <c r="P92" s="245"/>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7"/>
      <c r="BA92" s="247"/>
      <c r="BB92" s="247"/>
      <c r="BC92" s="247"/>
      <c r="BD92" s="247"/>
      <c r="BE92" s="240"/>
      <c r="BF92" s="240"/>
      <c r="BG92" s="240"/>
      <c r="BH92" s="240"/>
      <c r="BI92" s="240"/>
      <c r="BJ92" s="240"/>
      <c r="BK92" s="240"/>
      <c r="BL92" s="240"/>
      <c r="BM92" s="240"/>
      <c r="BN92" s="240"/>
      <c r="BO92" s="240"/>
      <c r="BP92" s="240"/>
      <c r="BQ92" s="237">
        <v>86</v>
      </c>
      <c r="BR92" s="242"/>
      <c r="BS92" s="974"/>
      <c r="BT92" s="975"/>
      <c r="BU92" s="975"/>
      <c r="BV92" s="975"/>
      <c r="BW92" s="975"/>
      <c r="BX92" s="975"/>
      <c r="BY92" s="975"/>
      <c r="BZ92" s="975"/>
      <c r="CA92" s="975"/>
      <c r="CB92" s="975"/>
      <c r="CC92" s="975"/>
      <c r="CD92" s="975"/>
      <c r="CE92" s="975"/>
      <c r="CF92" s="975"/>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4"/>
      <c r="DW92" s="975"/>
      <c r="DX92" s="975"/>
      <c r="DY92" s="975"/>
      <c r="DZ92" s="976"/>
      <c r="EA92" s="229"/>
    </row>
    <row r="93" spans="1:131" ht="26.25" hidden="1" customHeight="1" x14ac:dyDescent="0.2">
      <c r="A93" s="244"/>
      <c r="B93" s="245"/>
      <c r="C93" s="245"/>
      <c r="D93" s="245"/>
      <c r="E93" s="245"/>
      <c r="F93" s="245"/>
      <c r="G93" s="245"/>
      <c r="H93" s="245"/>
      <c r="I93" s="245"/>
      <c r="J93" s="245"/>
      <c r="K93" s="245"/>
      <c r="L93" s="245"/>
      <c r="M93" s="245"/>
      <c r="N93" s="245"/>
      <c r="O93" s="245"/>
      <c r="P93" s="245"/>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7"/>
      <c r="BA93" s="247"/>
      <c r="BB93" s="247"/>
      <c r="BC93" s="247"/>
      <c r="BD93" s="247"/>
      <c r="BE93" s="240"/>
      <c r="BF93" s="240"/>
      <c r="BG93" s="240"/>
      <c r="BH93" s="240"/>
      <c r="BI93" s="240"/>
      <c r="BJ93" s="240"/>
      <c r="BK93" s="240"/>
      <c r="BL93" s="240"/>
      <c r="BM93" s="240"/>
      <c r="BN93" s="240"/>
      <c r="BO93" s="240"/>
      <c r="BP93" s="240"/>
      <c r="BQ93" s="237">
        <v>87</v>
      </c>
      <c r="BR93" s="242"/>
      <c r="BS93" s="974"/>
      <c r="BT93" s="975"/>
      <c r="BU93" s="975"/>
      <c r="BV93" s="975"/>
      <c r="BW93" s="975"/>
      <c r="BX93" s="975"/>
      <c r="BY93" s="975"/>
      <c r="BZ93" s="975"/>
      <c r="CA93" s="975"/>
      <c r="CB93" s="975"/>
      <c r="CC93" s="975"/>
      <c r="CD93" s="975"/>
      <c r="CE93" s="975"/>
      <c r="CF93" s="975"/>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4"/>
      <c r="DW93" s="975"/>
      <c r="DX93" s="975"/>
      <c r="DY93" s="975"/>
      <c r="DZ93" s="976"/>
      <c r="EA93" s="229"/>
    </row>
    <row r="94" spans="1:131" ht="26.25" hidden="1" customHeight="1" x14ac:dyDescent="0.2">
      <c r="A94" s="244"/>
      <c r="B94" s="245"/>
      <c r="C94" s="245"/>
      <c r="D94" s="245"/>
      <c r="E94" s="245"/>
      <c r="F94" s="245"/>
      <c r="G94" s="245"/>
      <c r="H94" s="245"/>
      <c r="I94" s="245"/>
      <c r="J94" s="245"/>
      <c r="K94" s="245"/>
      <c r="L94" s="245"/>
      <c r="M94" s="245"/>
      <c r="N94" s="245"/>
      <c r="O94" s="245"/>
      <c r="P94" s="245"/>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7"/>
      <c r="BA94" s="247"/>
      <c r="BB94" s="247"/>
      <c r="BC94" s="247"/>
      <c r="BD94" s="247"/>
      <c r="BE94" s="240"/>
      <c r="BF94" s="240"/>
      <c r="BG94" s="240"/>
      <c r="BH94" s="240"/>
      <c r="BI94" s="240"/>
      <c r="BJ94" s="240"/>
      <c r="BK94" s="240"/>
      <c r="BL94" s="240"/>
      <c r="BM94" s="240"/>
      <c r="BN94" s="240"/>
      <c r="BO94" s="240"/>
      <c r="BP94" s="240"/>
      <c r="BQ94" s="237">
        <v>88</v>
      </c>
      <c r="BR94" s="242"/>
      <c r="BS94" s="974"/>
      <c r="BT94" s="975"/>
      <c r="BU94" s="975"/>
      <c r="BV94" s="975"/>
      <c r="BW94" s="975"/>
      <c r="BX94" s="975"/>
      <c r="BY94" s="975"/>
      <c r="BZ94" s="975"/>
      <c r="CA94" s="975"/>
      <c r="CB94" s="975"/>
      <c r="CC94" s="975"/>
      <c r="CD94" s="975"/>
      <c r="CE94" s="975"/>
      <c r="CF94" s="975"/>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4"/>
      <c r="DW94" s="975"/>
      <c r="DX94" s="975"/>
      <c r="DY94" s="975"/>
      <c r="DZ94" s="976"/>
      <c r="EA94" s="229"/>
    </row>
    <row r="95" spans="1:131" ht="26.25" hidden="1" customHeight="1" x14ac:dyDescent="0.2">
      <c r="A95" s="244"/>
      <c r="B95" s="245"/>
      <c r="C95" s="245"/>
      <c r="D95" s="245"/>
      <c r="E95" s="245"/>
      <c r="F95" s="245"/>
      <c r="G95" s="245"/>
      <c r="H95" s="245"/>
      <c r="I95" s="245"/>
      <c r="J95" s="245"/>
      <c r="K95" s="245"/>
      <c r="L95" s="245"/>
      <c r="M95" s="245"/>
      <c r="N95" s="245"/>
      <c r="O95" s="245"/>
      <c r="P95" s="245"/>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7"/>
      <c r="BA95" s="247"/>
      <c r="BB95" s="247"/>
      <c r="BC95" s="247"/>
      <c r="BD95" s="247"/>
      <c r="BE95" s="240"/>
      <c r="BF95" s="240"/>
      <c r="BG95" s="240"/>
      <c r="BH95" s="240"/>
      <c r="BI95" s="240"/>
      <c r="BJ95" s="240"/>
      <c r="BK95" s="240"/>
      <c r="BL95" s="240"/>
      <c r="BM95" s="240"/>
      <c r="BN95" s="240"/>
      <c r="BO95" s="240"/>
      <c r="BP95" s="240"/>
      <c r="BQ95" s="237">
        <v>89</v>
      </c>
      <c r="BR95" s="242"/>
      <c r="BS95" s="974"/>
      <c r="BT95" s="975"/>
      <c r="BU95" s="975"/>
      <c r="BV95" s="975"/>
      <c r="BW95" s="975"/>
      <c r="BX95" s="975"/>
      <c r="BY95" s="975"/>
      <c r="BZ95" s="975"/>
      <c r="CA95" s="975"/>
      <c r="CB95" s="975"/>
      <c r="CC95" s="975"/>
      <c r="CD95" s="975"/>
      <c r="CE95" s="975"/>
      <c r="CF95" s="975"/>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4"/>
      <c r="DW95" s="975"/>
      <c r="DX95" s="975"/>
      <c r="DY95" s="975"/>
      <c r="DZ95" s="976"/>
      <c r="EA95" s="229"/>
    </row>
    <row r="96" spans="1:131" ht="26.25" hidden="1" customHeight="1" x14ac:dyDescent="0.2">
      <c r="A96" s="244"/>
      <c r="B96" s="245"/>
      <c r="C96" s="245"/>
      <c r="D96" s="245"/>
      <c r="E96" s="245"/>
      <c r="F96" s="245"/>
      <c r="G96" s="245"/>
      <c r="H96" s="245"/>
      <c r="I96" s="245"/>
      <c r="J96" s="245"/>
      <c r="K96" s="245"/>
      <c r="L96" s="245"/>
      <c r="M96" s="245"/>
      <c r="N96" s="245"/>
      <c r="O96" s="245"/>
      <c r="P96" s="245"/>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7"/>
      <c r="BA96" s="247"/>
      <c r="BB96" s="247"/>
      <c r="BC96" s="247"/>
      <c r="BD96" s="247"/>
      <c r="BE96" s="240"/>
      <c r="BF96" s="240"/>
      <c r="BG96" s="240"/>
      <c r="BH96" s="240"/>
      <c r="BI96" s="240"/>
      <c r="BJ96" s="240"/>
      <c r="BK96" s="240"/>
      <c r="BL96" s="240"/>
      <c r="BM96" s="240"/>
      <c r="BN96" s="240"/>
      <c r="BO96" s="240"/>
      <c r="BP96" s="240"/>
      <c r="BQ96" s="237">
        <v>90</v>
      </c>
      <c r="BR96" s="242"/>
      <c r="BS96" s="974"/>
      <c r="BT96" s="975"/>
      <c r="BU96" s="975"/>
      <c r="BV96" s="975"/>
      <c r="BW96" s="975"/>
      <c r="BX96" s="975"/>
      <c r="BY96" s="975"/>
      <c r="BZ96" s="975"/>
      <c r="CA96" s="975"/>
      <c r="CB96" s="975"/>
      <c r="CC96" s="975"/>
      <c r="CD96" s="975"/>
      <c r="CE96" s="975"/>
      <c r="CF96" s="975"/>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4"/>
      <c r="DW96" s="975"/>
      <c r="DX96" s="975"/>
      <c r="DY96" s="975"/>
      <c r="DZ96" s="976"/>
      <c r="EA96" s="229"/>
    </row>
    <row r="97" spans="1:131" ht="26.25" hidden="1" customHeight="1" x14ac:dyDescent="0.2">
      <c r="A97" s="244"/>
      <c r="B97" s="245"/>
      <c r="C97" s="245"/>
      <c r="D97" s="245"/>
      <c r="E97" s="245"/>
      <c r="F97" s="245"/>
      <c r="G97" s="245"/>
      <c r="H97" s="245"/>
      <c r="I97" s="245"/>
      <c r="J97" s="245"/>
      <c r="K97" s="245"/>
      <c r="L97" s="245"/>
      <c r="M97" s="245"/>
      <c r="N97" s="245"/>
      <c r="O97" s="245"/>
      <c r="P97" s="245"/>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7"/>
      <c r="BA97" s="247"/>
      <c r="BB97" s="247"/>
      <c r="BC97" s="247"/>
      <c r="BD97" s="247"/>
      <c r="BE97" s="240"/>
      <c r="BF97" s="240"/>
      <c r="BG97" s="240"/>
      <c r="BH97" s="240"/>
      <c r="BI97" s="240"/>
      <c r="BJ97" s="240"/>
      <c r="BK97" s="240"/>
      <c r="BL97" s="240"/>
      <c r="BM97" s="240"/>
      <c r="BN97" s="240"/>
      <c r="BO97" s="240"/>
      <c r="BP97" s="240"/>
      <c r="BQ97" s="237">
        <v>91</v>
      </c>
      <c r="BR97" s="242"/>
      <c r="BS97" s="974"/>
      <c r="BT97" s="975"/>
      <c r="BU97" s="975"/>
      <c r="BV97" s="975"/>
      <c r="BW97" s="975"/>
      <c r="BX97" s="975"/>
      <c r="BY97" s="975"/>
      <c r="BZ97" s="975"/>
      <c r="CA97" s="975"/>
      <c r="CB97" s="975"/>
      <c r="CC97" s="975"/>
      <c r="CD97" s="975"/>
      <c r="CE97" s="975"/>
      <c r="CF97" s="975"/>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4"/>
      <c r="DW97" s="975"/>
      <c r="DX97" s="975"/>
      <c r="DY97" s="975"/>
      <c r="DZ97" s="976"/>
      <c r="EA97" s="229"/>
    </row>
    <row r="98" spans="1:131" ht="26.25" hidden="1" customHeight="1" x14ac:dyDescent="0.2">
      <c r="A98" s="244"/>
      <c r="B98" s="245"/>
      <c r="C98" s="245"/>
      <c r="D98" s="245"/>
      <c r="E98" s="245"/>
      <c r="F98" s="245"/>
      <c r="G98" s="245"/>
      <c r="H98" s="245"/>
      <c r="I98" s="245"/>
      <c r="J98" s="245"/>
      <c r="K98" s="245"/>
      <c r="L98" s="245"/>
      <c r="M98" s="245"/>
      <c r="N98" s="245"/>
      <c r="O98" s="245"/>
      <c r="P98" s="245"/>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7"/>
      <c r="BA98" s="247"/>
      <c r="BB98" s="247"/>
      <c r="BC98" s="247"/>
      <c r="BD98" s="247"/>
      <c r="BE98" s="240"/>
      <c r="BF98" s="240"/>
      <c r="BG98" s="240"/>
      <c r="BH98" s="240"/>
      <c r="BI98" s="240"/>
      <c r="BJ98" s="240"/>
      <c r="BK98" s="240"/>
      <c r="BL98" s="240"/>
      <c r="BM98" s="240"/>
      <c r="BN98" s="240"/>
      <c r="BO98" s="240"/>
      <c r="BP98" s="240"/>
      <c r="BQ98" s="237">
        <v>92</v>
      </c>
      <c r="BR98" s="242"/>
      <c r="BS98" s="974"/>
      <c r="BT98" s="975"/>
      <c r="BU98" s="975"/>
      <c r="BV98" s="975"/>
      <c r="BW98" s="975"/>
      <c r="BX98" s="975"/>
      <c r="BY98" s="975"/>
      <c r="BZ98" s="975"/>
      <c r="CA98" s="975"/>
      <c r="CB98" s="975"/>
      <c r="CC98" s="975"/>
      <c r="CD98" s="975"/>
      <c r="CE98" s="975"/>
      <c r="CF98" s="975"/>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4"/>
      <c r="DW98" s="975"/>
      <c r="DX98" s="975"/>
      <c r="DY98" s="975"/>
      <c r="DZ98" s="976"/>
      <c r="EA98" s="229"/>
    </row>
    <row r="99" spans="1:131" ht="26.25" hidden="1" customHeight="1" x14ac:dyDescent="0.2">
      <c r="A99" s="244"/>
      <c r="B99" s="245"/>
      <c r="C99" s="245"/>
      <c r="D99" s="245"/>
      <c r="E99" s="245"/>
      <c r="F99" s="245"/>
      <c r="G99" s="245"/>
      <c r="H99" s="245"/>
      <c r="I99" s="245"/>
      <c r="J99" s="245"/>
      <c r="K99" s="245"/>
      <c r="L99" s="245"/>
      <c r="M99" s="245"/>
      <c r="N99" s="245"/>
      <c r="O99" s="245"/>
      <c r="P99" s="245"/>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7"/>
      <c r="BA99" s="247"/>
      <c r="BB99" s="247"/>
      <c r="BC99" s="247"/>
      <c r="BD99" s="247"/>
      <c r="BE99" s="240"/>
      <c r="BF99" s="240"/>
      <c r="BG99" s="240"/>
      <c r="BH99" s="240"/>
      <c r="BI99" s="240"/>
      <c r="BJ99" s="240"/>
      <c r="BK99" s="240"/>
      <c r="BL99" s="240"/>
      <c r="BM99" s="240"/>
      <c r="BN99" s="240"/>
      <c r="BO99" s="240"/>
      <c r="BP99" s="240"/>
      <c r="BQ99" s="237">
        <v>93</v>
      </c>
      <c r="BR99" s="242"/>
      <c r="BS99" s="974"/>
      <c r="BT99" s="975"/>
      <c r="BU99" s="975"/>
      <c r="BV99" s="975"/>
      <c r="BW99" s="975"/>
      <c r="BX99" s="975"/>
      <c r="BY99" s="975"/>
      <c r="BZ99" s="975"/>
      <c r="CA99" s="975"/>
      <c r="CB99" s="975"/>
      <c r="CC99" s="975"/>
      <c r="CD99" s="975"/>
      <c r="CE99" s="975"/>
      <c r="CF99" s="975"/>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4"/>
      <c r="DW99" s="975"/>
      <c r="DX99" s="975"/>
      <c r="DY99" s="975"/>
      <c r="DZ99" s="976"/>
      <c r="EA99" s="229"/>
    </row>
    <row r="100" spans="1:131" ht="26.25" hidden="1" customHeight="1" x14ac:dyDescent="0.2">
      <c r="A100" s="244"/>
      <c r="B100" s="245"/>
      <c r="C100" s="245"/>
      <c r="D100" s="245"/>
      <c r="E100" s="245"/>
      <c r="F100" s="245"/>
      <c r="G100" s="245"/>
      <c r="H100" s="245"/>
      <c r="I100" s="245"/>
      <c r="J100" s="245"/>
      <c r="K100" s="245"/>
      <c r="L100" s="245"/>
      <c r="M100" s="245"/>
      <c r="N100" s="245"/>
      <c r="O100" s="245"/>
      <c r="P100" s="245"/>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7"/>
      <c r="BA100" s="247"/>
      <c r="BB100" s="247"/>
      <c r="BC100" s="247"/>
      <c r="BD100" s="247"/>
      <c r="BE100" s="240"/>
      <c r="BF100" s="240"/>
      <c r="BG100" s="240"/>
      <c r="BH100" s="240"/>
      <c r="BI100" s="240"/>
      <c r="BJ100" s="240"/>
      <c r="BK100" s="240"/>
      <c r="BL100" s="240"/>
      <c r="BM100" s="240"/>
      <c r="BN100" s="240"/>
      <c r="BO100" s="240"/>
      <c r="BP100" s="240"/>
      <c r="BQ100" s="237">
        <v>94</v>
      </c>
      <c r="BR100" s="242"/>
      <c r="BS100" s="974"/>
      <c r="BT100" s="975"/>
      <c r="BU100" s="975"/>
      <c r="BV100" s="975"/>
      <c r="BW100" s="975"/>
      <c r="BX100" s="975"/>
      <c r="BY100" s="975"/>
      <c r="BZ100" s="975"/>
      <c r="CA100" s="975"/>
      <c r="CB100" s="975"/>
      <c r="CC100" s="975"/>
      <c r="CD100" s="975"/>
      <c r="CE100" s="975"/>
      <c r="CF100" s="975"/>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4"/>
      <c r="DW100" s="975"/>
      <c r="DX100" s="975"/>
      <c r="DY100" s="975"/>
      <c r="DZ100" s="976"/>
      <c r="EA100" s="229"/>
    </row>
    <row r="101" spans="1:131" ht="26.25" hidden="1" customHeight="1" x14ac:dyDescent="0.2">
      <c r="A101" s="244"/>
      <c r="B101" s="245"/>
      <c r="C101" s="245"/>
      <c r="D101" s="245"/>
      <c r="E101" s="245"/>
      <c r="F101" s="245"/>
      <c r="G101" s="245"/>
      <c r="H101" s="245"/>
      <c r="I101" s="245"/>
      <c r="J101" s="245"/>
      <c r="K101" s="245"/>
      <c r="L101" s="245"/>
      <c r="M101" s="245"/>
      <c r="N101" s="245"/>
      <c r="O101" s="245"/>
      <c r="P101" s="245"/>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7"/>
      <c r="BA101" s="247"/>
      <c r="BB101" s="247"/>
      <c r="BC101" s="247"/>
      <c r="BD101" s="247"/>
      <c r="BE101" s="240"/>
      <c r="BF101" s="240"/>
      <c r="BG101" s="240"/>
      <c r="BH101" s="240"/>
      <c r="BI101" s="240"/>
      <c r="BJ101" s="240"/>
      <c r="BK101" s="240"/>
      <c r="BL101" s="240"/>
      <c r="BM101" s="240"/>
      <c r="BN101" s="240"/>
      <c r="BO101" s="240"/>
      <c r="BP101" s="240"/>
      <c r="BQ101" s="237">
        <v>95</v>
      </c>
      <c r="BR101" s="242"/>
      <c r="BS101" s="974"/>
      <c r="BT101" s="975"/>
      <c r="BU101" s="975"/>
      <c r="BV101" s="975"/>
      <c r="BW101" s="975"/>
      <c r="BX101" s="975"/>
      <c r="BY101" s="975"/>
      <c r="BZ101" s="975"/>
      <c r="CA101" s="975"/>
      <c r="CB101" s="975"/>
      <c r="CC101" s="975"/>
      <c r="CD101" s="975"/>
      <c r="CE101" s="975"/>
      <c r="CF101" s="975"/>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4"/>
      <c r="DW101" s="975"/>
      <c r="DX101" s="975"/>
      <c r="DY101" s="975"/>
      <c r="DZ101" s="976"/>
      <c r="EA101" s="229"/>
    </row>
    <row r="102" spans="1:131" ht="26.25" customHeight="1" thickBot="1" x14ac:dyDescent="0.25">
      <c r="A102" s="244"/>
      <c r="B102" s="245"/>
      <c r="C102" s="245"/>
      <c r="D102" s="245"/>
      <c r="E102" s="245"/>
      <c r="F102" s="245"/>
      <c r="G102" s="245"/>
      <c r="H102" s="245"/>
      <c r="I102" s="245"/>
      <c r="J102" s="245"/>
      <c r="K102" s="245"/>
      <c r="L102" s="245"/>
      <c r="M102" s="245"/>
      <c r="N102" s="245"/>
      <c r="O102" s="245"/>
      <c r="P102" s="245"/>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7"/>
      <c r="BA102" s="247"/>
      <c r="BB102" s="247"/>
      <c r="BC102" s="247"/>
      <c r="BD102" s="247"/>
      <c r="BE102" s="240"/>
      <c r="BF102" s="240"/>
      <c r="BG102" s="240"/>
      <c r="BH102" s="240"/>
      <c r="BI102" s="240"/>
      <c r="BJ102" s="240"/>
      <c r="BK102" s="240"/>
      <c r="BL102" s="240"/>
      <c r="BM102" s="240"/>
      <c r="BN102" s="240"/>
      <c r="BO102" s="240"/>
      <c r="BP102" s="240"/>
      <c r="BQ102" s="239" t="s">
        <v>394</v>
      </c>
      <c r="BR102" s="966" t="s">
        <v>425</v>
      </c>
      <c r="BS102" s="967"/>
      <c r="BT102" s="967"/>
      <c r="BU102" s="967"/>
      <c r="BV102" s="967"/>
      <c r="BW102" s="967"/>
      <c r="BX102" s="967"/>
      <c r="BY102" s="967"/>
      <c r="BZ102" s="967"/>
      <c r="CA102" s="967"/>
      <c r="CB102" s="967"/>
      <c r="CC102" s="967"/>
      <c r="CD102" s="967"/>
      <c r="CE102" s="967"/>
      <c r="CF102" s="967"/>
      <c r="CG102" s="977"/>
      <c r="CH102" s="978"/>
      <c r="CI102" s="979"/>
      <c r="CJ102" s="979"/>
      <c r="CK102" s="979"/>
      <c r="CL102" s="980"/>
      <c r="CM102" s="978"/>
      <c r="CN102" s="979"/>
      <c r="CO102" s="979"/>
      <c r="CP102" s="979"/>
      <c r="CQ102" s="980"/>
      <c r="CR102" s="981">
        <v>55</v>
      </c>
      <c r="CS102" s="982"/>
      <c r="CT102" s="982"/>
      <c r="CU102" s="982"/>
      <c r="CV102" s="983"/>
      <c r="CW102" s="981" t="s">
        <v>591</v>
      </c>
      <c r="CX102" s="982"/>
      <c r="CY102" s="982"/>
      <c r="CZ102" s="982"/>
      <c r="DA102" s="983"/>
      <c r="DB102" s="981" t="s">
        <v>591</v>
      </c>
      <c r="DC102" s="982"/>
      <c r="DD102" s="982"/>
      <c r="DE102" s="982"/>
      <c r="DF102" s="983"/>
      <c r="DG102" s="981" t="s">
        <v>591</v>
      </c>
      <c r="DH102" s="982"/>
      <c r="DI102" s="982"/>
      <c r="DJ102" s="982"/>
      <c r="DK102" s="983"/>
      <c r="DL102" s="981" t="s">
        <v>591</v>
      </c>
      <c r="DM102" s="982"/>
      <c r="DN102" s="982"/>
      <c r="DO102" s="982"/>
      <c r="DP102" s="983"/>
      <c r="DQ102" s="981" t="s">
        <v>591</v>
      </c>
      <c r="DR102" s="982"/>
      <c r="DS102" s="982"/>
      <c r="DT102" s="982"/>
      <c r="DU102" s="983"/>
      <c r="DV102" s="966"/>
      <c r="DW102" s="967"/>
      <c r="DX102" s="967"/>
      <c r="DY102" s="967"/>
      <c r="DZ102" s="968"/>
      <c r="EA102" s="229"/>
    </row>
    <row r="103" spans="1:131" ht="26.25" customHeight="1" x14ac:dyDescent="0.2">
      <c r="A103" s="244"/>
      <c r="B103" s="245"/>
      <c r="C103" s="245"/>
      <c r="D103" s="245"/>
      <c r="E103" s="245"/>
      <c r="F103" s="245"/>
      <c r="G103" s="245"/>
      <c r="H103" s="245"/>
      <c r="I103" s="245"/>
      <c r="J103" s="245"/>
      <c r="K103" s="245"/>
      <c r="L103" s="245"/>
      <c r="M103" s="245"/>
      <c r="N103" s="245"/>
      <c r="O103" s="245"/>
      <c r="P103" s="245"/>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7"/>
      <c r="BA103" s="247"/>
      <c r="BB103" s="247"/>
      <c r="BC103" s="247"/>
      <c r="BD103" s="247"/>
      <c r="BE103" s="240"/>
      <c r="BF103" s="240"/>
      <c r="BG103" s="240"/>
      <c r="BH103" s="240"/>
      <c r="BI103" s="240"/>
      <c r="BJ103" s="240"/>
      <c r="BK103" s="240"/>
      <c r="BL103" s="240"/>
      <c r="BM103" s="240"/>
      <c r="BN103" s="240"/>
      <c r="BO103" s="240"/>
      <c r="BP103" s="240"/>
      <c r="BQ103" s="969" t="s">
        <v>426</v>
      </c>
      <c r="BR103" s="969"/>
      <c r="BS103" s="969"/>
      <c r="BT103" s="969"/>
      <c r="BU103" s="969"/>
      <c r="BV103" s="969"/>
      <c r="BW103" s="969"/>
      <c r="BX103" s="969"/>
      <c r="BY103" s="969"/>
      <c r="BZ103" s="969"/>
      <c r="CA103" s="969"/>
      <c r="CB103" s="969"/>
      <c r="CC103" s="969"/>
      <c r="CD103" s="969"/>
      <c r="CE103" s="969"/>
      <c r="CF103" s="969"/>
      <c r="CG103" s="969"/>
      <c r="CH103" s="969"/>
      <c r="CI103" s="969"/>
      <c r="CJ103" s="969"/>
      <c r="CK103" s="969"/>
      <c r="CL103" s="969"/>
      <c r="CM103" s="969"/>
      <c r="CN103" s="969"/>
      <c r="CO103" s="969"/>
      <c r="CP103" s="969"/>
      <c r="CQ103" s="969"/>
      <c r="CR103" s="969"/>
      <c r="CS103" s="969"/>
      <c r="CT103" s="969"/>
      <c r="CU103" s="969"/>
      <c r="CV103" s="969"/>
      <c r="CW103" s="969"/>
      <c r="CX103" s="969"/>
      <c r="CY103" s="969"/>
      <c r="CZ103" s="969"/>
      <c r="DA103" s="969"/>
      <c r="DB103" s="969"/>
      <c r="DC103" s="969"/>
      <c r="DD103" s="969"/>
      <c r="DE103" s="969"/>
      <c r="DF103" s="969"/>
      <c r="DG103" s="969"/>
      <c r="DH103" s="969"/>
      <c r="DI103" s="969"/>
      <c r="DJ103" s="969"/>
      <c r="DK103" s="969"/>
      <c r="DL103" s="969"/>
      <c r="DM103" s="969"/>
      <c r="DN103" s="969"/>
      <c r="DO103" s="969"/>
      <c r="DP103" s="969"/>
      <c r="DQ103" s="969"/>
      <c r="DR103" s="969"/>
      <c r="DS103" s="969"/>
      <c r="DT103" s="969"/>
      <c r="DU103" s="969"/>
      <c r="DV103" s="969"/>
      <c r="DW103" s="969"/>
      <c r="DX103" s="969"/>
      <c r="DY103" s="969"/>
      <c r="DZ103" s="969"/>
      <c r="EA103" s="229"/>
    </row>
    <row r="104" spans="1:131" ht="26.25" customHeight="1" x14ac:dyDescent="0.2">
      <c r="A104" s="244"/>
      <c r="B104" s="245"/>
      <c r="C104" s="245"/>
      <c r="D104" s="245"/>
      <c r="E104" s="245"/>
      <c r="F104" s="245"/>
      <c r="G104" s="245"/>
      <c r="H104" s="245"/>
      <c r="I104" s="245"/>
      <c r="J104" s="245"/>
      <c r="K104" s="245"/>
      <c r="L104" s="245"/>
      <c r="M104" s="245"/>
      <c r="N104" s="245"/>
      <c r="O104" s="245"/>
      <c r="P104" s="245"/>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7"/>
      <c r="BA104" s="247"/>
      <c r="BB104" s="247"/>
      <c r="BC104" s="247"/>
      <c r="BD104" s="247"/>
      <c r="BE104" s="240"/>
      <c r="BF104" s="240"/>
      <c r="BG104" s="240"/>
      <c r="BH104" s="240"/>
      <c r="BI104" s="240"/>
      <c r="BJ104" s="240"/>
      <c r="BK104" s="240"/>
      <c r="BL104" s="240"/>
      <c r="BM104" s="240"/>
      <c r="BN104" s="240"/>
      <c r="BO104" s="240"/>
      <c r="BP104" s="240"/>
      <c r="BQ104" s="970" t="s">
        <v>427</v>
      </c>
      <c r="BR104" s="970"/>
      <c r="BS104" s="970"/>
      <c r="BT104" s="970"/>
      <c r="BU104" s="970"/>
      <c r="BV104" s="970"/>
      <c r="BW104" s="970"/>
      <c r="BX104" s="970"/>
      <c r="BY104" s="970"/>
      <c r="BZ104" s="970"/>
      <c r="CA104" s="970"/>
      <c r="CB104" s="970"/>
      <c r="CC104" s="970"/>
      <c r="CD104" s="970"/>
      <c r="CE104" s="970"/>
      <c r="CF104" s="970"/>
      <c r="CG104" s="970"/>
      <c r="CH104" s="970"/>
      <c r="CI104" s="970"/>
      <c r="CJ104" s="970"/>
      <c r="CK104" s="970"/>
      <c r="CL104" s="970"/>
      <c r="CM104" s="970"/>
      <c r="CN104" s="970"/>
      <c r="CO104" s="970"/>
      <c r="CP104" s="970"/>
      <c r="CQ104" s="970"/>
      <c r="CR104" s="970"/>
      <c r="CS104" s="970"/>
      <c r="CT104" s="970"/>
      <c r="CU104" s="970"/>
      <c r="CV104" s="970"/>
      <c r="CW104" s="970"/>
      <c r="CX104" s="970"/>
      <c r="CY104" s="970"/>
      <c r="CZ104" s="970"/>
      <c r="DA104" s="970"/>
      <c r="DB104" s="970"/>
      <c r="DC104" s="970"/>
      <c r="DD104" s="970"/>
      <c r="DE104" s="970"/>
      <c r="DF104" s="970"/>
      <c r="DG104" s="970"/>
      <c r="DH104" s="970"/>
      <c r="DI104" s="970"/>
      <c r="DJ104" s="970"/>
      <c r="DK104" s="970"/>
      <c r="DL104" s="970"/>
      <c r="DM104" s="970"/>
      <c r="DN104" s="970"/>
      <c r="DO104" s="970"/>
      <c r="DP104" s="970"/>
      <c r="DQ104" s="970"/>
      <c r="DR104" s="970"/>
      <c r="DS104" s="970"/>
      <c r="DT104" s="970"/>
      <c r="DU104" s="970"/>
      <c r="DV104" s="970"/>
      <c r="DW104" s="970"/>
      <c r="DX104" s="970"/>
      <c r="DY104" s="970"/>
      <c r="DZ104" s="970"/>
      <c r="EA104" s="229"/>
    </row>
    <row r="105" spans="1:131" ht="11.25" customHeight="1" x14ac:dyDescent="0.2">
      <c r="A105" s="240"/>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c r="BI105" s="240"/>
      <c r="BJ105" s="240"/>
      <c r="BK105" s="240"/>
      <c r="BL105" s="240"/>
      <c r="BM105" s="240"/>
      <c r="BN105" s="240"/>
      <c r="BO105" s="240"/>
      <c r="BP105" s="240"/>
      <c r="BQ105" s="229"/>
      <c r="BR105" s="229"/>
      <c r="BS105" s="229"/>
      <c r="BT105" s="229"/>
      <c r="BU105" s="229"/>
      <c r="BV105" s="229"/>
      <c r="BW105" s="229"/>
      <c r="BX105" s="229"/>
      <c r="BY105" s="229"/>
      <c r="BZ105" s="229"/>
      <c r="CA105" s="229"/>
      <c r="CB105" s="229"/>
      <c r="CC105" s="229"/>
      <c r="CD105" s="229"/>
      <c r="CE105" s="229"/>
      <c r="CF105" s="229"/>
      <c r="CG105" s="229"/>
      <c r="CH105" s="229"/>
      <c r="CI105" s="229"/>
      <c r="CJ105" s="229"/>
      <c r="CK105" s="229"/>
      <c r="CL105" s="229"/>
      <c r="CM105" s="229"/>
      <c r="CN105" s="229"/>
      <c r="CO105" s="229"/>
      <c r="CP105" s="229"/>
      <c r="CQ105" s="229"/>
      <c r="CR105" s="229"/>
      <c r="CS105" s="229"/>
      <c r="CT105" s="229"/>
      <c r="CU105" s="229"/>
      <c r="CV105" s="229"/>
      <c r="CW105" s="229"/>
      <c r="CX105" s="229"/>
      <c r="CY105" s="229"/>
      <c r="CZ105" s="229"/>
      <c r="DA105" s="229"/>
      <c r="DB105" s="229"/>
      <c r="DC105" s="229"/>
      <c r="DD105" s="229"/>
      <c r="DE105" s="229"/>
      <c r="DF105" s="229"/>
      <c r="DG105" s="229"/>
      <c r="DH105" s="229"/>
      <c r="DI105" s="229"/>
      <c r="DJ105" s="229"/>
      <c r="DK105" s="229"/>
      <c r="DL105" s="229"/>
      <c r="DM105" s="229"/>
      <c r="DN105" s="229"/>
      <c r="DO105" s="229"/>
      <c r="DP105" s="229"/>
      <c r="DQ105" s="229"/>
      <c r="DR105" s="229"/>
      <c r="DS105" s="229"/>
      <c r="DT105" s="229"/>
      <c r="DU105" s="229"/>
      <c r="DV105" s="229"/>
      <c r="DW105" s="229"/>
      <c r="DX105" s="229"/>
      <c r="DY105" s="229"/>
      <c r="DZ105" s="229"/>
      <c r="EA105" s="229"/>
    </row>
    <row r="106" spans="1:131" ht="11.25" customHeight="1" x14ac:dyDescent="0.2">
      <c r="A106" s="240"/>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29"/>
      <c r="BR106" s="229"/>
      <c r="BS106" s="229"/>
      <c r="BT106" s="229"/>
      <c r="BU106" s="229"/>
      <c r="BV106" s="229"/>
      <c r="BW106" s="229"/>
      <c r="BX106" s="229"/>
      <c r="BY106" s="229"/>
      <c r="BZ106" s="229"/>
      <c r="CA106" s="229"/>
      <c r="CB106" s="229"/>
      <c r="CC106" s="229"/>
      <c r="CD106" s="229"/>
      <c r="CE106" s="229"/>
      <c r="CF106" s="229"/>
      <c r="CG106" s="229"/>
      <c r="CH106" s="229"/>
      <c r="CI106" s="229"/>
      <c r="CJ106" s="229"/>
      <c r="CK106" s="229"/>
      <c r="CL106" s="229"/>
      <c r="CM106" s="229"/>
      <c r="CN106" s="229"/>
      <c r="CO106" s="229"/>
      <c r="CP106" s="229"/>
      <c r="CQ106" s="229"/>
      <c r="CR106" s="229"/>
      <c r="CS106" s="229"/>
      <c r="CT106" s="229"/>
      <c r="CU106" s="229"/>
      <c r="CV106" s="229"/>
      <c r="CW106" s="229"/>
      <c r="CX106" s="229"/>
      <c r="CY106" s="229"/>
      <c r="CZ106" s="229"/>
      <c r="DA106" s="229"/>
      <c r="DB106" s="229"/>
      <c r="DC106" s="229"/>
      <c r="DD106" s="229"/>
      <c r="DE106" s="229"/>
      <c r="DF106" s="229"/>
      <c r="DG106" s="229"/>
      <c r="DH106" s="229"/>
      <c r="DI106" s="229"/>
      <c r="DJ106" s="229"/>
      <c r="DK106" s="229"/>
      <c r="DL106" s="229"/>
      <c r="DM106" s="229"/>
      <c r="DN106" s="229"/>
      <c r="DO106" s="229"/>
      <c r="DP106" s="229"/>
      <c r="DQ106" s="229"/>
      <c r="DR106" s="229"/>
      <c r="DS106" s="229"/>
      <c r="DT106" s="229"/>
      <c r="DU106" s="229"/>
      <c r="DV106" s="229"/>
      <c r="DW106" s="229"/>
      <c r="DX106" s="229"/>
      <c r="DY106" s="229"/>
      <c r="DZ106" s="229"/>
      <c r="EA106" s="229"/>
    </row>
    <row r="107" spans="1:131" s="229" customFormat="1" ht="26.25" customHeight="1" thickBot="1" x14ac:dyDescent="0.25">
      <c r="A107" s="248" t="s">
        <v>428</v>
      </c>
      <c r="B107" s="249"/>
      <c r="C107" s="249"/>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8" t="s">
        <v>429</v>
      </c>
      <c r="AV107" s="249"/>
      <c r="AW107" s="249"/>
      <c r="AX107" s="249"/>
      <c r="AY107" s="249"/>
      <c r="AZ107" s="249"/>
      <c r="BA107" s="249"/>
      <c r="BB107" s="249"/>
      <c r="BC107" s="249"/>
      <c r="BD107" s="249"/>
      <c r="BE107" s="249"/>
      <c r="BF107" s="249"/>
      <c r="BG107" s="249"/>
      <c r="BH107" s="249"/>
      <c r="BI107" s="249"/>
      <c r="BJ107" s="249"/>
      <c r="BK107" s="249"/>
      <c r="BL107" s="249"/>
      <c r="BM107" s="249"/>
      <c r="BN107" s="249"/>
      <c r="BO107" s="249"/>
      <c r="BP107" s="249"/>
      <c r="BQ107" s="249"/>
      <c r="BR107" s="249"/>
      <c r="BS107" s="249"/>
      <c r="BT107" s="249"/>
      <c r="BU107" s="249"/>
      <c r="BV107" s="249"/>
      <c r="BW107" s="249"/>
      <c r="BX107" s="249"/>
      <c r="BY107" s="249"/>
      <c r="BZ107" s="249"/>
      <c r="CA107" s="249"/>
      <c r="CB107" s="249"/>
      <c r="CC107" s="249"/>
      <c r="CD107" s="249"/>
      <c r="CE107" s="249"/>
      <c r="CF107" s="249"/>
      <c r="CG107" s="249"/>
      <c r="CH107" s="249"/>
      <c r="CI107" s="249"/>
      <c r="CJ107" s="249"/>
      <c r="CK107" s="249"/>
      <c r="CL107" s="249"/>
      <c r="CM107" s="249"/>
      <c r="CN107" s="249"/>
      <c r="CO107" s="249"/>
      <c r="CP107" s="249"/>
      <c r="CQ107" s="249"/>
      <c r="CR107" s="249"/>
      <c r="CS107" s="249"/>
      <c r="CT107" s="249"/>
      <c r="CU107" s="249"/>
      <c r="CV107" s="249"/>
      <c r="CW107" s="249"/>
      <c r="CX107" s="249"/>
      <c r="CY107" s="249"/>
      <c r="CZ107" s="249"/>
      <c r="DA107" s="249"/>
      <c r="DB107" s="249"/>
      <c r="DC107" s="249"/>
      <c r="DD107" s="249"/>
      <c r="DE107" s="249"/>
      <c r="DF107" s="249"/>
      <c r="DG107" s="249"/>
      <c r="DH107" s="249"/>
      <c r="DI107" s="249"/>
      <c r="DJ107" s="249"/>
      <c r="DK107" s="249"/>
      <c r="DL107" s="249"/>
      <c r="DM107" s="249"/>
      <c r="DN107" s="249"/>
      <c r="DO107" s="249"/>
      <c r="DP107" s="249"/>
      <c r="DQ107" s="249"/>
      <c r="DR107" s="249"/>
      <c r="DS107" s="249"/>
      <c r="DT107" s="249"/>
      <c r="DU107" s="249"/>
      <c r="DV107" s="249"/>
      <c r="DW107" s="249"/>
      <c r="DX107" s="249"/>
      <c r="DY107" s="249"/>
      <c r="DZ107" s="249"/>
    </row>
    <row r="108" spans="1:131" s="229" customFormat="1" ht="26.25" customHeight="1" x14ac:dyDescent="0.2">
      <c r="A108" s="971" t="s">
        <v>430</v>
      </c>
      <c r="B108" s="972"/>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2"/>
      <c r="AB108" s="972"/>
      <c r="AC108" s="972"/>
      <c r="AD108" s="972"/>
      <c r="AE108" s="972"/>
      <c r="AF108" s="972"/>
      <c r="AG108" s="972"/>
      <c r="AH108" s="972"/>
      <c r="AI108" s="972"/>
      <c r="AJ108" s="972"/>
      <c r="AK108" s="972"/>
      <c r="AL108" s="972"/>
      <c r="AM108" s="972"/>
      <c r="AN108" s="972"/>
      <c r="AO108" s="972"/>
      <c r="AP108" s="972"/>
      <c r="AQ108" s="972"/>
      <c r="AR108" s="972"/>
      <c r="AS108" s="972"/>
      <c r="AT108" s="973"/>
      <c r="AU108" s="971" t="s">
        <v>431</v>
      </c>
      <c r="AV108" s="972"/>
      <c r="AW108" s="972"/>
      <c r="AX108" s="972"/>
      <c r="AY108" s="972"/>
      <c r="AZ108" s="972"/>
      <c r="BA108" s="972"/>
      <c r="BB108" s="972"/>
      <c r="BC108" s="972"/>
      <c r="BD108" s="972"/>
      <c r="BE108" s="972"/>
      <c r="BF108" s="972"/>
      <c r="BG108" s="972"/>
      <c r="BH108" s="972"/>
      <c r="BI108" s="972"/>
      <c r="BJ108" s="972"/>
      <c r="BK108" s="972"/>
      <c r="BL108" s="972"/>
      <c r="BM108" s="972"/>
      <c r="BN108" s="972"/>
      <c r="BO108" s="972"/>
      <c r="BP108" s="972"/>
      <c r="BQ108" s="972"/>
      <c r="BR108" s="972"/>
      <c r="BS108" s="972"/>
      <c r="BT108" s="972"/>
      <c r="BU108" s="972"/>
      <c r="BV108" s="972"/>
      <c r="BW108" s="972"/>
      <c r="BX108" s="972"/>
      <c r="BY108" s="972"/>
      <c r="BZ108" s="972"/>
      <c r="CA108" s="972"/>
      <c r="CB108" s="972"/>
      <c r="CC108" s="972"/>
      <c r="CD108" s="972"/>
      <c r="CE108" s="972"/>
      <c r="CF108" s="972"/>
      <c r="CG108" s="972"/>
      <c r="CH108" s="972"/>
      <c r="CI108" s="972"/>
      <c r="CJ108" s="972"/>
      <c r="CK108" s="972"/>
      <c r="CL108" s="972"/>
      <c r="CM108" s="972"/>
      <c r="CN108" s="972"/>
      <c r="CO108" s="972"/>
      <c r="CP108" s="972"/>
      <c r="CQ108" s="972"/>
      <c r="CR108" s="972"/>
      <c r="CS108" s="972"/>
      <c r="CT108" s="972"/>
      <c r="CU108" s="972"/>
      <c r="CV108" s="972"/>
      <c r="CW108" s="972"/>
      <c r="CX108" s="972"/>
      <c r="CY108" s="972"/>
      <c r="CZ108" s="972"/>
      <c r="DA108" s="972"/>
      <c r="DB108" s="972"/>
      <c r="DC108" s="972"/>
      <c r="DD108" s="972"/>
      <c r="DE108" s="972"/>
      <c r="DF108" s="972"/>
      <c r="DG108" s="972"/>
      <c r="DH108" s="972"/>
      <c r="DI108" s="972"/>
      <c r="DJ108" s="972"/>
      <c r="DK108" s="972"/>
      <c r="DL108" s="972"/>
      <c r="DM108" s="972"/>
      <c r="DN108" s="972"/>
      <c r="DO108" s="972"/>
      <c r="DP108" s="972"/>
      <c r="DQ108" s="972"/>
      <c r="DR108" s="972"/>
      <c r="DS108" s="972"/>
      <c r="DT108" s="972"/>
      <c r="DU108" s="972"/>
      <c r="DV108" s="972"/>
      <c r="DW108" s="972"/>
      <c r="DX108" s="972"/>
      <c r="DY108" s="972"/>
      <c r="DZ108" s="973"/>
    </row>
    <row r="109" spans="1:131" s="229" customFormat="1" ht="26.25" customHeight="1" x14ac:dyDescent="0.2">
      <c r="A109" s="924" t="s">
        <v>432</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433</v>
      </c>
      <c r="AB109" s="925"/>
      <c r="AC109" s="925"/>
      <c r="AD109" s="925"/>
      <c r="AE109" s="926"/>
      <c r="AF109" s="927" t="s">
        <v>434</v>
      </c>
      <c r="AG109" s="925"/>
      <c r="AH109" s="925"/>
      <c r="AI109" s="925"/>
      <c r="AJ109" s="926"/>
      <c r="AK109" s="927" t="s">
        <v>309</v>
      </c>
      <c r="AL109" s="925"/>
      <c r="AM109" s="925"/>
      <c r="AN109" s="925"/>
      <c r="AO109" s="926"/>
      <c r="AP109" s="927" t="s">
        <v>435</v>
      </c>
      <c r="AQ109" s="925"/>
      <c r="AR109" s="925"/>
      <c r="AS109" s="925"/>
      <c r="AT109" s="958"/>
      <c r="AU109" s="924" t="s">
        <v>432</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433</v>
      </c>
      <c r="BR109" s="925"/>
      <c r="BS109" s="925"/>
      <c r="BT109" s="925"/>
      <c r="BU109" s="926"/>
      <c r="BV109" s="927" t="s">
        <v>434</v>
      </c>
      <c r="BW109" s="925"/>
      <c r="BX109" s="925"/>
      <c r="BY109" s="925"/>
      <c r="BZ109" s="926"/>
      <c r="CA109" s="927" t="s">
        <v>309</v>
      </c>
      <c r="CB109" s="925"/>
      <c r="CC109" s="925"/>
      <c r="CD109" s="925"/>
      <c r="CE109" s="926"/>
      <c r="CF109" s="965" t="s">
        <v>435</v>
      </c>
      <c r="CG109" s="965"/>
      <c r="CH109" s="965"/>
      <c r="CI109" s="965"/>
      <c r="CJ109" s="965"/>
      <c r="CK109" s="927" t="s">
        <v>436</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433</v>
      </c>
      <c r="DH109" s="925"/>
      <c r="DI109" s="925"/>
      <c r="DJ109" s="925"/>
      <c r="DK109" s="926"/>
      <c r="DL109" s="927" t="s">
        <v>434</v>
      </c>
      <c r="DM109" s="925"/>
      <c r="DN109" s="925"/>
      <c r="DO109" s="925"/>
      <c r="DP109" s="926"/>
      <c r="DQ109" s="927" t="s">
        <v>309</v>
      </c>
      <c r="DR109" s="925"/>
      <c r="DS109" s="925"/>
      <c r="DT109" s="925"/>
      <c r="DU109" s="926"/>
      <c r="DV109" s="927" t="s">
        <v>435</v>
      </c>
      <c r="DW109" s="925"/>
      <c r="DX109" s="925"/>
      <c r="DY109" s="925"/>
      <c r="DZ109" s="958"/>
    </row>
    <row r="110" spans="1:131" s="229" customFormat="1" ht="26.25" customHeight="1" x14ac:dyDescent="0.2">
      <c r="A110" s="838" t="s">
        <v>437</v>
      </c>
      <c r="B110" s="839"/>
      <c r="C110" s="839"/>
      <c r="D110" s="839"/>
      <c r="E110" s="839"/>
      <c r="F110" s="839"/>
      <c r="G110" s="839"/>
      <c r="H110" s="839"/>
      <c r="I110" s="839"/>
      <c r="J110" s="839"/>
      <c r="K110" s="839"/>
      <c r="L110" s="839"/>
      <c r="M110" s="839"/>
      <c r="N110" s="839"/>
      <c r="O110" s="839"/>
      <c r="P110" s="839"/>
      <c r="Q110" s="839"/>
      <c r="R110" s="839"/>
      <c r="S110" s="839"/>
      <c r="T110" s="839"/>
      <c r="U110" s="839"/>
      <c r="V110" s="839"/>
      <c r="W110" s="839"/>
      <c r="X110" s="839"/>
      <c r="Y110" s="839"/>
      <c r="Z110" s="840"/>
      <c r="AA110" s="917">
        <v>236409</v>
      </c>
      <c r="AB110" s="918"/>
      <c r="AC110" s="918"/>
      <c r="AD110" s="918"/>
      <c r="AE110" s="919"/>
      <c r="AF110" s="920">
        <v>269846</v>
      </c>
      <c r="AG110" s="918"/>
      <c r="AH110" s="918"/>
      <c r="AI110" s="918"/>
      <c r="AJ110" s="919"/>
      <c r="AK110" s="920">
        <v>313701</v>
      </c>
      <c r="AL110" s="918"/>
      <c r="AM110" s="918"/>
      <c r="AN110" s="918"/>
      <c r="AO110" s="919"/>
      <c r="AP110" s="921">
        <v>42.9</v>
      </c>
      <c r="AQ110" s="922"/>
      <c r="AR110" s="922"/>
      <c r="AS110" s="922"/>
      <c r="AT110" s="923"/>
      <c r="AU110" s="959" t="s">
        <v>73</v>
      </c>
      <c r="AV110" s="960"/>
      <c r="AW110" s="960"/>
      <c r="AX110" s="960"/>
      <c r="AY110" s="960"/>
      <c r="AZ110" s="889" t="s">
        <v>438</v>
      </c>
      <c r="BA110" s="839"/>
      <c r="BB110" s="839"/>
      <c r="BC110" s="839"/>
      <c r="BD110" s="839"/>
      <c r="BE110" s="839"/>
      <c r="BF110" s="839"/>
      <c r="BG110" s="839"/>
      <c r="BH110" s="839"/>
      <c r="BI110" s="839"/>
      <c r="BJ110" s="839"/>
      <c r="BK110" s="839"/>
      <c r="BL110" s="839"/>
      <c r="BM110" s="839"/>
      <c r="BN110" s="839"/>
      <c r="BO110" s="839"/>
      <c r="BP110" s="840"/>
      <c r="BQ110" s="890">
        <v>2912039</v>
      </c>
      <c r="BR110" s="871"/>
      <c r="BS110" s="871"/>
      <c r="BT110" s="871"/>
      <c r="BU110" s="871"/>
      <c r="BV110" s="871">
        <v>3134942</v>
      </c>
      <c r="BW110" s="871"/>
      <c r="BX110" s="871"/>
      <c r="BY110" s="871"/>
      <c r="BZ110" s="871"/>
      <c r="CA110" s="871">
        <v>3149332</v>
      </c>
      <c r="CB110" s="871"/>
      <c r="CC110" s="871"/>
      <c r="CD110" s="871"/>
      <c r="CE110" s="871"/>
      <c r="CF110" s="895">
        <v>430.6</v>
      </c>
      <c r="CG110" s="896"/>
      <c r="CH110" s="896"/>
      <c r="CI110" s="896"/>
      <c r="CJ110" s="896"/>
      <c r="CK110" s="955" t="s">
        <v>439</v>
      </c>
      <c r="CL110" s="848"/>
      <c r="CM110" s="889" t="s">
        <v>440</v>
      </c>
      <c r="CN110" s="839"/>
      <c r="CO110" s="839"/>
      <c r="CP110" s="839"/>
      <c r="CQ110" s="839"/>
      <c r="CR110" s="839"/>
      <c r="CS110" s="839"/>
      <c r="CT110" s="839"/>
      <c r="CU110" s="839"/>
      <c r="CV110" s="839"/>
      <c r="CW110" s="839"/>
      <c r="CX110" s="839"/>
      <c r="CY110" s="839"/>
      <c r="CZ110" s="839"/>
      <c r="DA110" s="839"/>
      <c r="DB110" s="839"/>
      <c r="DC110" s="839"/>
      <c r="DD110" s="839"/>
      <c r="DE110" s="839"/>
      <c r="DF110" s="840"/>
      <c r="DG110" s="890" t="s">
        <v>137</v>
      </c>
      <c r="DH110" s="871"/>
      <c r="DI110" s="871"/>
      <c r="DJ110" s="871"/>
      <c r="DK110" s="871"/>
      <c r="DL110" s="871" t="s">
        <v>137</v>
      </c>
      <c r="DM110" s="871"/>
      <c r="DN110" s="871"/>
      <c r="DO110" s="871"/>
      <c r="DP110" s="871"/>
      <c r="DQ110" s="871" t="s">
        <v>137</v>
      </c>
      <c r="DR110" s="871"/>
      <c r="DS110" s="871"/>
      <c r="DT110" s="871"/>
      <c r="DU110" s="871"/>
      <c r="DV110" s="872" t="s">
        <v>137</v>
      </c>
      <c r="DW110" s="872"/>
      <c r="DX110" s="872"/>
      <c r="DY110" s="872"/>
      <c r="DZ110" s="873"/>
    </row>
    <row r="111" spans="1:131" s="229" customFormat="1" ht="26.25" customHeight="1" x14ac:dyDescent="0.2">
      <c r="A111" s="803" t="s">
        <v>441</v>
      </c>
      <c r="B111" s="804"/>
      <c r="C111" s="804"/>
      <c r="D111" s="804"/>
      <c r="E111" s="804"/>
      <c r="F111" s="804"/>
      <c r="G111" s="804"/>
      <c r="H111" s="804"/>
      <c r="I111" s="804"/>
      <c r="J111" s="804"/>
      <c r="K111" s="804"/>
      <c r="L111" s="804"/>
      <c r="M111" s="804"/>
      <c r="N111" s="804"/>
      <c r="O111" s="804"/>
      <c r="P111" s="804"/>
      <c r="Q111" s="804"/>
      <c r="R111" s="804"/>
      <c r="S111" s="804"/>
      <c r="T111" s="804"/>
      <c r="U111" s="804"/>
      <c r="V111" s="804"/>
      <c r="W111" s="804"/>
      <c r="X111" s="804"/>
      <c r="Y111" s="804"/>
      <c r="Z111" s="954"/>
      <c r="AA111" s="947" t="s">
        <v>137</v>
      </c>
      <c r="AB111" s="948"/>
      <c r="AC111" s="948"/>
      <c r="AD111" s="948"/>
      <c r="AE111" s="949"/>
      <c r="AF111" s="950" t="s">
        <v>442</v>
      </c>
      <c r="AG111" s="948"/>
      <c r="AH111" s="948"/>
      <c r="AI111" s="948"/>
      <c r="AJ111" s="949"/>
      <c r="AK111" s="950" t="s">
        <v>442</v>
      </c>
      <c r="AL111" s="948"/>
      <c r="AM111" s="948"/>
      <c r="AN111" s="948"/>
      <c r="AO111" s="949"/>
      <c r="AP111" s="951" t="s">
        <v>137</v>
      </c>
      <c r="AQ111" s="952"/>
      <c r="AR111" s="952"/>
      <c r="AS111" s="952"/>
      <c r="AT111" s="953"/>
      <c r="AU111" s="961"/>
      <c r="AV111" s="962"/>
      <c r="AW111" s="962"/>
      <c r="AX111" s="962"/>
      <c r="AY111" s="962"/>
      <c r="AZ111" s="846" t="s">
        <v>443</v>
      </c>
      <c r="BA111" s="781"/>
      <c r="BB111" s="781"/>
      <c r="BC111" s="781"/>
      <c r="BD111" s="781"/>
      <c r="BE111" s="781"/>
      <c r="BF111" s="781"/>
      <c r="BG111" s="781"/>
      <c r="BH111" s="781"/>
      <c r="BI111" s="781"/>
      <c r="BJ111" s="781"/>
      <c r="BK111" s="781"/>
      <c r="BL111" s="781"/>
      <c r="BM111" s="781"/>
      <c r="BN111" s="781"/>
      <c r="BO111" s="781"/>
      <c r="BP111" s="782"/>
      <c r="BQ111" s="818" t="s">
        <v>137</v>
      </c>
      <c r="BR111" s="819"/>
      <c r="BS111" s="819"/>
      <c r="BT111" s="819"/>
      <c r="BU111" s="819"/>
      <c r="BV111" s="819" t="s">
        <v>137</v>
      </c>
      <c r="BW111" s="819"/>
      <c r="BX111" s="819"/>
      <c r="BY111" s="819"/>
      <c r="BZ111" s="819"/>
      <c r="CA111" s="819" t="s">
        <v>137</v>
      </c>
      <c r="CB111" s="819"/>
      <c r="CC111" s="819"/>
      <c r="CD111" s="819"/>
      <c r="CE111" s="819"/>
      <c r="CF111" s="904" t="s">
        <v>444</v>
      </c>
      <c r="CG111" s="905"/>
      <c r="CH111" s="905"/>
      <c r="CI111" s="905"/>
      <c r="CJ111" s="905"/>
      <c r="CK111" s="956"/>
      <c r="CL111" s="850"/>
      <c r="CM111" s="846" t="s">
        <v>445</v>
      </c>
      <c r="CN111" s="781"/>
      <c r="CO111" s="781"/>
      <c r="CP111" s="781"/>
      <c r="CQ111" s="781"/>
      <c r="CR111" s="781"/>
      <c r="CS111" s="781"/>
      <c r="CT111" s="781"/>
      <c r="CU111" s="781"/>
      <c r="CV111" s="781"/>
      <c r="CW111" s="781"/>
      <c r="CX111" s="781"/>
      <c r="CY111" s="781"/>
      <c r="CZ111" s="781"/>
      <c r="DA111" s="781"/>
      <c r="DB111" s="781"/>
      <c r="DC111" s="781"/>
      <c r="DD111" s="781"/>
      <c r="DE111" s="781"/>
      <c r="DF111" s="782"/>
      <c r="DG111" s="818" t="s">
        <v>137</v>
      </c>
      <c r="DH111" s="819"/>
      <c r="DI111" s="819"/>
      <c r="DJ111" s="819"/>
      <c r="DK111" s="819"/>
      <c r="DL111" s="819" t="s">
        <v>137</v>
      </c>
      <c r="DM111" s="819"/>
      <c r="DN111" s="819"/>
      <c r="DO111" s="819"/>
      <c r="DP111" s="819"/>
      <c r="DQ111" s="819" t="s">
        <v>137</v>
      </c>
      <c r="DR111" s="819"/>
      <c r="DS111" s="819"/>
      <c r="DT111" s="819"/>
      <c r="DU111" s="819"/>
      <c r="DV111" s="825" t="s">
        <v>137</v>
      </c>
      <c r="DW111" s="825"/>
      <c r="DX111" s="825"/>
      <c r="DY111" s="825"/>
      <c r="DZ111" s="826"/>
    </row>
    <row r="112" spans="1:131" s="229" customFormat="1" ht="26.25" customHeight="1" x14ac:dyDescent="0.2">
      <c r="A112" s="941" t="s">
        <v>446</v>
      </c>
      <c r="B112" s="942"/>
      <c r="C112" s="781" t="s">
        <v>447</v>
      </c>
      <c r="D112" s="781"/>
      <c r="E112" s="781"/>
      <c r="F112" s="781"/>
      <c r="G112" s="781"/>
      <c r="H112" s="781"/>
      <c r="I112" s="781"/>
      <c r="J112" s="781"/>
      <c r="K112" s="781"/>
      <c r="L112" s="781"/>
      <c r="M112" s="781"/>
      <c r="N112" s="781"/>
      <c r="O112" s="781"/>
      <c r="P112" s="781"/>
      <c r="Q112" s="781"/>
      <c r="R112" s="781"/>
      <c r="S112" s="781"/>
      <c r="T112" s="781"/>
      <c r="U112" s="781"/>
      <c r="V112" s="781"/>
      <c r="W112" s="781"/>
      <c r="X112" s="781"/>
      <c r="Y112" s="781"/>
      <c r="Z112" s="782"/>
      <c r="AA112" s="808" t="s">
        <v>442</v>
      </c>
      <c r="AB112" s="809"/>
      <c r="AC112" s="809"/>
      <c r="AD112" s="809"/>
      <c r="AE112" s="810"/>
      <c r="AF112" s="811" t="s">
        <v>137</v>
      </c>
      <c r="AG112" s="809"/>
      <c r="AH112" s="809"/>
      <c r="AI112" s="809"/>
      <c r="AJ112" s="810"/>
      <c r="AK112" s="811" t="s">
        <v>137</v>
      </c>
      <c r="AL112" s="809"/>
      <c r="AM112" s="809"/>
      <c r="AN112" s="809"/>
      <c r="AO112" s="810"/>
      <c r="AP112" s="853" t="s">
        <v>137</v>
      </c>
      <c r="AQ112" s="854"/>
      <c r="AR112" s="854"/>
      <c r="AS112" s="854"/>
      <c r="AT112" s="855"/>
      <c r="AU112" s="961"/>
      <c r="AV112" s="962"/>
      <c r="AW112" s="962"/>
      <c r="AX112" s="962"/>
      <c r="AY112" s="962"/>
      <c r="AZ112" s="846" t="s">
        <v>448</v>
      </c>
      <c r="BA112" s="781"/>
      <c r="BB112" s="781"/>
      <c r="BC112" s="781"/>
      <c r="BD112" s="781"/>
      <c r="BE112" s="781"/>
      <c r="BF112" s="781"/>
      <c r="BG112" s="781"/>
      <c r="BH112" s="781"/>
      <c r="BI112" s="781"/>
      <c r="BJ112" s="781"/>
      <c r="BK112" s="781"/>
      <c r="BL112" s="781"/>
      <c r="BM112" s="781"/>
      <c r="BN112" s="781"/>
      <c r="BO112" s="781"/>
      <c r="BP112" s="782"/>
      <c r="BQ112" s="818">
        <v>744684</v>
      </c>
      <c r="BR112" s="819"/>
      <c r="BS112" s="819"/>
      <c r="BT112" s="819"/>
      <c r="BU112" s="819"/>
      <c r="BV112" s="819">
        <v>689852</v>
      </c>
      <c r="BW112" s="819"/>
      <c r="BX112" s="819"/>
      <c r="BY112" s="819"/>
      <c r="BZ112" s="819"/>
      <c r="CA112" s="819">
        <v>692674</v>
      </c>
      <c r="CB112" s="819"/>
      <c r="CC112" s="819"/>
      <c r="CD112" s="819"/>
      <c r="CE112" s="819"/>
      <c r="CF112" s="904">
        <v>94.7</v>
      </c>
      <c r="CG112" s="905"/>
      <c r="CH112" s="905"/>
      <c r="CI112" s="905"/>
      <c r="CJ112" s="905"/>
      <c r="CK112" s="956"/>
      <c r="CL112" s="850"/>
      <c r="CM112" s="846" t="s">
        <v>449</v>
      </c>
      <c r="CN112" s="781"/>
      <c r="CO112" s="781"/>
      <c r="CP112" s="781"/>
      <c r="CQ112" s="781"/>
      <c r="CR112" s="781"/>
      <c r="CS112" s="781"/>
      <c r="CT112" s="781"/>
      <c r="CU112" s="781"/>
      <c r="CV112" s="781"/>
      <c r="CW112" s="781"/>
      <c r="CX112" s="781"/>
      <c r="CY112" s="781"/>
      <c r="CZ112" s="781"/>
      <c r="DA112" s="781"/>
      <c r="DB112" s="781"/>
      <c r="DC112" s="781"/>
      <c r="DD112" s="781"/>
      <c r="DE112" s="781"/>
      <c r="DF112" s="782"/>
      <c r="DG112" s="818" t="s">
        <v>137</v>
      </c>
      <c r="DH112" s="819"/>
      <c r="DI112" s="819"/>
      <c r="DJ112" s="819"/>
      <c r="DK112" s="819"/>
      <c r="DL112" s="819" t="s">
        <v>137</v>
      </c>
      <c r="DM112" s="819"/>
      <c r="DN112" s="819"/>
      <c r="DO112" s="819"/>
      <c r="DP112" s="819"/>
      <c r="DQ112" s="819" t="s">
        <v>137</v>
      </c>
      <c r="DR112" s="819"/>
      <c r="DS112" s="819"/>
      <c r="DT112" s="819"/>
      <c r="DU112" s="819"/>
      <c r="DV112" s="825" t="s">
        <v>444</v>
      </c>
      <c r="DW112" s="825"/>
      <c r="DX112" s="825"/>
      <c r="DY112" s="825"/>
      <c r="DZ112" s="826"/>
    </row>
    <row r="113" spans="1:130" s="229" customFormat="1" ht="26.25" customHeight="1" x14ac:dyDescent="0.2">
      <c r="A113" s="943"/>
      <c r="B113" s="944"/>
      <c r="C113" s="781" t="s">
        <v>450</v>
      </c>
      <c r="D113" s="781"/>
      <c r="E113" s="781"/>
      <c r="F113" s="781"/>
      <c r="G113" s="781"/>
      <c r="H113" s="781"/>
      <c r="I113" s="781"/>
      <c r="J113" s="781"/>
      <c r="K113" s="781"/>
      <c r="L113" s="781"/>
      <c r="M113" s="781"/>
      <c r="N113" s="781"/>
      <c r="O113" s="781"/>
      <c r="P113" s="781"/>
      <c r="Q113" s="781"/>
      <c r="R113" s="781"/>
      <c r="S113" s="781"/>
      <c r="T113" s="781"/>
      <c r="U113" s="781"/>
      <c r="V113" s="781"/>
      <c r="W113" s="781"/>
      <c r="X113" s="781"/>
      <c r="Y113" s="781"/>
      <c r="Z113" s="782"/>
      <c r="AA113" s="947">
        <v>49075</v>
      </c>
      <c r="AB113" s="948"/>
      <c r="AC113" s="948"/>
      <c r="AD113" s="948"/>
      <c r="AE113" s="949"/>
      <c r="AF113" s="950">
        <v>48027</v>
      </c>
      <c r="AG113" s="948"/>
      <c r="AH113" s="948"/>
      <c r="AI113" s="948"/>
      <c r="AJ113" s="949"/>
      <c r="AK113" s="950">
        <v>50192</v>
      </c>
      <c r="AL113" s="948"/>
      <c r="AM113" s="948"/>
      <c r="AN113" s="948"/>
      <c r="AO113" s="949"/>
      <c r="AP113" s="951">
        <v>6.9</v>
      </c>
      <c r="AQ113" s="952"/>
      <c r="AR113" s="952"/>
      <c r="AS113" s="952"/>
      <c r="AT113" s="953"/>
      <c r="AU113" s="961"/>
      <c r="AV113" s="962"/>
      <c r="AW113" s="962"/>
      <c r="AX113" s="962"/>
      <c r="AY113" s="962"/>
      <c r="AZ113" s="846" t="s">
        <v>451</v>
      </c>
      <c r="BA113" s="781"/>
      <c r="BB113" s="781"/>
      <c r="BC113" s="781"/>
      <c r="BD113" s="781"/>
      <c r="BE113" s="781"/>
      <c r="BF113" s="781"/>
      <c r="BG113" s="781"/>
      <c r="BH113" s="781"/>
      <c r="BI113" s="781"/>
      <c r="BJ113" s="781"/>
      <c r="BK113" s="781"/>
      <c r="BL113" s="781"/>
      <c r="BM113" s="781"/>
      <c r="BN113" s="781"/>
      <c r="BO113" s="781"/>
      <c r="BP113" s="782"/>
      <c r="BQ113" s="818">
        <v>25147</v>
      </c>
      <c r="BR113" s="819"/>
      <c r="BS113" s="819"/>
      <c r="BT113" s="819"/>
      <c r="BU113" s="819"/>
      <c r="BV113" s="819">
        <v>24050</v>
      </c>
      <c r="BW113" s="819"/>
      <c r="BX113" s="819"/>
      <c r="BY113" s="819"/>
      <c r="BZ113" s="819"/>
      <c r="CA113" s="819">
        <v>22978</v>
      </c>
      <c r="CB113" s="819"/>
      <c r="CC113" s="819"/>
      <c r="CD113" s="819"/>
      <c r="CE113" s="819"/>
      <c r="CF113" s="904">
        <v>3.1</v>
      </c>
      <c r="CG113" s="905"/>
      <c r="CH113" s="905"/>
      <c r="CI113" s="905"/>
      <c r="CJ113" s="905"/>
      <c r="CK113" s="956"/>
      <c r="CL113" s="850"/>
      <c r="CM113" s="846" t="s">
        <v>452</v>
      </c>
      <c r="CN113" s="781"/>
      <c r="CO113" s="781"/>
      <c r="CP113" s="781"/>
      <c r="CQ113" s="781"/>
      <c r="CR113" s="781"/>
      <c r="CS113" s="781"/>
      <c r="CT113" s="781"/>
      <c r="CU113" s="781"/>
      <c r="CV113" s="781"/>
      <c r="CW113" s="781"/>
      <c r="CX113" s="781"/>
      <c r="CY113" s="781"/>
      <c r="CZ113" s="781"/>
      <c r="DA113" s="781"/>
      <c r="DB113" s="781"/>
      <c r="DC113" s="781"/>
      <c r="DD113" s="781"/>
      <c r="DE113" s="781"/>
      <c r="DF113" s="782"/>
      <c r="DG113" s="808" t="s">
        <v>137</v>
      </c>
      <c r="DH113" s="809"/>
      <c r="DI113" s="809"/>
      <c r="DJ113" s="809"/>
      <c r="DK113" s="810"/>
      <c r="DL113" s="811" t="s">
        <v>137</v>
      </c>
      <c r="DM113" s="809"/>
      <c r="DN113" s="809"/>
      <c r="DO113" s="809"/>
      <c r="DP113" s="810"/>
      <c r="DQ113" s="811" t="s">
        <v>442</v>
      </c>
      <c r="DR113" s="809"/>
      <c r="DS113" s="809"/>
      <c r="DT113" s="809"/>
      <c r="DU113" s="810"/>
      <c r="DV113" s="853" t="s">
        <v>137</v>
      </c>
      <c r="DW113" s="854"/>
      <c r="DX113" s="854"/>
      <c r="DY113" s="854"/>
      <c r="DZ113" s="855"/>
    </row>
    <row r="114" spans="1:130" s="229" customFormat="1" ht="26.25" customHeight="1" x14ac:dyDescent="0.2">
      <c r="A114" s="943"/>
      <c r="B114" s="944"/>
      <c r="C114" s="781" t="s">
        <v>453</v>
      </c>
      <c r="D114" s="781"/>
      <c r="E114" s="781"/>
      <c r="F114" s="781"/>
      <c r="G114" s="781"/>
      <c r="H114" s="781"/>
      <c r="I114" s="781"/>
      <c r="J114" s="781"/>
      <c r="K114" s="781"/>
      <c r="L114" s="781"/>
      <c r="M114" s="781"/>
      <c r="N114" s="781"/>
      <c r="O114" s="781"/>
      <c r="P114" s="781"/>
      <c r="Q114" s="781"/>
      <c r="R114" s="781"/>
      <c r="S114" s="781"/>
      <c r="T114" s="781"/>
      <c r="U114" s="781"/>
      <c r="V114" s="781"/>
      <c r="W114" s="781"/>
      <c r="X114" s="781"/>
      <c r="Y114" s="781"/>
      <c r="Z114" s="782"/>
      <c r="AA114" s="808">
        <v>2879</v>
      </c>
      <c r="AB114" s="809"/>
      <c r="AC114" s="809"/>
      <c r="AD114" s="809"/>
      <c r="AE114" s="810"/>
      <c r="AF114" s="811">
        <v>2682</v>
      </c>
      <c r="AG114" s="809"/>
      <c r="AH114" s="809"/>
      <c r="AI114" s="809"/>
      <c r="AJ114" s="810"/>
      <c r="AK114" s="811">
        <v>2899</v>
      </c>
      <c r="AL114" s="809"/>
      <c r="AM114" s="809"/>
      <c r="AN114" s="809"/>
      <c r="AO114" s="810"/>
      <c r="AP114" s="853">
        <v>0.4</v>
      </c>
      <c r="AQ114" s="854"/>
      <c r="AR114" s="854"/>
      <c r="AS114" s="854"/>
      <c r="AT114" s="855"/>
      <c r="AU114" s="961"/>
      <c r="AV114" s="962"/>
      <c r="AW114" s="962"/>
      <c r="AX114" s="962"/>
      <c r="AY114" s="962"/>
      <c r="AZ114" s="846" t="s">
        <v>454</v>
      </c>
      <c r="BA114" s="781"/>
      <c r="BB114" s="781"/>
      <c r="BC114" s="781"/>
      <c r="BD114" s="781"/>
      <c r="BE114" s="781"/>
      <c r="BF114" s="781"/>
      <c r="BG114" s="781"/>
      <c r="BH114" s="781"/>
      <c r="BI114" s="781"/>
      <c r="BJ114" s="781"/>
      <c r="BK114" s="781"/>
      <c r="BL114" s="781"/>
      <c r="BM114" s="781"/>
      <c r="BN114" s="781"/>
      <c r="BO114" s="781"/>
      <c r="BP114" s="782"/>
      <c r="BQ114" s="818">
        <v>128384</v>
      </c>
      <c r="BR114" s="819"/>
      <c r="BS114" s="819"/>
      <c r="BT114" s="819"/>
      <c r="BU114" s="819"/>
      <c r="BV114" s="819">
        <v>150834</v>
      </c>
      <c r="BW114" s="819"/>
      <c r="BX114" s="819"/>
      <c r="BY114" s="819"/>
      <c r="BZ114" s="819"/>
      <c r="CA114" s="819">
        <v>130824</v>
      </c>
      <c r="CB114" s="819"/>
      <c r="CC114" s="819"/>
      <c r="CD114" s="819"/>
      <c r="CE114" s="819"/>
      <c r="CF114" s="904">
        <v>17.899999999999999</v>
      </c>
      <c r="CG114" s="905"/>
      <c r="CH114" s="905"/>
      <c r="CI114" s="905"/>
      <c r="CJ114" s="905"/>
      <c r="CK114" s="956"/>
      <c r="CL114" s="850"/>
      <c r="CM114" s="846" t="s">
        <v>455</v>
      </c>
      <c r="CN114" s="781"/>
      <c r="CO114" s="781"/>
      <c r="CP114" s="781"/>
      <c r="CQ114" s="781"/>
      <c r="CR114" s="781"/>
      <c r="CS114" s="781"/>
      <c r="CT114" s="781"/>
      <c r="CU114" s="781"/>
      <c r="CV114" s="781"/>
      <c r="CW114" s="781"/>
      <c r="CX114" s="781"/>
      <c r="CY114" s="781"/>
      <c r="CZ114" s="781"/>
      <c r="DA114" s="781"/>
      <c r="DB114" s="781"/>
      <c r="DC114" s="781"/>
      <c r="DD114" s="781"/>
      <c r="DE114" s="781"/>
      <c r="DF114" s="782"/>
      <c r="DG114" s="808" t="s">
        <v>137</v>
      </c>
      <c r="DH114" s="809"/>
      <c r="DI114" s="809"/>
      <c r="DJ114" s="809"/>
      <c r="DK114" s="810"/>
      <c r="DL114" s="811" t="s">
        <v>137</v>
      </c>
      <c r="DM114" s="809"/>
      <c r="DN114" s="809"/>
      <c r="DO114" s="809"/>
      <c r="DP114" s="810"/>
      <c r="DQ114" s="811" t="s">
        <v>137</v>
      </c>
      <c r="DR114" s="809"/>
      <c r="DS114" s="809"/>
      <c r="DT114" s="809"/>
      <c r="DU114" s="810"/>
      <c r="DV114" s="853" t="s">
        <v>137</v>
      </c>
      <c r="DW114" s="854"/>
      <c r="DX114" s="854"/>
      <c r="DY114" s="854"/>
      <c r="DZ114" s="855"/>
    </row>
    <row r="115" spans="1:130" s="229" customFormat="1" ht="26.25" customHeight="1" x14ac:dyDescent="0.2">
      <c r="A115" s="943"/>
      <c r="B115" s="944"/>
      <c r="C115" s="781" t="s">
        <v>456</v>
      </c>
      <c r="D115" s="781"/>
      <c r="E115" s="781"/>
      <c r="F115" s="781"/>
      <c r="G115" s="781"/>
      <c r="H115" s="781"/>
      <c r="I115" s="781"/>
      <c r="J115" s="781"/>
      <c r="K115" s="781"/>
      <c r="L115" s="781"/>
      <c r="M115" s="781"/>
      <c r="N115" s="781"/>
      <c r="O115" s="781"/>
      <c r="P115" s="781"/>
      <c r="Q115" s="781"/>
      <c r="R115" s="781"/>
      <c r="S115" s="781"/>
      <c r="T115" s="781"/>
      <c r="U115" s="781"/>
      <c r="V115" s="781"/>
      <c r="W115" s="781"/>
      <c r="X115" s="781"/>
      <c r="Y115" s="781"/>
      <c r="Z115" s="782"/>
      <c r="AA115" s="947" t="s">
        <v>137</v>
      </c>
      <c r="AB115" s="948"/>
      <c r="AC115" s="948"/>
      <c r="AD115" s="948"/>
      <c r="AE115" s="949"/>
      <c r="AF115" s="950" t="s">
        <v>137</v>
      </c>
      <c r="AG115" s="948"/>
      <c r="AH115" s="948"/>
      <c r="AI115" s="948"/>
      <c r="AJ115" s="949"/>
      <c r="AK115" s="950" t="s">
        <v>137</v>
      </c>
      <c r="AL115" s="948"/>
      <c r="AM115" s="948"/>
      <c r="AN115" s="948"/>
      <c r="AO115" s="949"/>
      <c r="AP115" s="951" t="s">
        <v>137</v>
      </c>
      <c r="AQ115" s="952"/>
      <c r="AR115" s="952"/>
      <c r="AS115" s="952"/>
      <c r="AT115" s="953"/>
      <c r="AU115" s="961"/>
      <c r="AV115" s="962"/>
      <c r="AW115" s="962"/>
      <c r="AX115" s="962"/>
      <c r="AY115" s="962"/>
      <c r="AZ115" s="846" t="s">
        <v>457</v>
      </c>
      <c r="BA115" s="781"/>
      <c r="BB115" s="781"/>
      <c r="BC115" s="781"/>
      <c r="BD115" s="781"/>
      <c r="BE115" s="781"/>
      <c r="BF115" s="781"/>
      <c r="BG115" s="781"/>
      <c r="BH115" s="781"/>
      <c r="BI115" s="781"/>
      <c r="BJ115" s="781"/>
      <c r="BK115" s="781"/>
      <c r="BL115" s="781"/>
      <c r="BM115" s="781"/>
      <c r="BN115" s="781"/>
      <c r="BO115" s="781"/>
      <c r="BP115" s="782"/>
      <c r="BQ115" s="818" t="s">
        <v>137</v>
      </c>
      <c r="BR115" s="819"/>
      <c r="BS115" s="819"/>
      <c r="BT115" s="819"/>
      <c r="BU115" s="819"/>
      <c r="BV115" s="819" t="s">
        <v>137</v>
      </c>
      <c r="BW115" s="819"/>
      <c r="BX115" s="819"/>
      <c r="BY115" s="819"/>
      <c r="BZ115" s="819"/>
      <c r="CA115" s="819" t="s">
        <v>137</v>
      </c>
      <c r="CB115" s="819"/>
      <c r="CC115" s="819"/>
      <c r="CD115" s="819"/>
      <c r="CE115" s="819"/>
      <c r="CF115" s="904" t="s">
        <v>137</v>
      </c>
      <c r="CG115" s="905"/>
      <c r="CH115" s="905"/>
      <c r="CI115" s="905"/>
      <c r="CJ115" s="905"/>
      <c r="CK115" s="956"/>
      <c r="CL115" s="850"/>
      <c r="CM115" s="846" t="s">
        <v>458</v>
      </c>
      <c r="CN115" s="781"/>
      <c r="CO115" s="781"/>
      <c r="CP115" s="781"/>
      <c r="CQ115" s="781"/>
      <c r="CR115" s="781"/>
      <c r="CS115" s="781"/>
      <c r="CT115" s="781"/>
      <c r="CU115" s="781"/>
      <c r="CV115" s="781"/>
      <c r="CW115" s="781"/>
      <c r="CX115" s="781"/>
      <c r="CY115" s="781"/>
      <c r="CZ115" s="781"/>
      <c r="DA115" s="781"/>
      <c r="DB115" s="781"/>
      <c r="DC115" s="781"/>
      <c r="DD115" s="781"/>
      <c r="DE115" s="781"/>
      <c r="DF115" s="782"/>
      <c r="DG115" s="808" t="s">
        <v>137</v>
      </c>
      <c r="DH115" s="809"/>
      <c r="DI115" s="809"/>
      <c r="DJ115" s="809"/>
      <c r="DK115" s="810"/>
      <c r="DL115" s="811" t="s">
        <v>137</v>
      </c>
      <c r="DM115" s="809"/>
      <c r="DN115" s="809"/>
      <c r="DO115" s="809"/>
      <c r="DP115" s="810"/>
      <c r="DQ115" s="811" t="s">
        <v>444</v>
      </c>
      <c r="DR115" s="809"/>
      <c r="DS115" s="809"/>
      <c r="DT115" s="809"/>
      <c r="DU115" s="810"/>
      <c r="DV115" s="853" t="s">
        <v>137</v>
      </c>
      <c r="DW115" s="854"/>
      <c r="DX115" s="854"/>
      <c r="DY115" s="854"/>
      <c r="DZ115" s="855"/>
    </row>
    <row r="116" spans="1:130" s="229" customFormat="1" ht="26.25" customHeight="1" x14ac:dyDescent="0.2">
      <c r="A116" s="945"/>
      <c r="B116" s="946"/>
      <c r="C116" s="868" t="s">
        <v>459</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808" t="s">
        <v>137</v>
      </c>
      <c r="AB116" s="809"/>
      <c r="AC116" s="809"/>
      <c r="AD116" s="809"/>
      <c r="AE116" s="810"/>
      <c r="AF116" s="811" t="s">
        <v>137</v>
      </c>
      <c r="AG116" s="809"/>
      <c r="AH116" s="809"/>
      <c r="AI116" s="809"/>
      <c r="AJ116" s="810"/>
      <c r="AK116" s="811">
        <v>220</v>
      </c>
      <c r="AL116" s="809"/>
      <c r="AM116" s="809"/>
      <c r="AN116" s="809"/>
      <c r="AO116" s="810"/>
      <c r="AP116" s="853">
        <v>0</v>
      </c>
      <c r="AQ116" s="854"/>
      <c r="AR116" s="854"/>
      <c r="AS116" s="854"/>
      <c r="AT116" s="855"/>
      <c r="AU116" s="961"/>
      <c r="AV116" s="962"/>
      <c r="AW116" s="962"/>
      <c r="AX116" s="962"/>
      <c r="AY116" s="962"/>
      <c r="AZ116" s="938" t="s">
        <v>460</v>
      </c>
      <c r="BA116" s="939"/>
      <c r="BB116" s="939"/>
      <c r="BC116" s="939"/>
      <c r="BD116" s="939"/>
      <c r="BE116" s="939"/>
      <c r="BF116" s="939"/>
      <c r="BG116" s="939"/>
      <c r="BH116" s="939"/>
      <c r="BI116" s="939"/>
      <c r="BJ116" s="939"/>
      <c r="BK116" s="939"/>
      <c r="BL116" s="939"/>
      <c r="BM116" s="939"/>
      <c r="BN116" s="939"/>
      <c r="BO116" s="939"/>
      <c r="BP116" s="940"/>
      <c r="BQ116" s="818" t="s">
        <v>137</v>
      </c>
      <c r="BR116" s="819"/>
      <c r="BS116" s="819"/>
      <c r="BT116" s="819"/>
      <c r="BU116" s="819"/>
      <c r="BV116" s="819" t="s">
        <v>442</v>
      </c>
      <c r="BW116" s="819"/>
      <c r="BX116" s="819"/>
      <c r="BY116" s="819"/>
      <c r="BZ116" s="819"/>
      <c r="CA116" s="819" t="s">
        <v>137</v>
      </c>
      <c r="CB116" s="819"/>
      <c r="CC116" s="819"/>
      <c r="CD116" s="819"/>
      <c r="CE116" s="819"/>
      <c r="CF116" s="904" t="s">
        <v>137</v>
      </c>
      <c r="CG116" s="905"/>
      <c r="CH116" s="905"/>
      <c r="CI116" s="905"/>
      <c r="CJ116" s="905"/>
      <c r="CK116" s="956"/>
      <c r="CL116" s="850"/>
      <c r="CM116" s="846" t="s">
        <v>461</v>
      </c>
      <c r="CN116" s="781"/>
      <c r="CO116" s="781"/>
      <c r="CP116" s="781"/>
      <c r="CQ116" s="781"/>
      <c r="CR116" s="781"/>
      <c r="CS116" s="781"/>
      <c r="CT116" s="781"/>
      <c r="CU116" s="781"/>
      <c r="CV116" s="781"/>
      <c r="CW116" s="781"/>
      <c r="CX116" s="781"/>
      <c r="CY116" s="781"/>
      <c r="CZ116" s="781"/>
      <c r="DA116" s="781"/>
      <c r="DB116" s="781"/>
      <c r="DC116" s="781"/>
      <c r="DD116" s="781"/>
      <c r="DE116" s="781"/>
      <c r="DF116" s="782"/>
      <c r="DG116" s="808" t="s">
        <v>137</v>
      </c>
      <c r="DH116" s="809"/>
      <c r="DI116" s="809"/>
      <c r="DJ116" s="809"/>
      <c r="DK116" s="810"/>
      <c r="DL116" s="811" t="s">
        <v>137</v>
      </c>
      <c r="DM116" s="809"/>
      <c r="DN116" s="809"/>
      <c r="DO116" s="809"/>
      <c r="DP116" s="810"/>
      <c r="DQ116" s="811" t="s">
        <v>137</v>
      </c>
      <c r="DR116" s="809"/>
      <c r="DS116" s="809"/>
      <c r="DT116" s="809"/>
      <c r="DU116" s="810"/>
      <c r="DV116" s="853" t="s">
        <v>137</v>
      </c>
      <c r="DW116" s="854"/>
      <c r="DX116" s="854"/>
      <c r="DY116" s="854"/>
      <c r="DZ116" s="855"/>
    </row>
    <row r="117" spans="1:130" s="229" customFormat="1" ht="26.25" customHeight="1" x14ac:dyDescent="0.2">
      <c r="A117" s="924" t="s">
        <v>190</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6" t="s">
        <v>462</v>
      </c>
      <c r="Z117" s="926"/>
      <c r="AA117" s="931">
        <v>288363</v>
      </c>
      <c r="AB117" s="932"/>
      <c r="AC117" s="932"/>
      <c r="AD117" s="932"/>
      <c r="AE117" s="933"/>
      <c r="AF117" s="934">
        <v>320555</v>
      </c>
      <c r="AG117" s="932"/>
      <c r="AH117" s="932"/>
      <c r="AI117" s="932"/>
      <c r="AJ117" s="933"/>
      <c r="AK117" s="934">
        <v>367012</v>
      </c>
      <c r="AL117" s="932"/>
      <c r="AM117" s="932"/>
      <c r="AN117" s="932"/>
      <c r="AO117" s="933"/>
      <c r="AP117" s="935"/>
      <c r="AQ117" s="936"/>
      <c r="AR117" s="936"/>
      <c r="AS117" s="936"/>
      <c r="AT117" s="937"/>
      <c r="AU117" s="961"/>
      <c r="AV117" s="962"/>
      <c r="AW117" s="962"/>
      <c r="AX117" s="962"/>
      <c r="AY117" s="962"/>
      <c r="AZ117" s="892" t="s">
        <v>463</v>
      </c>
      <c r="BA117" s="893"/>
      <c r="BB117" s="893"/>
      <c r="BC117" s="893"/>
      <c r="BD117" s="893"/>
      <c r="BE117" s="893"/>
      <c r="BF117" s="893"/>
      <c r="BG117" s="893"/>
      <c r="BH117" s="893"/>
      <c r="BI117" s="893"/>
      <c r="BJ117" s="893"/>
      <c r="BK117" s="893"/>
      <c r="BL117" s="893"/>
      <c r="BM117" s="893"/>
      <c r="BN117" s="893"/>
      <c r="BO117" s="893"/>
      <c r="BP117" s="894"/>
      <c r="BQ117" s="818" t="s">
        <v>137</v>
      </c>
      <c r="BR117" s="819"/>
      <c r="BS117" s="819"/>
      <c r="BT117" s="819"/>
      <c r="BU117" s="819"/>
      <c r="BV117" s="819" t="s">
        <v>137</v>
      </c>
      <c r="BW117" s="819"/>
      <c r="BX117" s="819"/>
      <c r="BY117" s="819"/>
      <c r="BZ117" s="819"/>
      <c r="CA117" s="819" t="s">
        <v>137</v>
      </c>
      <c r="CB117" s="819"/>
      <c r="CC117" s="819"/>
      <c r="CD117" s="819"/>
      <c r="CE117" s="819"/>
      <c r="CF117" s="904" t="s">
        <v>137</v>
      </c>
      <c r="CG117" s="905"/>
      <c r="CH117" s="905"/>
      <c r="CI117" s="905"/>
      <c r="CJ117" s="905"/>
      <c r="CK117" s="956"/>
      <c r="CL117" s="850"/>
      <c r="CM117" s="846" t="s">
        <v>464</v>
      </c>
      <c r="CN117" s="781"/>
      <c r="CO117" s="781"/>
      <c r="CP117" s="781"/>
      <c r="CQ117" s="781"/>
      <c r="CR117" s="781"/>
      <c r="CS117" s="781"/>
      <c r="CT117" s="781"/>
      <c r="CU117" s="781"/>
      <c r="CV117" s="781"/>
      <c r="CW117" s="781"/>
      <c r="CX117" s="781"/>
      <c r="CY117" s="781"/>
      <c r="CZ117" s="781"/>
      <c r="DA117" s="781"/>
      <c r="DB117" s="781"/>
      <c r="DC117" s="781"/>
      <c r="DD117" s="781"/>
      <c r="DE117" s="781"/>
      <c r="DF117" s="782"/>
      <c r="DG117" s="808" t="s">
        <v>137</v>
      </c>
      <c r="DH117" s="809"/>
      <c r="DI117" s="809"/>
      <c r="DJ117" s="809"/>
      <c r="DK117" s="810"/>
      <c r="DL117" s="811" t="s">
        <v>137</v>
      </c>
      <c r="DM117" s="809"/>
      <c r="DN117" s="809"/>
      <c r="DO117" s="809"/>
      <c r="DP117" s="810"/>
      <c r="DQ117" s="811" t="s">
        <v>444</v>
      </c>
      <c r="DR117" s="809"/>
      <c r="DS117" s="809"/>
      <c r="DT117" s="809"/>
      <c r="DU117" s="810"/>
      <c r="DV117" s="853" t="s">
        <v>444</v>
      </c>
      <c r="DW117" s="854"/>
      <c r="DX117" s="854"/>
      <c r="DY117" s="854"/>
      <c r="DZ117" s="855"/>
    </row>
    <row r="118" spans="1:130" s="229" customFormat="1" ht="26.25" customHeight="1" x14ac:dyDescent="0.2">
      <c r="A118" s="924" t="s">
        <v>436</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433</v>
      </c>
      <c r="AB118" s="925"/>
      <c r="AC118" s="925"/>
      <c r="AD118" s="925"/>
      <c r="AE118" s="926"/>
      <c r="AF118" s="927" t="s">
        <v>434</v>
      </c>
      <c r="AG118" s="925"/>
      <c r="AH118" s="925"/>
      <c r="AI118" s="925"/>
      <c r="AJ118" s="926"/>
      <c r="AK118" s="927" t="s">
        <v>309</v>
      </c>
      <c r="AL118" s="925"/>
      <c r="AM118" s="925"/>
      <c r="AN118" s="925"/>
      <c r="AO118" s="926"/>
      <c r="AP118" s="928" t="s">
        <v>435</v>
      </c>
      <c r="AQ118" s="929"/>
      <c r="AR118" s="929"/>
      <c r="AS118" s="929"/>
      <c r="AT118" s="930"/>
      <c r="AU118" s="961"/>
      <c r="AV118" s="962"/>
      <c r="AW118" s="962"/>
      <c r="AX118" s="962"/>
      <c r="AY118" s="962"/>
      <c r="AZ118" s="867" t="s">
        <v>465</v>
      </c>
      <c r="BA118" s="868"/>
      <c r="BB118" s="868"/>
      <c r="BC118" s="868"/>
      <c r="BD118" s="868"/>
      <c r="BE118" s="868"/>
      <c r="BF118" s="868"/>
      <c r="BG118" s="868"/>
      <c r="BH118" s="868"/>
      <c r="BI118" s="868"/>
      <c r="BJ118" s="868"/>
      <c r="BK118" s="868"/>
      <c r="BL118" s="868"/>
      <c r="BM118" s="868"/>
      <c r="BN118" s="868"/>
      <c r="BO118" s="868"/>
      <c r="BP118" s="869"/>
      <c r="BQ118" s="908" t="s">
        <v>137</v>
      </c>
      <c r="BR118" s="874"/>
      <c r="BS118" s="874"/>
      <c r="BT118" s="874"/>
      <c r="BU118" s="874"/>
      <c r="BV118" s="874" t="s">
        <v>137</v>
      </c>
      <c r="BW118" s="874"/>
      <c r="BX118" s="874"/>
      <c r="BY118" s="874"/>
      <c r="BZ118" s="874"/>
      <c r="CA118" s="874" t="s">
        <v>137</v>
      </c>
      <c r="CB118" s="874"/>
      <c r="CC118" s="874"/>
      <c r="CD118" s="874"/>
      <c r="CE118" s="874"/>
      <c r="CF118" s="904" t="s">
        <v>137</v>
      </c>
      <c r="CG118" s="905"/>
      <c r="CH118" s="905"/>
      <c r="CI118" s="905"/>
      <c r="CJ118" s="905"/>
      <c r="CK118" s="956"/>
      <c r="CL118" s="850"/>
      <c r="CM118" s="846" t="s">
        <v>466</v>
      </c>
      <c r="CN118" s="781"/>
      <c r="CO118" s="781"/>
      <c r="CP118" s="781"/>
      <c r="CQ118" s="781"/>
      <c r="CR118" s="781"/>
      <c r="CS118" s="781"/>
      <c r="CT118" s="781"/>
      <c r="CU118" s="781"/>
      <c r="CV118" s="781"/>
      <c r="CW118" s="781"/>
      <c r="CX118" s="781"/>
      <c r="CY118" s="781"/>
      <c r="CZ118" s="781"/>
      <c r="DA118" s="781"/>
      <c r="DB118" s="781"/>
      <c r="DC118" s="781"/>
      <c r="DD118" s="781"/>
      <c r="DE118" s="781"/>
      <c r="DF118" s="782"/>
      <c r="DG118" s="808" t="s">
        <v>137</v>
      </c>
      <c r="DH118" s="809"/>
      <c r="DI118" s="809"/>
      <c r="DJ118" s="809"/>
      <c r="DK118" s="810"/>
      <c r="DL118" s="811" t="s">
        <v>137</v>
      </c>
      <c r="DM118" s="809"/>
      <c r="DN118" s="809"/>
      <c r="DO118" s="809"/>
      <c r="DP118" s="810"/>
      <c r="DQ118" s="811" t="s">
        <v>137</v>
      </c>
      <c r="DR118" s="809"/>
      <c r="DS118" s="809"/>
      <c r="DT118" s="809"/>
      <c r="DU118" s="810"/>
      <c r="DV118" s="853" t="s">
        <v>137</v>
      </c>
      <c r="DW118" s="854"/>
      <c r="DX118" s="854"/>
      <c r="DY118" s="854"/>
      <c r="DZ118" s="855"/>
    </row>
    <row r="119" spans="1:130" s="229" customFormat="1" ht="26.25" customHeight="1" x14ac:dyDescent="0.2">
      <c r="A119" s="847" t="s">
        <v>439</v>
      </c>
      <c r="B119" s="848"/>
      <c r="C119" s="889" t="s">
        <v>440</v>
      </c>
      <c r="D119" s="839"/>
      <c r="E119" s="839"/>
      <c r="F119" s="839"/>
      <c r="G119" s="839"/>
      <c r="H119" s="839"/>
      <c r="I119" s="839"/>
      <c r="J119" s="839"/>
      <c r="K119" s="839"/>
      <c r="L119" s="839"/>
      <c r="M119" s="839"/>
      <c r="N119" s="839"/>
      <c r="O119" s="839"/>
      <c r="P119" s="839"/>
      <c r="Q119" s="839"/>
      <c r="R119" s="839"/>
      <c r="S119" s="839"/>
      <c r="T119" s="839"/>
      <c r="U119" s="839"/>
      <c r="V119" s="839"/>
      <c r="W119" s="839"/>
      <c r="X119" s="839"/>
      <c r="Y119" s="839"/>
      <c r="Z119" s="840"/>
      <c r="AA119" s="917" t="s">
        <v>137</v>
      </c>
      <c r="AB119" s="918"/>
      <c r="AC119" s="918"/>
      <c r="AD119" s="918"/>
      <c r="AE119" s="919"/>
      <c r="AF119" s="920" t="s">
        <v>137</v>
      </c>
      <c r="AG119" s="918"/>
      <c r="AH119" s="918"/>
      <c r="AI119" s="918"/>
      <c r="AJ119" s="919"/>
      <c r="AK119" s="920" t="s">
        <v>137</v>
      </c>
      <c r="AL119" s="918"/>
      <c r="AM119" s="918"/>
      <c r="AN119" s="918"/>
      <c r="AO119" s="919"/>
      <c r="AP119" s="921" t="s">
        <v>137</v>
      </c>
      <c r="AQ119" s="922"/>
      <c r="AR119" s="922"/>
      <c r="AS119" s="922"/>
      <c r="AT119" s="923"/>
      <c r="AU119" s="963"/>
      <c r="AV119" s="964"/>
      <c r="AW119" s="964"/>
      <c r="AX119" s="964"/>
      <c r="AY119" s="964"/>
      <c r="AZ119" s="250" t="s">
        <v>190</v>
      </c>
      <c r="BA119" s="250"/>
      <c r="BB119" s="250"/>
      <c r="BC119" s="250"/>
      <c r="BD119" s="250"/>
      <c r="BE119" s="250"/>
      <c r="BF119" s="250"/>
      <c r="BG119" s="250"/>
      <c r="BH119" s="250"/>
      <c r="BI119" s="250"/>
      <c r="BJ119" s="250"/>
      <c r="BK119" s="250"/>
      <c r="BL119" s="250"/>
      <c r="BM119" s="250"/>
      <c r="BN119" s="250"/>
      <c r="BO119" s="906" t="s">
        <v>467</v>
      </c>
      <c r="BP119" s="907"/>
      <c r="BQ119" s="908">
        <v>3810254</v>
      </c>
      <c r="BR119" s="874"/>
      <c r="BS119" s="874"/>
      <c r="BT119" s="874"/>
      <c r="BU119" s="874"/>
      <c r="BV119" s="874">
        <v>3999678</v>
      </c>
      <c r="BW119" s="874"/>
      <c r="BX119" s="874"/>
      <c r="BY119" s="874"/>
      <c r="BZ119" s="874"/>
      <c r="CA119" s="874">
        <v>3995808</v>
      </c>
      <c r="CB119" s="874"/>
      <c r="CC119" s="874"/>
      <c r="CD119" s="874"/>
      <c r="CE119" s="874"/>
      <c r="CF119" s="777"/>
      <c r="CG119" s="778"/>
      <c r="CH119" s="778"/>
      <c r="CI119" s="778"/>
      <c r="CJ119" s="863"/>
      <c r="CK119" s="957"/>
      <c r="CL119" s="852"/>
      <c r="CM119" s="867" t="s">
        <v>468</v>
      </c>
      <c r="CN119" s="868"/>
      <c r="CO119" s="868"/>
      <c r="CP119" s="868"/>
      <c r="CQ119" s="868"/>
      <c r="CR119" s="868"/>
      <c r="CS119" s="868"/>
      <c r="CT119" s="868"/>
      <c r="CU119" s="868"/>
      <c r="CV119" s="868"/>
      <c r="CW119" s="868"/>
      <c r="CX119" s="868"/>
      <c r="CY119" s="868"/>
      <c r="CZ119" s="868"/>
      <c r="DA119" s="868"/>
      <c r="DB119" s="868"/>
      <c r="DC119" s="868"/>
      <c r="DD119" s="868"/>
      <c r="DE119" s="868"/>
      <c r="DF119" s="869"/>
      <c r="DG119" s="792" t="s">
        <v>137</v>
      </c>
      <c r="DH119" s="793"/>
      <c r="DI119" s="793"/>
      <c r="DJ119" s="793"/>
      <c r="DK119" s="794"/>
      <c r="DL119" s="795" t="s">
        <v>137</v>
      </c>
      <c r="DM119" s="793"/>
      <c r="DN119" s="793"/>
      <c r="DO119" s="793"/>
      <c r="DP119" s="794"/>
      <c r="DQ119" s="795" t="s">
        <v>137</v>
      </c>
      <c r="DR119" s="793"/>
      <c r="DS119" s="793"/>
      <c r="DT119" s="793"/>
      <c r="DU119" s="794"/>
      <c r="DV119" s="877" t="s">
        <v>137</v>
      </c>
      <c r="DW119" s="878"/>
      <c r="DX119" s="878"/>
      <c r="DY119" s="878"/>
      <c r="DZ119" s="879"/>
    </row>
    <row r="120" spans="1:130" s="229" customFormat="1" ht="26.25" customHeight="1" x14ac:dyDescent="0.2">
      <c r="A120" s="849"/>
      <c r="B120" s="850"/>
      <c r="C120" s="846" t="s">
        <v>445</v>
      </c>
      <c r="D120" s="781"/>
      <c r="E120" s="781"/>
      <c r="F120" s="781"/>
      <c r="G120" s="781"/>
      <c r="H120" s="781"/>
      <c r="I120" s="781"/>
      <c r="J120" s="781"/>
      <c r="K120" s="781"/>
      <c r="L120" s="781"/>
      <c r="M120" s="781"/>
      <c r="N120" s="781"/>
      <c r="O120" s="781"/>
      <c r="P120" s="781"/>
      <c r="Q120" s="781"/>
      <c r="R120" s="781"/>
      <c r="S120" s="781"/>
      <c r="T120" s="781"/>
      <c r="U120" s="781"/>
      <c r="V120" s="781"/>
      <c r="W120" s="781"/>
      <c r="X120" s="781"/>
      <c r="Y120" s="781"/>
      <c r="Z120" s="782"/>
      <c r="AA120" s="808" t="s">
        <v>137</v>
      </c>
      <c r="AB120" s="809"/>
      <c r="AC120" s="809"/>
      <c r="AD120" s="809"/>
      <c r="AE120" s="810"/>
      <c r="AF120" s="811" t="s">
        <v>137</v>
      </c>
      <c r="AG120" s="809"/>
      <c r="AH120" s="809"/>
      <c r="AI120" s="809"/>
      <c r="AJ120" s="810"/>
      <c r="AK120" s="811" t="s">
        <v>137</v>
      </c>
      <c r="AL120" s="809"/>
      <c r="AM120" s="809"/>
      <c r="AN120" s="809"/>
      <c r="AO120" s="810"/>
      <c r="AP120" s="853" t="s">
        <v>137</v>
      </c>
      <c r="AQ120" s="854"/>
      <c r="AR120" s="854"/>
      <c r="AS120" s="854"/>
      <c r="AT120" s="855"/>
      <c r="AU120" s="909" t="s">
        <v>469</v>
      </c>
      <c r="AV120" s="910"/>
      <c r="AW120" s="910"/>
      <c r="AX120" s="910"/>
      <c r="AY120" s="911"/>
      <c r="AZ120" s="889" t="s">
        <v>470</v>
      </c>
      <c r="BA120" s="839"/>
      <c r="BB120" s="839"/>
      <c r="BC120" s="839"/>
      <c r="BD120" s="839"/>
      <c r="BE120" s="839"/>
      <c r="BF120" s="839"/>
      <c r="BG120" s="839"/>
      <c r="BH120" s="839"/>
      <c r="BI120" s="839"/>
      <c r="BJ120" s="839"/>
      <c r="BK120" s="839"/>
      <c r="BL120" s="839"/>
      <c r="BM120" s="839"/>
      <c r="BN120" s="839"/>
      <c r="BO120" s="839"/>
      <c r="BP120" s="840"/>
      <c r="BQ120" s="890">
        <v>700454</v>
      </c>
      <c r="BR120" s="871"/>
      <c r="BS120" s="871"/>
      <c r="BT120" s="871"/>
      <c r="BU120" s="871"/>
      <c r="BV120" s="871">
        <v>663924</v>
      </c>
      <c r="BW120" s="871"/>
      <c r="BX120" s="871"/>
      <c r="BY120" s="871"/>
      <c r="BZ120" s="871"/>
      <c r="CA120" s="871">
        <v>576554</v>
      </c>
      <c r="CB120" s="871"/>
      <c r="CC120" s="871"/>
      <c r="CD120" s="871"/>
      <c r="CE120" s="871"/>
      <c r="CF120" s="895">
        <v>78.8</v>
      </c>
      <c r="CG120" s="896"/>
      <c r="CH120" s="896"/>
      <c r="CI120" s="896"/>
      <c r="CJ120" s="896"/>
      <c r="CK120" s="897" t="s">
        <v>471</v>
      </c>
      <c r="CL120" s="881"/>
      <c r="CM120" s="881"/>
      <c r="CN120" s="881"/>
      <c r="CO120" s="882"/>
      <c r="CP120" s="901" t="s">
        <v>472</v>
      </c>
      <c r="CQ120" s="902"/>
      <c r="CR120" s="902"/>
      <c r="CS120" s="902"/>
      <c r="CT120" s="902"/>
      <c r="CU120" s="902"/>
      <c r="CV120" s="902"/>
      <c r="CW120" s="902"/>
      <c r="CX120" s="902"/>
      <c r="CY120" s="902"/>
      <c r="CZ120" s="902"/>
      <c r="DA120" s="902"/>
      <c r="DB120" s="902"/>
      <c r="DC120" s="902"/>
      <c r="DD120" s="902"/>
      <c r="DE120" s="902"/>
      <c r="DF120" s="903"/>
      <c r="DG120" s="890">
        <v>384140</v>
      </c>
      <c r="DH120" s="871"/>
      <c r="DI120" s="871"/>
      <c r="DJ120" s="871"/>
      <c r="DK120" s="871"/>
      <c r="DL120" s="871">
        <v>382760</v>
      </c>
      <c r="DM120" s="871"/>
      <c r="DN120" s="871"/>
      <c r="DO120" s="871"/>
      <c r="DP120" s="871"/>
      <c r="DQ120" s="871">
        <v>392711</v>
      </c>
      <c r="DR120" s="871"/>
      <c r="DS120" s="871"/>
      <c r="DT120" s="871"/>
      <c r="DU120" s="871"/>
      <c r="DV120" s="872">
        <v>53.7</v>
      </c>
      <c r="DW120" s="872"/>
      <c r="DX120" s="872"/>
      <c r="DY120" s="872"/>
      <c r="DZ120" s="873"/>
    </row>
    <row r="121" spans="1:130" s="229" customFormat="1" ht="26.25" customHeight="1" x14ac:dyDescent="0.2">
      <c r="A121" s="849"/>
      <c r="B121" s="850"/>
      <c r="C121" s="892" t="s">
        <v>473</v>
      </c>
      <c r="D121" s="893"/>
      <c r="E121" s="893"/>
      <c r="F121" s="893"/>
      <c r="G121" s="893"/>
      <c r="H121" s="893"/>
      <c r="I121" s="893"/>
      <c r="J121" s="893"/>
      <c r="K121" s="893"/>
      <c r="L121" s="893"/>
      <c r="M121" s="893"/>
      <c r="N121" s="893"/>
      <c r="O121" s="893"/>
      <c r="P121" s="893"/>
      <c r="Q121" s="893"/>
      <c r="R121" s="893"/>
      <c r="S121" s="893"/>
      <c r="T121" s="893"/>
      <c r="U121" s="893"/>
      <c r="V121" s="893"/>
      <c r="W121" s="893"/>
      <c r="X121" s="893"/>
      <c r="Y121" s="893"/>
      <c r="Z121" s="894"/>
      <c r="AA121" s="808" t="s">
        <v>137</v>
      </c>
      <c r="AB121" s="809"/>
      <c r="AC121" s="809"/>
      <c r="AD121" s="809"/>
      <c r="AE121" s="810"/>
      <c r="AF121" s="811" t="s">
        <v>137</v>
      </c>
      <c r="AG121" s="809"/>
      <c r="AH121" s="809"/>
      <c r="AI121" s="809"/>
      <c r="AJ121" s="810"/>
      <c r="AK121" s="811" t="s">
        <v>137</v>
      </c>
      <c r="AL121" s="809"/>
      <c r="AM121" s="809"/>
      <c r="AN121" s="809"/>
      <c r="AO121" s="810"/>
      <c r="AP121" s="853" t="s">
        <v>137</v>
      </c>
      <c r="AQ121" s="854"/>
      <c r="AR121" s="854"/>
      <c r="AS121" s="854"/>
      <c r="AT121" s="855"/>
      <c r="AU121" s="912"/>
      <c r="AV121" s="913"/>
      <c r="AW121" s="913"/>
      <c r="AX121" s="913"/>
      <c r="AY121" s="914"/>
      <c r="AZ121" s="846" t="s">
        <v>474</v>
      </c>
      <c r="BA121" s="781"/>
      <c r="BB121" s="781"/>
      <c r="BC121" s="781"/>
      <c r="BD121" s="781"/>
      <c r="BE121" s="781"/>
      <c r="BF121" s="781"/>
      <c r="BG121" s="781"/>
      <c r="BH121" s="781"/>
      <c r="BI121" s="781"/>
      <c r="BJ121" s="781"/>
      <c r="BK121" s="781"/>
      <c r="BL121" s="781"/>
      <c r="BM121" s="781"/>
      <c r="BN121" s="781"/>
      <c r="BO121" s="781"/>
      <c r="BP121" s="782"/>
      <c r="BQ121" s="818">
        <v>155213</v>
      </c>
      <c r="BR121" s="819"/>
      <c r="BS121" s="819"/>
      <c r="BT121" s="819"/>
      <c r="BU121" s="819"/>
      <c r="BV121" s="819">
        <v>147740</v>
      </c>
      <c r="BW121" s="819"/>
      <c r="BX121" s="819"/>
      <c r="BY121" s="819"/>
      <c r="BZ121" s="819"/>
      <c r="CA121" s="819">
        <v>136809</v>
      </c>
      <c r="CB121" s="819"/>
      <c r="CC121" s="819"/>
      <c r="CD121" s="819"/>
      <c r="CE121" s="819"/>
      <c r="CF121" s="904">
        <v>18.7</v>
      </c>
      <c r="CG121" s="905"/>
      <c r="CH121" s="905"/>
      <c r="CI121" s="905"/>
      <c r="CJ121" s="905"/>
      <c r="CK121" s="898"/>
      <c r="CL121" s="884"/>
      <c r="CM121" s="884"/>
      <c r="CN121" s="884"/>
      <c r="CO121" s="885"/>
      <c r="CP121" s="864" t="s">
        <v>475</v>
      </c>
      <c r="CQ121" s="865"/>
      <c r="CR121" s="865"/>
      <c r="CS121" s="865"/>
      <c r="CT121" s="865"/>
      <c r="CU121" s="865"/>
      <c r="CV121" s="865"/>
      <c r="CW121" s="865"/>
      <c r="CX121" s="865"/>
      <c r="CY121" s="865"/>
      <c r="CZ121" s="865"/>
      <c r="DA121" s="865"/>
      <c r="DB121" s="865"/>
      <c r="DC121" s="865"/>
      <c r="DD121" s="865"/>
      <c r="DE121" s="865"/>
      <c r="DF121" s="866"/>
      <c r="DG121" s="818">
        <v>360544</v>
      </c>
      <c r="DH121" s="819"/>
      <c r="DI121" s="819"/>
      <c r="DJ121" s="819"/>
      <c r="DK121" s="819"/>
      <c r="DL121" s="819">
        <v>307092</v>
      </c>
      <c r="DM121" s="819"/>
      <c r="DN121" s="819"/>
      <c r="DO121" s="819"/>
      <c r="DP121" s="819"/>
      <c r="DQ121" s="819">
        <v>299963</v>
      </c>
      <c r="DR121" s="819"/>
      <c r="DS121" s="819"/>
      <c r="DT121" s="819"/>
      <c r="DU121" s="819"/>
      <c r="DV121" s="825">
        <v>41</v>
      </c>
      <c r="DW121" s="825"/>
      <c r="DX121" s="825"/>
      <c r="DY121" s="825"/>
      <c r="DZ121" s="826"/>
    </row>
    <row r="122" spans="1:130" s="229" customFormat="1" ht="26.25" customHeight="1" x14ac:dyDescent="0.2">
      <c r="A122" s="849"/>
      <c r="B122" s="850"/>
      <c r="C122" s="846" t="s">
        <v>455</v>
      </c>
      <c r="D122" s="781"/>
      <c r="E122" s="781"/>
      <c r="F122" s="781"/>
      <c r="G122" s="781"/>
      <c r="H122" s="781"/>
      <c r="I122" s="781"/>
      <c r="J122" s="781"/>
      <c r="K122" s="781"/>
      <c r="L122" s="781"/>
      <c r="M122" s="781"/>
      <c r="N122" s="781"/>
      <c r="O122" s="781"/>
      <c r="P122" s="781"/>
      <c r="Q122" s="781"/>
      <c r="R122" s="781"/>
      <c r="S122" s="781"/>
      <c r="T122" s="781"/>
      <c r="U122" s="781"/>
      <c r="V122" s="781"/>
      <c r="W122" s="781"/>
      <c r="X122" s="781"/>
      <c r="Y122" s="781"/>
      <c r="Z122" s="782"/>
      <c r="AA122" s="808" t="s">
        <v>137</v>
      </c>
      <c r="AB122" s="809"/>
      <c r="AC122" s="809"/>
      <c r="AD122" s="809"/>
      <c r="AE122" s="810"/>
      <c r="AF122" s="811" t="s">
        <v>137</v>
      </c>
      <c r="AG122" s="809"/>
      <c r="AH122" s="809"/>
      <c r="AI122" s="809"/>
      <c r="AJ122" s="810"/>
      <c r="AK122" s="811" t="s">
        <v>137</v>
      </c>
      <c r="AL122" s="809"/>
      <c r="AM122" s="809"/>
      <c r="AN122" s="809"/>
      <c r="AO122" s="810"/>
      <c r="AP122" s="853" t="s">
        <v>137</v>
      </c>
      <c r="AQ122" s="854"/>
      <c r="AR122" s="854"/>
      <c r="AS122" s="854"/>
      <c r="AT122" s="855"/>
      <c r="AU122" s="912"/>
      <c r="AV122" s="913"/>
      <c r="AW122" s="913"/>
      <c r="AX122" s="913"/>
      <c r="AY122" s="914"/>
      <c r="AZ122" s="867" t="s">
        <v>476</v>
      </c>
      <c r="BA122" s="868"/>
      <c r="BB122" s="868"/>
      <c r="BC122" s="868"/>
      <c r="BD122" s="868"/>
      <c r="BE122" s="868"/>
      <c r="BF122" s="868"/>
      <c r="BG122" s="868"/>
      <c r="BH122" s="868"/>
      <c r="BI122" s="868"/>
      <c r="BJ122" s="868"/>
      <c r="BK122" s="868"/>
      <c r="BL122" s="868"/>
      <c r="BM122" s="868"/>
      <c r="BN122" s="868"/>
      <c r="BO122" s="868"/>
      <c r="BP122" s="869"/>
      <c r="BQ122" s="908">
        <v>2484351</v>
      </c>
      <c r="BR122" s="874"/>
      <c r="BS122" s="874"/>
      <c r="BT122" s="874"/>
      <c r="BU122" s="874"/>
      <c r="BV122" s="874">
        <v>2591564</v>
      </c>
      <c r="BW122" s="874"/>
      <c r="BX122" s="874"/>
      <c r="BY122" s="874"/>
      <c r="BZ122" s="874"/>
      <c r="CA122" s="874">
        <v>2636242</v>
      </c>
      <c r="CB122" s="874"/>
      <c r="CC122" s="874"/>
      <c r="CD122" s="874"/>
      <c r="CE122" s="874"/>
      <c r="CF122" s="875">
        <v>360.4</v>
      </c>
      <c r="CG122" s="876"/>
      <c r="CH122" s="876"/>
      <c r="CI122" s="876"/>
      <c r="CJ122" s="876"/>
      <c r="CK122" s="898"/>
      <c r="CL122" s="884"/>
      <c r="CM122" s="884"/>
      <c r="CN122" s="884"/>
      <c r="CO122" s="885"/>
      <c r="CP122" s="864" t="s">
        <v>477</v>
      </c>
      <c r="CQ122" s="865"/>
      <c r="CR122" s="865"/>
      <c r="CS122" s="865"/>
      <c r="CT122" s="865"/>
      <c r="CU122" s="865"/>
      <c r="CV122" s="865"/>
      <c r="CW122" s="865"/>
      <c r="CX122" s="865"/>
      <c r="CY122" s="865"/>
      <c r="CZ122" s="865"/>
      <c r="DA122" s="865"/>
      <c r="DB122" s="865"/>
      <c r="DC122" s="865"/>
      <c r="DD122" s="865"/>
      <c r="DE122" s="865"/>
      <c r="DF122" s="866"/>
      <c r="DG122" s="818" t="s">
        <v>137</v>
      </c>
      <c r="DH122" s="819"/>
      <c r="DI122" s="819"/>
      <c r="DJ122" s="819"/>
      <c r="DK122" s="819"/>
      <c r="DL122" s="819" t="s">
        <v>137</v>
      </c>
      <c r="DM122" s="819"/>
      <c r="DN122" s="819"/>
      <c r="DO122" s="819"/>
      <c r="DP122" s="819"/>
      <c r="DQ122" s="819" t="s">
        <v>137</v>
      </c>
      <c r="DR122" s="819"/>
      <c r="DS122" s="819"/>
      <c r="DT122" s="819"/>
      <c r="DU122" s="819"/>
      <c r="DV122" s="825" t="s">
        <v>137</v>
      </c>
      <c r="DW122" s="825"/>
      <c r="DX122" s="825"/>
      <c r="DY122" s="825"/>
      <c r="DZ122" s="826"/>
    </row>
    <row r="123" spans="1:130" s="229" customFormat="1" ht="26.25" customHeight="1" x14ac:dyDescent="0.2">
      <c r="A123" s="849"/>
      <c r="B123" s="850"/>
      <c r="C123" s="846" t="s">
        <v>461</v>
      </c>
      <c r="D123" s="781"/>
      <c r="E123" s="781"/>
      <c r="F123" s="781"/>
      <c r="G123" s="781"/>
      <c r="H123" s="781"/>
      <c r="I123" s="781"/>
      <c r="J123" s="781"/>
      <c r="K123" s="781"/>
      <c r="L123" s="781"/>
      <c r="M123" s="781"/>
      <c r="N123" s="781"/>
      <c r="O123" s="781"/>
      <c r="P123" s="781"/>
      <c r="Q123" s="781"/>
      <c r="R123" s="781"/>
      <c r="S123" s="781"/>
      <c r="T123" s="781"/>
      <c r="U123" s="781"/>
      <c r="V123" s="781"/>
      <c r="W123" s="781"/>
      <c r="X123" s="781"/>
      <c r="Y123" s="781"/>
      <c r="Z123" s="782"/>
      <c r="AA123" s="808" t="s">
        <v>137</v>
      </c>
      <c r="AB123" s="809"/>
      <c r="AC123" s="809"/>
      <c r="AD123" s="809"/>
      <c r="AE123" s="810"/>
      <c r="AF123" s="811" t="s">
        <v>137</v>
      </c>
      <c r="AG123" s="809"/>
      <c r="AH123" s="809"/>
      <c r="AI123" s="809"/>
      <c r="AJ123" s="810"/>
      <c r="AK123" s="811" t="s">
        <v>137</v>
      </c>
      <c r="AL123" s="809"/>
      <c r="AM123" s="809"/>
      <c r="AN123" s="809"/>
      <c r="AO123" s="810"/>
      <c r="AP123" s="853" t="s">
        <v>137</v>
      </c>
      <c r="AQ123" s="854"/>
      <c r="AR123" s="854"/>
      <c r="AS123" s="854"/>
      <c r="AT123" s="855"/>
      <c r="AU123" s="915"/>
      <c r="AV123" s="916"/>
      <c r="AW123" s="916"/>
      <c r="AX123" s="916"/>
      <c r="AY123" s="916"/>
      <c r="AZ123" s="250" t="s">
        <v>190</v>
      </c>
      <c r="BA123" s="250"/>
      <c r="BB123" s="250"/>
      <c r="BC123" s="250"/>
      <c r="BD123" s="250"/>
      <c r="BE123" s="250"/>
      <c r="BF123" s="250"/>
      <c r="BG123" s="250"/>
      <c r="BH123" s="250"/>
      <c r="BI123" s="250"/>
      <c r="BJ123" s="250"/>
      <c r="BK123" s="250"/>
      <c r="BL123" s="250"/>
      <c r="BM123" s="250"/>
      <c r="BN123" s="250"/>
      <c r="BO123" s="906" t="s">
        <v>478</v>
      </c>
      <c r="BP123" s="907"/>
      <c r="BQ123" s="861">
        <v>3340018</v>
      </c>
      <c r="BR123" s="862"/>
      <c r="BS123" s="862"/>
      <c r="BT123" s="862"/>
      <c r="BU123" s="862"/>
      <c r="BV123" s="862">
        <v>3403228</v>
      </c>
      <c r="BW123" s="862"/>
      <c r="BX123" s="862"/>
      <c r="BY123" s="862"/>
      <c r="BZ123" s="862"/>
      <c r="CA123" s="862">
        <v>3349605</v>
      </c>
      <c r="CB123" s="862"/>
      <c r="CC123" s="862"/>
      <c r="CD123" s="862"/>
      <c r="CE123" s="862"/>
      <c r="CF123" s="777"/>
      <c r="CG123" s="778"/>
      <c r="CH123" s="778"/>
      <c r="CI123" s="778"/>
      <c r="CJ123" s="863"/>
      <c r="CK123" s="898"/>
      <c r="CL123" s="884"/>
      <c r="CM123" s="884"/>
      <c r="CN123" s="884"/>
      <c r="CO123" s="885"/>
      <c r="CP123" s="864" t="s">
        <v>479</v>
      </c>
      <c r="CQ123" s="865"/>
      <c r="CR123" s="865"/>
      <c r="CS123" s="865"/>
      <c r="CT123" s="865"/>
      <c r="CU123" s="865"/>
      <c r="CV123" s="865"/>
      <c r="CW123" s="865"/>
      <c r="CX123" s="865"/>
      <c r="CY123" s="865"/>
      <c r="CZ123" s="865"/>
      <c r="DA123" s="865"/>
      <c r="DB123" s="865"/>
      <c r="DC123" s="865"/>
      <c r="DD123" s="865"/>
      <c r="DE123" s="865"/>
      <c r="DF123" s="866"/>
      <c r="DG123" s="808" t="s">
        <v>137</v>
      </c>
      <c r="DH123" s="809"/>
      <c r="DI123" s="809"/>
      <c r="DJ123" s="809"/>
      <c r="DK123" s="810"/>
      <c r="DL123" s="811" t="s">
        <v>137</v>
      </c>
      <c r="DM123" s="809"/>
      <c r="DN123" s="809"/>
      <c r="DO123" s="809"/>
      <c r="DP123" s="810"/>
      <c r="DQ123" s="811" t="s">
        <v>137</v>
      </c>
      <c r="DR123" s="809"/>
      <c r="DS123" s="809"/>
      <c r="DT123" s="809"/>
      <c r="DU123" s="810"/>
      <c r="DV123" s="853" t="s">
        <v>137</v>
      </c>
      <c r="DW123" s="854"/>
      <c r="DX123" s="854"/>
      <c r="DY123" s="854"/>
      <c r="DZ123" s="855"/>
    </row>
    <row r="124" spans="1:130" s="229" customFormat="1" ht="26.25" customHeight="1" thickBot="1" x14ac:dyDescent="0.25">
      <c r="A124" s="849"/>
      <c r="B124" s="850"/>
      <c r="C124" s="846" t="s">
        <v>464</v>
      </c>
      <c r="D124" s="781"/>
      <c r="E124" s="781"/>
      <c r="F124" s="781"/>
      <c r="G124" s="781"/>
      <c r="H124" s="781"/>
      <c r="I124" s="781"/>
      <c r="J124" s="781"/>
      <c r="K124" s="781"/>
      <c r="L124" s="781"/>
      <c r="M124" s="781"/>
      <c r="N124" s="781"/>
      <c r="O124" s="781"/>
      <c r="P124" s="781"/>
      <c r="Q124" s="781"/>
      <c r="R124" s="781"/>
      <c r="S124" s="781"/>
      <c r="T124" s="781"/>
      <c r="U124" s="781"/>
      <c r="V124" s="781"/>
      <c r="W124" s="781"/>
      <c r="X124" s="781"/>
      <c r="Y124" s="781"/>
      <c r="Z124" s="782"/>
      <c r="AA124" s="808" t="s">
        <v>137</v>
      </c>
      <c r="AB124" s="809"/>
      <c r="AC124" s="809"/>
      <c r="AD124" s="809"/>
      <c r="AE124" s="810"/>
      <c r="AF124" s="811" t="s">
        <v>137</v>
      </c>
      <c r="AG124" s="809"/>
      <c r="AH124" s="809"/>
      <c r="AI124" s="809"/>
      <c r="AJ124" s="810"/>
      <c r="AK124" s="811" t="s">
        <v>137</v>
      </c>
      <c r="AL124" s="809"/>
      <c r="AM124" s="809"/>
      <c r="AN124" s="809"/>
      <c r="AO124" s="810"/>
      <c r="AP124" s="853" t="s">
        <v>137</v>
      </c>
      <c r="AQ124" s="854"/>
      <c r="AR124" s="854"/>
      <c r="AS124" s="854"/>
      <c r="AT124" s="855"/>
      <c r="AU124" s="856" t="s">
        <v>480</v>
      </c>
      <c r="AV124" s="857"/>
      <c r="AW124" s="857"/>
      <c r="AX124" s="857"/>
      <c r="AY124" s="857"/>
      <c r="AZ124" s="857"/>
      <c r="BA124" s="857"/>
      <c r="BB124" s="857"/>
      <c r="BC124" s="857"/>
      <c r="BD124" s="857"/>
      <c r="BE124" s="857"/>
      <c r="BF124" s="857"/>
      <c r="BG124" s="857"/>
      <c r="BH124" s="857"/>
      <c r="BI124" s="857"/>
      <c r="BJ124" s="857"/>
      <c r="BK124" s="857"/>
      <c r="BL124" s="857"/>
      <c r="BM124" s="857"/>
      <c r="BN124" s="857"/>
      <c r="BO124" s="857"/>
      <c r="BP124" s="858"/>
      <c r="BQ124" s="859">
        <v>78</v>
      </c>
      <c r="BR124" s="860"/>
      <c r="BS124" s="860"/>
      <c r="BT124" s="860"/>
      <c r="BU124" s="860"/>
      <c r="BV124" s="860">
        <v>92.6</v>
      </c>
      <c r="BW124" s="860"/>
      <c r="BX124" s="860"/>
      <c r="BY124" s="860"/>
      <c r="BZ124" s="860"/>
      <c r="CA124" s="860">
        <v>88.3</v>
      </c>
      <c r="CB124" s="860"/>
      <c r="CC124" s="860"/>
      <c r="CD124" s="860"/>
      <c r="CE124" s="860"/>
      <c r="CF124" s="755"/>
      <c r="CG124" s="756"/>
      <c r="CH124" s="756"/>
      <c r="CI124" s="756"/>
      <c r="CJ124" s="891"/>
      <c r="CK124" s="899"/>
      <c r="CL124" s="899"/>
      <c r="CM124" s="899"/>
      <c r="CN124" s="899"/>
      <c r="CO124" s="900"/>
      <c r="CP124" s="864" t="s">
        <v>481</v>
      </c>
      <c r="CQ124" s="865"/>
      <c r="CR124" s="865"/>
      <c r="CS124" s="865"/>
      <c r="CT124" s="865"/>
      <c r="CU124" s="865"/>
      <c r="CV124" s="865"/>
      <c r="CW124" s="865"/>
      <c r="CX124" s="865"/>
      <c r="CY124" s="865"/>
      <c r="CZ124" s="865"/>
      <c r="DA124" s="865"/>
      <c r="DB124" s="865"/>
      <c r="DC124" s="865"/>
      <c r="DD124" s="865"/>
      <c r="DE124" s="865"/>
      <c r="DF124" s="866"/>
      <c r="DG124" s="792" t="s">
        <v>137</v>
      </c>
      <c r="DH124" s="793"/>
      <c r="DI124" s="793"/>
      <c r="DJ124" s="793"/>
      <c r="DK124" s="794"/>
      <c r="DL124" s="795" t="s">
        <v>137</v>
      </c>
      <c r="DM124" s="793"/>
      <c r="DN124" s="793"/>
      <c r="DO124" s="793"/>
      <c r="DP124" s="794"/>
      <c r="DQ124" s="795" t="s">
        <v>137</v>
      </c>
      <c r="DR124" s="793"/>
      <c r="DS124" s="793"/>
      <c r="DT124" s="793"/>
      <c r="DU124" s="794"/>
      <c r="DV124" s="877" t="s">
        <v>137</v>
      </c>
      <c r="DW124" s="878"/>
      <c r="DX124" s="878"/>
      <c r="DY124" s="878"/>
      <c r="DZ124" s="879"/>
    </row>
    <row r="125" spans="1:130" s="229" customFormat="1" ht="26.25" customHeight="1" x14ac:dyDescent="0.2">
      <c r="A125" s="849"/>
      <c r="B125" s="850"/>
      <c r="C125" s="846" t="s">
        <v>466</v>
      </c>
      <c r="D125" s="781"/>
      <c r="E125" s="781"/>
      <c r="F125" s="781"/>
      <c r="G125" s="781"/>
      <c r="H125" s="781"/>
      <c r="I125" s="781"/>
      <c r="J125" s="781"/>
      <c r="K125" s="781"/>
      <c r="L125" s="781"/>
      <c r="M125" s="781"/>
      <c r="N125" s="781"/>
      <c r="O125" s="781"/>
      <c r="P125" s="781"/>
      <c r="Q125" s="781"/>
      <c r="R125" s="781"/>
      <c r="S125" s="781"/>
      <c r="T125" s="781"/>
      <c r="U125" s="781"/>
      <c r="V125" s="781"/>
      <c r="W125" s="781"/>
      <c r="X125" s="781"/>
      <c r="Y125" s="781"/>
      <c r="Z125" s="782"/>
      <c r="AA125" s="808" t="s">
        <v>137</v>
      </c>
      <c r="AB125" s="809"/>
      <c r="AC125" s="809"/>
      <c r="AD125" s="809"/>
      <c r="AE125" s="810"/>
      <c r="AF125" s="811" t="s">
        <v>137</v>
      </c>
      <c r="AG125" s="809"/>
      <c r="AH125" s="809"/>
      <c r="AI125" s="809"/>
      <c r="AJ125" s="810"/>
      <c r="AK125" s="811" t="s">
        <v>137</v>
      </c>
      <c r="AL125" s="809"/>
      <c r="AM125" s="809"/>
      <c r="AN125" s="809"/>
      <c r="AO125" s="810"/>
      <c r="AP125" s="853" t="s">
        <v>137</v>
      </c>
      <c r="AQ125" s="854"/>
      <c r="AR125" s="854"/>
      <c r="AS125" s="854"/>
      <c r="AT125" s="855"/>
      <c r="AU125" s="251"/>
      <c r="AV125" s="252"/>
      <c r="AW125" s="252"/>
      <c r="AX125" s="252"/>
      <c r="AY125" s="252"/>
      <c r="AZ125" s="252"/>
      <c r="BA125" s="252"/>
      <c r="BB125" s="252"/>
      <c r="BC125" s="252"/>
      <c r="BD125" s="252"/>
      <c r="BE125" s="252"/>
      <c r="BF125" s="252"/>
      <c r="BG125" s="252"/>
      <c r="BH125" s="252"/>
      <c r="BI125" s="252"/>
      <c r="BJ125" s="252"/>
      <c r="BK125" s="252"/>
      <c r="BL125" s="252"/>
      <c r="BM125" s="252"/>
      <c r="BN125" s="252"/>
      <c r="BO125" s="252"/>
      <c r="BP125" s="252"/>
      <c r="BQ125" s="231"/>
      <c r="BR125" s="231"/>
      <c r="BS125" s="231"/>
      <c r="BT125" s="231"/>
      <c r="BU125" s="231"/>
      <c r="BV125" s="231"/>
      <c r="BW125" s="231"/>
      <c r="BX125" s="231"/>
      <c r="BY125" s="231"/>
      <c r="BZ125" s="231"/>
      <c r="CA125" s="231"/>
      <c r="CB125" s="231"/>
      <c r="CC125" s="231"/>
      <c r="CD125" s="231"/>
      <c r="CE125" s="231"/>
      <c r="CF125" s="231"/>
      <c r="CG125" s="231"/>
      <c r="CH125" s="231"/>
      <c r="CI125" s="231"/>
      <c r="CJ125" s="253"/>
      <c r="CK125" s="880" t="s">
        <v>482</v>
      </c>
      <c r="CL125" s="881"/>
      <c r="CM125" s="881"/>
      <c r="CN125" s="881"/>
      <c r="CO125" s="882"/>
      <c r="CP125" s="889" t="s">
        <v>483</v>
      </c>
      <c r="CQ125" s="839"/>
      <c r="CR125" s="839"/>
      <c r="CS125" s="839"/>
      <c r="CT125" s="839"/>
      <c r="CU125" s="839"/>
      <c r="CV125" s="839"/>
      <c r="CW125" s="839"/>
      <c r="CX125" s="839"/>
      <c r="CY125" s="839"/>
      <c r="CZ125" s="839"/>
      <c r="DA125" s="839"/>
      <c r="DB125" s="839"/>
      <c r="DC125" s="839"/>
      <c r="DD125" s="839"/>
      <c r="DE125" s="839"/>
      <c r="DF125" s="840"/>
      <c r="DG125" s="890" t="s">
        <v>137</v>
      </c>
      <c r="DH125" s="871"/>
      <c r="DI125" s="871"/>
      <c r="DJ125" s="871"/>
      <c r="DK125" s="871"/>
      <c r="DL125" s="871" t="s">
        <v>137</v>
      </c>
      <c r="DM125" s="871"/>
      <c r="DN125" s="871"/>
      <c r="DO125" s="871"/>
      <c r="DP125" s="871"/>
      <c r="DQ125" s="871" t="s">
        <v>137</v>
      </c>
      <c r="DR125" s="871"/>
      <c r="DS125" s="871"/>
      <c r="DT125" s="871"/>
      <c r="DU125" s="871"/>
      <c r="DV125" s="872" t="s">
        <v>137</v>
      </c>
      <c r="DW125" s="872"/>
      <c r="DX125" s="872"/>
      <c r="DY125" s="872"/>
      <c r="DZ125" s="873"/>
    </row>
    <row r="126" spans="1:130" s="229" customFormat="1" ht="26.25" customHeight="1" thickBot="1" x14ac:dyDescent="0.25">
      <c r="A126" s="849"/>
      <c r="B126" s="850"/>
      <c r="C126" s="846" t="s">
        <v>468</v>
      </c>
      <c r="D126" s="781"/>
      <c r="E126" s="781"/>
      <c r="F126" s="781"/>
      <c r="G126" s="781"/>
      <c r="H126" s="781"/>
      <c r="I126" s="781"/>
      <c r="J126" s="781"/>
      <c r="K126" s="781"/>
      <c r="L126" s="781"/>
      <c r="M126" s="781"/>
      <c r="N126" s="781"/>
      <c r="O126" s="781"/>
      <c r="P126" s="781"/>
      <c r="Q126" s="781"/>
      <c r="R126" s="781"/>
      <c r="S126" s="781"/>
      <c r="T126" s="781"/>
      <c r="U126" s="781"/>
      <c r="V126" s="781"/>
      <c r="W126" s="781"/>
      <c r="X126" s="781"/>
      <c r="Y126" s="781"/>
      <c r="Z126" s="782"/>
      <c r="AA126" s="808" t="s">
        <v>137</v>
      </c>
      <c r="AB126" s="809"/>
      <c r="AC126" s="809"/>
      <c r="AD126" s="809"/>
      <c r="AE126" s="810"/>
      <c r="AF126" s="811" t="s">
        <v>137</v>
      </c>
      <c r="AG126" s="809"/>
      <c r="AH126" s="809"/>
      <c r="AI126" s="809"/>
      <c r="AJ126" s="810"/>
      <c r="AK126" s="811" t="s">
        <v>137</v>
      </c>
      <c r="AL126" s="809"/>
      <c r="AM126" s="809"/>
      <c r="AN126" s="809"/>
      <c r="AO126" s="810"/>
      <c r="AP126" s="853" t="s">
        <v>137</v>
      </c>
      <c r="AQ126" s="854"/>
      <c r="AR126" s="854"/>
      <c r="AS126" s="854"/>
      <c r="AT126" s="855"/>
      <c r="AU126" s="231"/>
      <c r="AV126" s="231"/>
      <c r="AW126" s="231"/>
      <c r="AX126" s="231"/>
      <c r="AY126" s="231"/>
      <c r="AZ126" s="231"/>
      <c r="BA126" s="231"/>
      <c r="BB126" s="231"/>
      <c r="BC126" s="231"/>
      <c r="BD126" s="231"/>
      <c r="BE126" s="231"/>
      <c r="BF126" s="231"/>
      <c r="BG126" s="231"/>
      <c r="BH126" s="231"/>
      <c r="BI126" s="231"/>
      <c r="BJ126" s="231"/>
      <c r="BK126" s="231"/>
      <c r="BL126" s="231"/>
      <c r="BM126" s="231"/>
      <c r="BN126" s="231"/>
      <c r="BO126" s="231"/>
      <c r="BP126" s="231"/>
      <c r="BQ126" s="231"/>
      <c r="BR126" s="231"/>
      <c r="BS126" s="231"/>
      <c r="BT126" s="231"/>
      <c r="BU126" s="231"/>
      <c r="BV126" s="231"/>
      <c r="BW126" s="231"/>
      <c r="BX126" s="231"/>
      <c r="BY126" s="231"/>
      <c r="BZ126" s="231"/>
      <c r="CA126" s="231"/>
      <c r="CB126" s="231"/>
      <c r="CC126" s="231"/>
      <c r="CD126" s="254"/>
      <c r="CE126" s="254"/>
      <c r="CF126" s="254"/>
      <c r="CG126" s="231"/>
      <c r="CH126" s="231"/>
      <c r="CI126" s="231"/>
      <c r="CJ126" s="253"/>
      <c r="CK126" s="883"/>
      <c r="CL126" s="884"/>
      <c r="CM126" s="884"/>
      <c r="CN126" s="884"/>
      <c r="CO126" s="885"/>
      <c r="CP126" s="846" t="s">
        <v>484</v>
      </c>
      <c r="CQ126" s="781"/>
      <c r="CR126" s="781"/>
      <c r="CS126" s="781"/>
      <c r="CT126" s="781"/>
      <c r="CU126" s="781"/>
      <c r="CV126" s="781"/>
      <c r="CW126" s="781"/>
      <c r="CX126" s="781"/>
      <c r="CY126" s="781"/>
      <c r="CZ126" s="781"/>
      <c r="DA126" s="781"/>
      <c r="DB126" s="781"/>
      <c r="DC126" s="781"/>
      <c r="DD126" s="781"/>
      <c r="DE126" s="781"/>
      <c r="DF126" s="782"/>
      <c r="DG126" s="818" t="s">
        <v>137</v>
      </c>
      <c r="DH126" s="819"/>
      <c r="DI126" s="819"/>
      <c r="DJ126" s="819"/>
      <c r="DK126" s="819"/>
      <c r="DL126" s="819" t="s">
        <v>137</v>
      </c>
      <c r="DM126" s="819"/>
      <c r="DN126" s="819"/>
      <c r="DO126" s="819"/>
      <c r="DP126" s="819"/>
      <c r="DQ126" s="819" t="s">
        <v>137</v>
      </c>
      <c r="DR126" s="819"/>
      <c r="DS126" s="819"/>
      <c r="DT126" s="819"/>
      <c r="DU126" s="819"/>
      <c r="DV126" s="825" t="s">
        <v>137</v>
      </c>
      <c r="DW126" s="825"/>
      <c r="DX126" s="825"/>
      <c r="DY126" s="825"/>
      <c r="DZ126" s="826"/>
    </row>
    <row r="127" spans="1:130" s="229" customFormat="1" ht="26.25" customHeight="1" x14ac:dyDescent="0.2">
      <c r="A127" s="851"/>
      <c r="B127" s="852"/>
      <c r="C127" s="867" t="s">
        <v>485</v>
      </c>
      <c r="D127" s="868"/>
      <c r="E127" s="868"/>
      <c r="F127" s="868"/>
      <c r="G127" s="868"/>
      <c r="H127" s="868"/>
      <c r="I127" s="868"/>
      <c r="J127" s="868"/>
      <c r="K127" s="868"/>
      <c r="L127" s="868"/>
      <c r="M127" s="868"/>
      <c r="N127" s="868"/>
      <c r="O127" s="868"/>
      <c r="P127" s="868"/>
      <c r="Q127" s="868"/>
      <c r="R127" s="868"/>
      <c r="S127" s="868"/>
      <c r="T127" s="868"/>
      <c r="U127" s="868"/>
      <c r="V127" s="868"/>
      <c r="W127" s="868"/>
      <c r="X127" s="868"/>
      <c r="Y127" s="868"/>
      <c r="Z127" s="869"/>
      <c r="AA127" s="808" t="s">
        <v>137</v>
      </c>
      <c r="AB127" s="809"/>
      <c r="AC127" s="809"/>
      <c r="AD127" s="809"/>
      <c r="AE127" s="810"/>
      <c r="AF127" s="811" t="s">
        <v>137</v>
      </c>
      <c r="AG127" s="809"/>
      <c r="AH127" s="809"/>
      <c r="AI127" s="809"/>
      <c r="AJ127" s="810"/>
      <c r="AK127" s="811" t="s">
        <v>137</v>
      </c>
      <c r="AL127" s="809"/>
      <c r="AM127" s="809"/>
      <c r="AN127" s="809"/>
      <c r="AO127" s="810"/>
      <c r="AP127" s="853" t="s">
        <v>137</v>
      </c>
      <c r="AQ127" s="854"/>
      <c r="AR127" s="854"/>
      <c r="AS127" s="854"/>
      <c r="AT127" s="855"/>
      <c r="AU127" s="231"/>
      <c r="AV127" s="231"/>
      <c r="AW127" s="231"/>
      <c r="AX127" s="870" t="s">
        <v>486</v>
      </c>
      <c r="AY127" s="843"/>
      <c r="AZ127" s="843"/>
      <c r="BA127" s="843"/>
      <c r="BB127" s="843"/>
      <c r="BC127" s="843"/>
      <c r="BD127" s="843"/>
      <c r="BE127" s="844"/>
      <c r="BF127" s="842" t="s">
        <v>487</v>
      </c>
      <c r="BG127" s="843"/>
      <c r="BH127" s="843"/>
      <c r="BI127" s="843"/>
      <c r="BJ127" s="843"/>
      <c r="BK127" s="843"/>
      <c r="BL127" s="844"/>
      <c r="BM127" s="842" t="s">
        <v>488</v>
      </c>
      <c r="BN127" s="843"/>
      <c r="BO127" s="843"/>
      <c r="BP127" s="843"/>
      <c r="BQ127" s="843"/>
      <c r="BR127" s="843"/>
      <c r="BS127" s="844"/>
      <c r="BT127" s="842" t="s">
        <v>489</v>
      </c>
      <c r="BU127" s="843"/>
      <c r="BV127" s="843"/>
      <c r="BW127" s="843"/>
      <c r="BX127" s="843"/>
      <c r="BY127" s="843"/>
      <c r="BZ127" s="845"/>
      <c r="CA127" s="231"/>
      <c r="CB127" s="231"/>
      <c r="CC127" s="231"/>
      <c r="CD127" s="254"/>
      <c r="CE127" s="254"/>
      <c r="CF127" s="254"/>
      <c r="CG127" s="231"/>
      <c r="CH127" s="231"/>
      <c r="CI127" s="231"/>
      <c r="CJ127" s="253"/>
      <c r="CK127" s="883"/>
      <c r="CL127" s="884"/>
      <c r="CM127" s="884"/>
      <c r="CN127" s="884"/>
      <c r="CO127" s="885"/>
      <c r="CP127" s="846" t="s">
        <v>490</v>
      </c>
      <c r="CQ127" s="781"/>
      <c r="CR127" s="781"/>
      <c r="CS127" s="781"/>
      <c r="CT127" s="781"/>
      <c r="CU127" s="781"/>
      <c r="CV127" s="781"/>
      <c r="CW127" s="781"/>
      <c r="CX127" s="781"/>
      <c r="CY127" s="781"/>
      <c r="CZ127" s="781"/>
      <c r="DA127" s="781"/>
      <c r="DB127" s="781"/>
      <c r="DC127" s="781"/>
      <c r="DD127" s="781"/>
      <c r="DE127" s="781"/>
      <c r="DF127" s="782"/>
      <c r="DG127" s="818" t="s">
        <v>137</v>
      </c>
      <c r="DH127" s="819"/>
      <c r="DI127" s="819"/>
      <c r="DJ127" s="819"/>
      <c r="DK127" s="819"/>
      <c r="DL127" s="819" t="s">
        <v>137</v>
      </c>
      <c r="DM127" s="819"/>
      <c r="DN127" s="819"/>
      <c r="DO127" s="819"/>
      <c r="DP127" s="819"/>
      <c r="DQ127" s="819" t="s">
        <v>137</v>
      </c>
      <c r="DR127" s="819"/>
      <c r="DS127" s="819"/>
      <c r="DT127" s="819"/>
      <c r="DU127" s="819"/>
      <c r="DV127" s="825" t="s">
        <v>137</v>
      </c>
      <c r="DW127" s="825"/>
      <c r="DX127" s="825"/>
      <c r="DY127" s="825"/>
      <c r="DZ127" s="826"/>
    </row>
    <row r="128" spans="1:130" s="229" customFormat="1" ht="26.25" customHeight="1" thickBot="1" x14ac:dyDescent="0.25">
      <c r="A128" s="827" t="s">
        <v>491</v>
      </c>
      <c r="B128" s="828"/>
      <c r="C128" s="828"/>
      <c r="D128" s="828"/>
      <c r="E128" s="828"/>
      <c r="F128" s="828"/>
      <c r="G128" s="828"/>
      <c r="H128" s="828"/>
      <c r="I128" s="828"/>
      <c r="J128" s="828"/>
      <c r="K128" s="828"/>
      <c r="L128" s="828"/>
      <c r="M128" s="828"/>
      <c r="N128" s="828"/>
      <c r="O128" s="828"/>
      <c r="P128" s="828"/>
      <c r="Q128" s="828"/>
      <c r="R128" s="828"/>
      <c r="S128" s="828"/>
      <c r="T128" s="828"/>
      <c r="U128" s="828"/>
      <c r="V128" s="828"/>
      <c r="W128" s="829" t="s">
        <v>492</v>
      </c>
      <c r="X128" s="829"/>
      <c r="Y128" s="829"/>
      <c r="Z128" s="830"/>
      <c r="AA128" s="831">
        <v>13547</v>
      </c>
      <c r="AB128" s="832"/>
      <c r="AC128" s="832"/>
      <c r="AD128" s="832"/>
      <c r="AE128" s="833"/>
      <c r="AF128" s="834">
        <v>16058</v>
      </c>
      <c r="AG128" s="832"/>
      <c r="AH128" s="832"/>
      <c r="AI128" s="832"/>
      <c r="AJ128" s="833"/>
      <c r="AK128" s="834">
        <v>18150</v>
      </c>
      <c r="AL128" s="832"/>
      <c r="AM128" s="832"/>
      <c r="AN128" s="832"/>
      <c r="AO128" s="833"/>
      <c r="AP128" s="835"/>
      <c r="AQ128" s="836"/>
      <c r="AR128" s="836"/>
      <c r="AS128" s="836"/>
      <c r="AT128" s="837"/>
      <c r="AU128" s="231"/>
      <c r="AV128" s="231"/>
      <c r="AW128" s="231"/>
      <c r="AX128" s="838" t="s">
        <v>493</v>
      </c>
      <c r="AY128" s="839"/>
      <c r="AZ128" s="839"/>
      <c r="BA128" s="839"/>
      <c r="BB128" s="839"/>
      <c r="BC128" s="839"/>
      <c r="BD128" s="839"/>
      <c r="BE128" s="840"/>
      <c r="BF128" s="815" t="s">
        <v>137</v>
      </c>
      <c r="BG128" s="816"/>
      <c r="BH128" s="816"/>
      <c r="BI128" s="816"/>
      <c r="BJ128" s="816"/>
      <c r="BK128" s="816"/>
      <c r="BL128" s="841"/>
      <c r="BM128" s="815">
        <v>15</v>
      </c>
      <c r="BN128" s="816"/>
      <c r="BO128" s="816"/>
      <c r="BP128" s="816"/>
      <c r="BQ128" s="816"/>
      <c r="BR128" s="816"/>
      <c r="BS128" s="841"/>
      <c r="BT128" s="815">
        <v>20</v>
      </c>
      <c r="BU128" s="816"/>
      <c r="BV128" s="816"/>
      <c r="BW128" s="816"/>
      <c r="BX128" s="816"/>
      <c r="BY128" s="816"/>
      <c r="BZ128" s="817"/>
      <c r="CA128" s="254"/>
      <c r="CB128" s="254"/>
      <c r="CC128" s="254"/>
      <c r="CD128" s="254"/>
      <c r="CE128" s="254"/>
      <c r="CF128" s="254"/>
      <c r="CG128" s="231"/>
      <c r="CH128" s="231"/>
      <c r="CI128" s="231"/>
      <c r="CJ128" s="253"/>
      <c r="CK128" s="886"/>
      <c r="CL128" s="887"/>
      <c r="CM128" s="887"/>
      <c r="CN128" s="887"/>
      <c r="CO128" s="888"/>
      <c r="CP128" s="820" t="s">
        <v>494</v>
      </c>
      <c r="CQ128" s="759"/>
      <c r="CR128" s="759"/>
      <c r="CS128" s="759"/>
      <c r="CT128" s="759"/>
      <c r="CU128" s="759"/>
      <c r="CV128" s="759"/>
      <c r="CW128" s="759"/>
      <c r="CX128" s="759"/>
      <c r="CY128" s="759"/>
      <c r="CZ128" s="759"/>
      <c r="DA128" s="759"/>
      <c r="DB128" s="759"/>
      <c r="DC128" s="759"/>
      <c r="DD128" s="759"/>
      <c r="DE128" s="759"/>
      <c r="DF128" s="760"/>
      <c r="DG128" s="821" t="s">
        <v>137</v>
      </c>
      <c r="DH128" s="822"/>
      <c r="DI128" s="822"/>
      <c r="DJ128" s="822"/>
      <c r="DK128" s="822"/>
      <c r="DL128" s="822" t="s">
        <v>137</v>
      </c>
      <c r="DM128" s="822"/>
      <c r="DN128" s="822"/>
      <c r="DO128" s="822"/>
      <c r="DP128" s="822"/>
      <c r="DQ128" s="822" t="s">
        <v>137</v>
      </c>
      <c r="DR128" s="822"/>
      <c r="DS128" s="822"/>
      <c r="DT128" s="822"/>
      <c r="DU128" s="822"/>
      <c r="DV128" s="823" t="s">
        <v>137</v>
      </c>
      <c r="DW128" s="823"/>
      <c r="DX128" s="823"/>
      <c r="DY128" s="823"/>
      <c r="DZ128" s="824"/>
    </row>
    <row r="129" spans="1:131" s="229" customFormat="1" ht="26.25" customHeight="1" x14ac:dyDescent="0.2">
      <c r="A129" s="803" t="s">
        <v>108</v>
      </c>
      <c r="B129" s="804"/>
      <c r="C129" s="804"/>
      <c r="D129" s="804"/>
      <c r="E129" s="804"/>
      <c r="F129" s="804"/>
      <c r="G129" s="804"/>
      <c r="H129" s="804"/>
      <c r="I129" s="804"/>
      <c r="J129" s="804"/>
      <c r="K129" s="804"/>
      <c r="L129" s="804"/>
      <c r="M129" s="804"/>
      <c r="N129" s="804"/>
      <c r="O129" s="804"/>
      <c r="P129" s="804"/>
      <c r="Q129" s="804"/>
      <c r="R129" s="804"/>
      <c r="S129" s="804"/>
      <c r="T129" s="804"/>
      <c r="U129" s="804"/>
      <c r="V129" s="804"/>
      <c r="W129" s="805" t="s">
        <v>495</v>
      </c>
      <c r="X129" s="806"/>
      <c r="Y129" s="806"/>
      <c r="Z129" s="807"/>
      <c r="AA129" s="808">
        <v>819043</v>
      </c>
      <c r="AB129" s="809"/>
      <c r="AC129" s="809"/>
      <c r="AD129" s="809"/>
      <c r="AE129" s="810"/>
      <c r="AF129" s="811">
        <v>877272</v>
      </c>
      <c r="AG129" s="809"/>
      <c r="AH129" s="809"/>
      <c r="AI129" s="809"/>
      <c r="AJ129" s="810"/>
      <c r="AK129" s="811">
        <v>999109</v>
      </c>
      <c r="AL129" s="809"/>
      <c r="AM129" s="809"/>
      <c r="AN129" s="809"/>
      <c r="AO129" s="810"/>
      <c r="AP129" s="812"/>
      <c r="AQ129" s="813"/>
      <c r="AR129" s="813"/>
      <c r="AS129" s="813"/>
      <c r="AT129" s="814"/>
      <c r="AU129" s="232"/>
      <c r="AV129" s="232"/>
      <c r="AW129" s="232"/>
      <c r="AX129" s="780" t="s">
        <v>496</v>
      </c>
      <c r="AY129" s="781"/>
      <c r="AZ129" s="781"/>
      <c r="BA129" s="781"/>
      <c r="BB129" s="781"/>
      <c r="BC129" s="781"/>
      <c r="BD129" s="781"/>
      <c r="BE129" s="782"/>
      <c r="BF129" s="799" t="s">
        <v>137</v>
      </c>
      <c r="BG129" s="800"/>
      <c r="BH129" s="800"/>
      <c r="BI129" s="800"/>
      <c r="BJ129" s="800"/>
      <c r="BK129" s="800"/>
      <c r="BL129" s="801"/>
      <c r="BM129" s="799">
        <v>20</v>
      </c>
      <c r="BN129" s="800"/>
      <c r="BO129" s="800"/>
      <c r="BP129" s="800"/>
      <c r="BQ129" s="800"/>
      <c r="BR129" s="800"/>
      <c r="BS129" s="801"/>
      <c r="BT129" s="799">
        <v>30</v>
      </c>
      <c r="BU129" s="800"/>
      <c r="BV129" s="800"/>
      <c r="BW129" s="800"/>
      <c r="BX129" s="800"/>
      <c r="BY129" s="800"/>
      <c r="BZ129" s="802"/>
      <c r="CA129" s="255"/>
      <c r="CB129" s="255"/>
      <c r="CC129" s="255"/>
      <c r="CD129" s="255"/>
      <c r="CE129" s="255"/>
      <c r="CF129" s="255"/>
      <c r="CG129" s="255"/>
      <c r="CH129" s="255"/>
      <c r="CI129" s="255"/>
      <c r="CJ129" s="255"/>
      <c r="CK129" s="255"/>
      <c r="CL129" s="255"/>
      <c r="CM129" s="255"/>
      <c r="CN129" s="255"/>
      <c r="CO129" s="255"/>
      <c r="CP129" s="255"/>
      <c r="CQ129" s="255"/>
      <c r="CR129" s="255"/>
      <c r="CS129" s="255"/>
      <c r="CT129" s="255"/>
      <c r="CU129" s="255"/>
      <c r="CV129" s="255"/>
      <c r="CW129" s="255"/>
      <c r="CX129" s="255"/>
      <c r="CY129" s="255"/>
      <c r="CZ129" s="255"/>
      <c r="DA129" s="255"/>
      <c r="DB129" s="255"/>
      <c r="DC129" s="255"/>
      <c r="DD129" s="255"/>
      <c r="DE129" s="255"/>
      <c r="DF129" s="255"/>
      <c r="DG129" s="255"/>
      <c r="DH129" s="255"/>
      <c r="DI129" s="255"/>
      <c r="DJ129" s="255"/>
      <c r="DK129" s="255"/>
      <c r="DL129" s="255"/>
      <c r="DM129" s="255"/>
      <c r="DN129" s="255"/>
      <c r="DO129" s="255"/>
      <c r="DP129" s="232"/>
      <c r="DQ129" s="232"/>
      <c r="DR129" s="232"/>
      <c r="DS129" s="232"/>
      <c r="DT129" s="232"/>
      <c r="DU129" s="232"/>
      <c r="DV129" s="232"/>
      <c r="DW129" s="232"/>
      <c r="DX129" s="232"/>
      <c r="DY129" s="232"/>
      <c r="DZ129" s="232"/>
    </row>
    <row r="130" spans="1:131" s="229" customFormat="1" ht="26.25" customHeight="1" x14ac:dyDescent="0.2">
      <c r="A130" s="803" t="s">
        <v>497</v>
      </c>
      <c r="B130" s="804"/>
      <c r="C130" s="804"/>
      <c r="D130" s="804"/>
      <c r="E130" s="804"/>
      <c r="F130" s="804"/>
      <c r="G130" s="804"/>
      <c r="H130" s="804"/>
      <c r="I130" s="804"/>
      <c r="J130" s="804"/>
      <c r="K130" s="804"/>
      <c r="L130" s="804"/>
      <c r="M130" s="804"/>
      <c r="N130" s="804"/>
      <c r="O130" s="804"/>
      <c r="P130" s="804"/>
      <c r="Q130" s="804"/>
      <c r="R130" s="804"/>
      <c r="S130" s="804"/>
      <c r="T130" s="804"/>
      <c r="U130" s="804"/>
      <c r="V130" s="804"/>
      <c r="W130" s="805" t="s">
        <v>498</v>
      </c>
      <c r="X130" s="806"/>
      <c r="Y130" s="806"/>
      <c r="Z130" s="807"/>
      <c r="AA130" s="808">
        <v>216453</v>
      </c>
      <c r="AB130" s="809"/>
      <c r="AC130" s="809"/>
      <c r="AD130" s="809"/>
      <c r="AE130" s="810"/>
      <c r="AF130" s="811">
        <v>233617</v>
      </c>
      <c r="AG130" s="809"/>
      <c r="AH130" s="809"/>
      <c r="AI130" s="809"/>
      <c r="AJ130" s="810"/>
      <c r="AK130" s="811">
        <v>267675</v>
      </c>
      <c r="AL130" s="809"/>
      <c r="AM130" s="809"/>
      <c r="AN130" s="809"/>
      <c r="AO130" s="810"/>
      <c r="AP130" s="812"/>
      <c r="AQ130" s="813"/>
      <c r="AR130" s="813"/>
      <c r="AS130" s="813"/>
      <c r="AT130" s="814"/>
      <c r="AU130" s="232"/>
      <c r="AV130" s="232"/>
      <c r="AW130" s="232"/>
      <c r="AX130" s="780" t="s">
        <v>499</v>
      </c>
      <c r="AY130" s="781"/>
      <c r="AZ130" s="781"/>
      <c r="BA130" s="781"/>
      <c r="BB130" s="781"/>
      <c r="BC130" s="781"/>
      <c r="BD130" s="781"/>
      <c r="BE130" s="782"/>
      <c r="BF130" s="783">
        <v>10.5</v>
      </c>
      <c r="BG130" s="784"/>
      <c r="BH130" s="784"/>
      <c r="BI130" s="784"/>
      <c r="BJ130" s="784"/>
      <c r="BK130" s="784"/>
      <c r="BL130" s="785"/>
      <c r="BM130" s="783">
        <v>25</v>
      </c>
      <c r="BN130" s="784"/>
      <c r="BO130" s="784"/>
      <c r="BP130" s="784"/>
      <c r="BQ130" s="784"/>
      <c r="BR130" s="784"/>
      <c r="BS130" s="785"/>
      <c r="BT130" s="783">
        <v>35</v>
      </c>
      <c r="BU130" s="784"/>
      <c r="BV130" s="784"/>
      <c r="BW130" s="784"/>
      <c r="BX130" s="784"/>
      <c r="BY130" s="784"/>
      <c r="BZ130" s="786"/>
      <c r="CA130" s="255"/>
      <c r="CB130" s="255"/>
      <c r="CC130" s="255"/>
      <c r="CD130" s="255"/>
      <c r="CE130" s="255"/>
      <c r="CF130" s="255"/>
      <c r="CG130" s="255"/>
      <c r="CH130" s="255"/>
      <c r="CI130" s="255"/>
      <c r="CJ130" s="255"/>
      <c r="CK130" s="255"/>
      <c r="CL130" s="255"/>
      <c r="CM130" s="255"/>
      <c r="CN130" s="255"/>
      <c r="CO130" s="255"/>
      <c r="CP130" s="255"/>
      <c r="CQ130" s="255"/>
      <c r="CR130" s="255"/>
      <c r="CS130" s="255"/>
      <c r="CT130" s="255"/>
      <c r="CU130" s="255"/>
      <c r="CV130" s="255"/>
      <c r="CW130" s="255"/>
      <c r="CX130" s="255"/>
      <c r="CY130" s="255"/>
      <c r="CZ130" s="255"/>
      <c r="DA130" s="255"/>
      <c r="DB130" s="255"/>
      <c r="DC130" s="255"/>
      <c r="DD130" s="255"/>
      <c r="DE130" s="255"/>
      <c r="DF130" s="255"/>
      <c r="DG130" s="255"/>
      <c r="DH130" s="255"/>
      <c r="DI130" s="255"/>
      <c r="DJ130" s="255"/>
      <c r="DK130" s="255"/>
      <c r="DL130" s="255"/>
      <c r="DM130" s="255"/>
      <c r="DN130" s="255"/>
      <c r="DO130" s="255"/>
      <c r="DP130" s="232"/>
      <c r="DQ130" s="232"/>
      <c r="DR130" s="232"/>
      <c r="DS130" s="232"/>
      <c r="DT130" s="232"/>
      <c r="DU130" s="232"/>
      <c r="DV130" s="232"/>
      <c r="DW130" s="232"/>
      <c r="DX130" s="232"/>
      <c r="DY130" s="232"/>
      <c r="DZ130" s="232"/>
    </row>
    <row r="131" spans="1:131" s="229" customFormat="1" ht="26.25" customHeight="1" thickBot="1" x14ac:dyDescent="0.25">
      <c r="A131" s="787"/>
      <c r="B131" s="788"/>
      <c r="C131" s="788"/>
      <c r="D131" s="788"/>
      <c r="E131" s="788"/>
      <c r="F131" s="788"/>
      <c r="G131" s="788"/>
      <c r="H131" s="788"/>
      <c r="I131" s="788"/>
      <c r="J131" s="788"/>
      <c r="K131" s="788"/>
      <c r="L131" s="788"/>
      <c r="M131" s="788"/>
      <c r="N131" s="788"/>
      <c r="O131" s="788"/>
      <c r="P131" s="788"/>
      <c r="Q131" s="788"/>
      <c r="R131" s="788"/>
      <c r="S131" s="788"/>
      <c r="T131" s="788"/>
      <c r="U131" s="788"/>
      <c r="V131" s="788"/>
      <c r="W131" s="789" t="s">
        <v>500</v>
      </c>
      <c r="X131" s="790"/>
      <c r="Y131" s="790"/>
      <c r="Z131" s="791"/>
      <c r="AA131" s="792">
        <v>602590</v>
      </c>
      <c r="AB131" s="793"/>
      <c r="AC131" s="793"/>
      <c r="AD131" s="793"/>
      <c r="AE131" s="794"/>
      <c r="AF131" s="795">
        <v>643655</v>
      </c>
      <c r="AG131" s="793"/>
      <c r="AH131" s="793"/>
      <c r="AI131" s="793"/>
      <c r="AJ131" s="794"/>
      <c r="AK131" s="795">
        <v>731434</v>
      </c>
      <c r="AL131" s="793"/>
      <c r="AM131" s="793"/>
      <c r="AN131" s="793"/>
      <c r="AO131" s="794"/>
      <c r="AP131" s="796"/>
      <c r="AQ131" s="797"/>
      <c r="AR131" s="797"/>
      <c r="AS131" s="797"/>
      <c r="AT131" s="798"/>
      <c r="AU131" s="232"/>
      <c r="AV131" s="232"/>
      <c r="AW131" s="232"/>
      <c r="AX131" s="758" t="s">
        <v>501</v>
      </c>
      <c r="AY131" s="759"/>
      <c r="AZ131" s="759"/>
      <c r="BA131" s="759"/>
      <c r="BB131" s="759"/>
      <c r="BC131" s="759"/>
      <c r="BD131" s="759"/>
      <c r="BE131" s="760"/>
      <c r="BF131" s="761">
        <v>88.3</v>
      </c>
      <c r="BG131" s="762"/>
      <c r="BH131" s="762"/>
      <c r="BI131" s="762"/>
      <c r="BJ131" s="762"/>
      <c r="BK131" s="762"/>
      <c r="BL131" s="763"/>
      <c r="BM131" s="761">
        <v>350</v>
      </c>
      <c r="BN131" s="762"/>
      <c r="BO131" s="762"/>
      <c r="BP131" s="762"/>
      <c r="BQ131" s="762"/>
      <c r="BR131" s="762"/>
      <c r="BS131" s="763"/>
      <c r="BT131" s="764"/>
      <c r="BU131" s="765"/>
      <c r="BV131" s="765"/>
      <c r="BW131" s="765"/>
      <c r="BX131" s="765"/>
      <c r="BY131" s="765"/>
      <c r="BZ131" s="766"/>
      <c r="CA131" s="255"/>
      <c r="CB131" s="255"/>
      <c r="CC131" s="255"/>
      <c r="CD131" s="255"/>
      <c r="CE131" s="255"/>
      <c r="CF131" s="255"/>
      <c r="CG131" s="255"/>
      <c r="CH131" s="255"/>
      <c r="CI131" s="255"/>
      <c r="CJ131" s="255"/>
      <c r="CK131" s="255"/>
      <c r="CL131" s="255"/>
      <c r="CM131" s="255"/>
      <c r="CN131" s="255"/>
      <c r="CO131" s="255"/>
      <c r="CP131" s="255"/>
      <c r="CQ131" s="255"/>
      <c r="CR131" s="255"/>
      <c r="CS131" s="255"/>
      <c r="CT131" s="255"/>
      <c r="CU131" s="255"/>
      <c r="CV131" s="255"/>
      <c r="CW131" s="255"/>
      <c r="CX131" s="255"/>
      <c r="CY131" s="255"/>
      <c r="CZ131" s="255"/>
      <c r="DA131" s="255"/>
      <c r="DB131" s="255"/>
      <c r="DC131" s="255"/>
      <c r="DD131" s="255"/>
      <c r="DE131" s="255"/>
      <c r="DF131" s="255"/>
      <c r="DG131" s="255"/>
      <c r="DH131" s="255"/>
      <c r="DI131" s="255"/>
      <c r="DJ131" s="255"/>
      <c r="DK131" s="255"/>
      <c r="DL131" s="255"/>
      <c r="DM131" s="255"/>
      <c r="DN131" s="255"/>
      <c r="DO131" s="255"/>
      <c r="DP131" s="232"/>
      <c r="DQ131" s="232"/>
      <c r="DR131" s="232"/>
      <c r="DS131" s="232"/>
      <c r="DT131" s="232"/>
      <c r="DU131" s="232"/>
      <c r="DV131" s="232"/>
      <c r="DW131" s="232"/>
      <c r="DX131" s="232"/>
      <c r="DY131" s="232"/>
      <c r="DZ131" s="232"/>
    </row>
    <row r="132" spans="1:131" s="229" customFormat="1" ht="26.25" customHeight="1" x14ac:dyDescent="0.2">
      <c r="A132" s="767" t="s">
        <v>502</v>
      </c>
      <c r="B132" s="768"/>
      <c r="C132" s="768"/>
      <c r="D132" s="768"/>
      <c r="E132" s="768"/>
      <c r="F132" s="768"/>
      <c r="G132" s="768"/>
      <c r="H132" s="768"/>
      <c r="I132" s="768"/>
      <c r="J132" s="768"/>
      <c r="K132" s="768"/>
      <c r="L132" s="768"/>
      <c r="M132" s="768"/>
      <c r="N132" s="768"/>
      <c r="O132" s="768"/>
      <c r="P132" s="768"/>
      <c r="Q132" s="768"/>
      <c r="R132" s="768"/>
      <c r="S132" s="768"/>
      <c r="T132" s="768"/>
      <c r="U132" s="768"/>
      <c r="V132" s="771" t="s">
        <v>503</v>
      </c>
      <c r="W132" s="771"/>
      <c r="X132" s="771"/>
      <c r="Y132" s="771"/>
      <c r="Z132" s="772"/>
      <c r="AA132" s="773">
        <v>9.6853582039999999</v>
      </c>
      <c r="AB132" s="774"/>
      <c r="AC132" s="774"/>
      <c r="AD132" s="774"/>
      <c r="AE132" s="775"/>
      <c r="AF132" s="776">
        <v>11.012110529999999</v>
      </c>
      <c r="AG132" s="774"/>
      <c r="AH132" s="774"/>
      <c r="AI132" s="774"/>
      <c r="AJ132" s="775"/>
      <c r="AK132" s="776">
        <v>11.099702779999999</v>
      </c>
      <c r="AL132" s="774"/>
      <c r="AM132" s="774"/>
      <c r="AN132" s="774"/>
      <c r="AO132" s="775"/>
      <c r="AP132" s="777"/>
      <c r="AQ132" s="778"/>
      <c r="AR132" s="778"/>
      <c r="AS132" s="778"/>
      <c r="AT132" s="779"/>
      <c r="AU132" s="256"/>
      <c r="AV132" s="232"/>
      <c r="AW132" s="232"/>
      <c r="AX132" s="232"/>
      <c r="AY132" s="232"/>
      <c r="AZ132" s="232"/>
      <c r="BA132" s="232"/>
      <c r="BB132" s="232"/>
      <c r="BC132" s="232"/>
      <c r="BD132" s="232"/>
      <c r="BE132" s="232"/>
      <c r="BF132" s="232"/>
      <c r="BG132" s="232"/>
      <c r="BH132" s="232"/>
      <c r="BI132" s="232"/>
      <c r="BJ132" s="232"/>
      <c r="BK132" s="232"/>
      <c r="BL132" s="232"/>
      <c r="BM132" s="232"/>
      <c r="BN132" s="232"/>
      <c r="BO132" s="232"/>
      <c r="BP132" s="232"/>
      <c r="BQ132" s="232"/>
      <c r="BR132" s="232"/>
      <c r="BS132" s="233"/>
      <c r="BT132" s="232"/>
      <c r="BU132" s="232"/>
      <c r="BV132" s="232"/>
      <c r="BW132" s="232"/>
      <c r="BX132" s="232"/>
      <c r="BY132" s="232"/>
      <c r="BZ132" s="232"/>
      <c r="CA132" s="255"/>
      <c r="CB132" s="255"/>
      <c r="CC132" s="255"/>
      <c r="CD132" s="255"/>
      <c r="CE132" s="255"/>
      <c r="CF132" s="255"/>
      <c r="CG132" s="255"/>
      <c r="CH132" s="255"/>
      <c r="CI132" s="255"/>
      <c r="CJ132" s="255"/>
      <c r="CK132" s="255"/>
      <c r="CL132" s="255"/>
      <c r="CM132" s="255"/>
      <c r="CN132" s="255"/>
      <c r="CO132" s="255"/>
      <c r="CP132" s="255"/>
      <c r="CQ132" s="255"/>
      <c r="CR132" s="255"/>
      <c r="CS132" s="255"/>
      <c r="CT132" s="255"/>
      <c r="CU132" s="255"/>
      <c r="CV132" s="255"/>
      <c r="CW132" s="255"/>
      <c r="CX132" s="255"/>
      <c r="CY132" s="255"/>
      <c r="CZ132" s="255"/>
      <c r="DA132" s="255"/>
      <c r="DB132" s="255"/>
      <c r="DC132" s="255"/>
      <c r="DD132" s="255"/>
      <c r="DE132" s="255"/>
      <c r="DF132" s="255"/>
      <c r="DG132" s="255"/>
      <c r="DH132" s="255"/>
      <c r="DI132" s="255"/>
      <c r="DJ132" s="255"/>
      <c r="DK132" s="255"/>
      <c r="DL132" s="255"/>
      <c r="DM132" s="255"/>
      <c r="DN132" s="255"/>
      <c r="DO132" s="255"/>
      <c r="DP132" s="232"/>
      <c r="DQ132" s="232"/>
      <c r="DR132" s="232"/>
      <c r="DS132" s="232"/>
      <c r="DT132" s="232"/>
      <c r="DU132" s="232"/>
      <c r="DV132" s="232"/>
      <c r="DW132" s="232"/>
      <c r="DX132" s="232"/>
      <c r="DY132" s="232"/>
      <c r="DZ132" s="232"/>
    </row>
    <row r="133" spans="1:131" s="229" customFormat="1" ht="26.25" customHeight="1" thickBot="1" x14ac:dyDescent="0.25">
      <c r="A133" s="769"/>
      <c r="B133" s="770"/>
      <c r="C133" s="770"/>
      <c r="D133" s="770"/>
      <c r="E133" s="770"/>
      <c r="F133" s="770"/>
      <c r="G133" s="770"/>
      <c r="H133" s="770"/>
      <c r="I133" s="770"/>
      <c r="J133" s="770"/>
      <c r="K133" s="770"/>
      <c r="L133" s="770"/>
      <c r="M133" s="770"/>
      <c r="N133" s="770"/>
      <c r="O133" s="770"/>
      <c r="P133" s="770"/>
      <c r="Q133" s="770"/>
      <c r="R133" s="770"/>
      <c r="S133" s="770"/>
      <c r="T133" s="770"/>
      <c r="U133" s="770"/>
      <c r="V133" s="750" t="s">
        <v>504</v>
      </c>
      <c r="W133" s="750"/>
      <c r="X133" s="750"/>
      <c r="Y133" s="750"/>
      <c r="Z133" s="751"/>
      <c r="AA133" s="752">
        <v>11.5</v>
      </c>
      <c r="AB133" s="753"/>
      <c r="AC133" s="753"/>
      <c r="AD133" s="753"/>
      <c r="AE133" s="754"/>
      <c r="AF133" s="752">
        <v>10.3</v>
      </c>
      <c r="AG133" s="753"/>
      <c r="AH133" s="753"/>
      <c r="AI133" s="753"/>
      <c r="AJ133" s="754"/>
      <c r="AK133" s="752">
        <v>10.5</v>
      </c>
      <c r="AL133" s="753"/>
      <c r="AM133" s="753"/>
      <c r="AN133" s="753"/>
      <c r="AO133" s="754"/>
      <c r="AP133" s="755"/>
      <c r="AQ133" s="756"/>
      <c r="AR133" s="756"/>
      <c r="AS133" s="756"/>
      <c r="AT133" s="757"/>
      <c r="AU133" s="232"/>
      <c r="AV133" s="232"/>
      <c r="AW133" s="232"/>
      <c r="AX133" s="232"/>
      <c r="AY133" s="232"/>
      <c r="AZ133" s="232"/>
      <c r="BA133" s="232"/>
      <c r="BB133" s="232"/>
      <c r="BC133" s="232"/>
      <c r="BD133" s="232"/>
      <c r="BE133" s="232"/>
      <c r="BF133" s="232"/>
      <c r="BG133" s="232"/>
      <c r="BH133" s="232"/>
      <c r="BI133" s="232"/>
      <c r="BJ133" s="232"/>
      <c r="BK133" s="232"/>
      <c r="BL133" s="232"/>
      <c r="BM133" s="232"/>
      <c r="BN133" s="255"/>
      <c r="BO133" s="255"/>
      <c r="BP133" s="255"/>
      <c r="BQ133" s="255"/>
      <c r="BR133" s="255"/>
      <c r="BS133" s="255"/>
      <c r="BT133" s="255"/>
      <c r="BU133" s="255"/>
      <c r="BV133" s="255"/>
      <c r="BW133" s="255"/>
      <c r="BX133" s="255"/>
      <c r="BY133" s="255"/>
      <c r="BZ133" s="255"/>
      <c r="CA133" s="255"/>
      <c r="CB133" s="255"/>
      <c r="CC133" s="255"/>
      <c r="CD133" s="255"/>
      <c r="CE133" s="255"/>
      <c r="CF133" s="255"/>
      <c r="CG133" s="255"/>
      <c r="CH133" s="255"/>
      <c r="CI133" s="255"/>
      <c r="CJ133" s="255"/>
      <c r="CK133" s="255"/>
      <c r="CL133" s="255"/>
      <c r="CM133" s="255"/>
      <c r="CN133" s="255"/>
      <c r="CO133" s="255"/>
      <c r="CP133" s="255"/>
      <c r="CQ133" s="255"/>
      <c r="CR133" s="255"/>
      <c r="CS133" s="255"/>
      <c r="CT133" s="255"/>
      <c r="CU133" s="255"/>
      <c r="CV133" s="255"/>
      <c r="CW133" s="255"/>
      <c r="CX133" s="255"/>
      <c r="CY133" s="255"/>
      <c r="CZ133" s="255"/>
      <c r="DA133" s="255"/>
      <c r="DB133" s="255"/>
      <c r="DC133" s="255"/>
      <c r="DD133" s="255"/>
      <c r="DE133" s="255"/>
      <c r="DF133" s="255"/>
      <c r="DG133" s="255"/>
      <c r="DH133" s="255"/>
      <c r="DI133" s="255"/>
      <c r="DJ133" s="255"/>
      <c r="DK133" s="255"/>
      <c r="DL133" s="255"/>
      <c r="DM133" s="255"/>
      <c r="DN133" s="255"/>
      <c r="DO133" s="255"/>
      <c r="DP133" s="232"/>
      <c r="DQ133" s="232"/>
      <c r="DR133" s="232"/>
      <c r="DS133" s="232"/>
      <c r="DT133" s="232"/>
      <c r="DU133" s="232"/>
      <c r="DV133" s="232"/>
      <c r="DW133" s="232"/>
      <c r="DX133" s="232"/>
      <c r="DY133" s="232"/>
      <c r="DZ133" s="232"/>
    </row>
    <row r="134" spans="1:131" ht="11.25" customHeight="1" x14ac:dyDescent="0.2">
      <c r="A134" s="257"/>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32"/>
      <c r="AV134" s="232"/>
      <c r="AW134" s="232"/>
      <c r="AX134" s="232"/>
      <c r="AY134" s="232"/>
      <c r="AZ134" s="232"/>
      <c r="BA134" s="232"/>
      <c r="BB134" s="232"/>
      <c r="BC134" s="232"/>
      <c r="BD134" s="232"/>
      <c r="BE134" s="232"/>
      <c r="BF134" s="232"/>
      <c r="BG134" s="232"/>
      <c r="BH134" s="232"/>
      <c r="BI134" s="232"/>
      <c r="BJ134" s="232"/>
      <c r="BK134" s="232"/>
      <c r="BL134" s="232"/>
      <c r="BM134" s="232"/>
      <c r="BN134" s="255"/>
      <c r="BO134" s="255"/>
      <c r="BP134" s="255"/>
      <c r="BQ134" s="255"/>
      <c r="BR134" s="255"/>
      <c r="BS134" s="255"/>
      <c r="BT134" s="255"/>
      <c r="BU134" s="255"/>
      <c r="BV134" s="255"/>
      <c r="BW134" s="255"/>
      <c r="BX134" s="255"/>
      <c r="BY134" s="255"/>
      <c r="BZ134" s="255"/>
      <c r="CA134" s="255"/>
      <c r="CB134" s="255"/>
      <c r="CC134" s="255"/>
      <c r="CD134" s="255"/>
      <c r="CE134" s="255"/>
      <c r="CF134" s="255"/>
      <c r="CG134" s="255"/>
      <c r="CH134" s="255"/>
      <c r="CI134" s="255"/>
      <c r="CJ134" s="255"/>
      <c r="CK134" s="255"/>
      <c r="CL134" s="255"/>
      <c r="CM134" s="255"/>
      <c r="CN134" s="255"/>
      <c r="CO134" s="255"/>
      <c r="CP134" s="255"/>
      <c r="CQ134" s="255"/>
      <c r="CR134" s="255"/>
      <c r="CS134" s="255"/>
      <c r="CT134" s="255"/>
      <c r="CU134" s="255"/>
      <c r="CV134" s="255"/>
      <c r="CW134" s="255"/>
      <c r="CX134" s="255"/>
      <c r="CY134" s="255"/>
      <c r="CZ134" s="255"/>
      <c r="DA134" s="255"/>
      <c r="DB134" s="255"/>
      <c r="DC134" s="255"/>
      <c r="DD134" s="255"/>
      <c r="DE134" s="255"/>
      <c r="DF134" s="255"/>
      <c r="DG134" s="255"/>
      <c r="DH134" s="255"/>
      <c r="DI134" s="255"/>
      <c r="DJ134" s="255"/>
      <c r="DK134" s="255"/>
      <c r="DL134" s="255"/>
      <c r="DM134" s="255"/>
      <c r="DN134" s="255"/>
      <c r="DO134" s="255"/>
      <c r="DP134" s="232"/>
      <c r="DQ134" s="232"/>
      <c r="DR134" s="232"/>
      <c r="DS134" s="232"/>
      <c r="DT134" s="232"/>
      <c r="DU134" s="232"/>
      <c r="DV134" s="232"/>
      <c r="DW134" s="232"/>
      <c r="DX134" s="232"/>
      <c r="DY134" s="232"/>
      <c r="DZ134" s="232"/>
      <c r="EA134" s="229"/>
    </row>
    <row r="135" spans="1:131" ht="14" hidden="1" x14ac:dyDescent="0.2">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c r="CO135" s="257"/>
      <c r="CP135" s="257"/>
      <c r="CQ135" s="257"/>
      <c r="CR135" s="257"/>
      <c r="CS135" s="257"/>
      <c r="CT135" s="257"/>
      <c r="CU135" s="257"/>
      <c r="CV135" s="257"/>
      <c r="CW135" s="257"/>
      <c r="CX135" s="257"/>
      <c r="CY135" s="257"/>
      <c r="CZ135" s="257"/>
      <c r="DA135" s="257"/>
      <c r="DB135" s="257"/>
      <c r="DC135" s="257"/>
      <c r="DD135" s="257"/>
      <c r="DE135" s="257"/>
      <c r="DF135" s="257"/>
      <c r="DG135" s="257"/>
      <c r="DH135" s="257"/>
      <c r="DI135" s="257"/>
      <c r="DJ135" s="257"/>
      <c r="DK135" s="257"/>
      <c r="DL135" s="257"/>
      <c r="DM135" s="257"/>
      <c r="DN135" s="257"/>
      <c r="DO135" s="257"/>
      <c r="DP135" s="257"/>
      <c r="DQ135" s="257"/>
      <c r="DR135" s="257"/>
      <c r="DS135" s="257"/>
      <c r="DT135" s="257"/>
      <c r="DU135" s="257"/>
      <c r="DV135" s="257"/>
      <c r="DW135" s="257"/>
      <c r="DX135" s="257"/>
      <c r="DY135" s="257"/>
      <c r="DZ135" s="257"/>
    </row>
  </sheetData>
  <sheetProtection algorithmName="SHA-512" hashValue="GQEKhOHJKnCrOPNcBf1vW1Ffly3SYZHuRFoON1j0Kf09UUqcAQLLv1SMydoiB2GdQfUEpTAuh0dpIUgvsyD9pA==" saltValue="XklEbrLoLkhTboC2/aBDd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59" customWidth="1"/>
    <col min="121" max="121" width="0" style="258" hidden="1" customWidth="1"/>
    <col min="122" max="16384" width="9" style="258" hidden="1"/>
  </cols>
  <sheetData>
    <row r="1" spans="1:120" ht="13" x14ac:dyDescent="0.2">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8"/>
    </row>
    <row r="17" spans="119:120" ht="13" x14ac:dyDescent="0.2">
      <c r="DP17" s="258"/>
    </row>
    <row r="18" spans="119:120" ht="13" x14ac:dyDescent="0.2"/>
    <row r="19" spans="119:120" ht="13" x14ac:dyDescent="0.2"/>
    <row r="20" spans="119:120" ht="13" x14ac:dyDescent="0.2">
      <c r="DO20" s="258"/>
      <c r="DP20" s="258"/>
    </row>
    <row r="21" spans="119:120" ht="13" x14ac:dyDescent="0.2">
      <c r="DP21" s="258"/>
    </row>
    <row r="22" spans="119:120" ht="13" x14ac:dyDescent="0.2"/>
    <row r="23" spans="119:120" ht="13" x14ac:dyDescent="0.2">
      <c r="DO23" s="258"/>
      <c r="DP23" s="258"/>
    </row>
    <row r="24" spans="119:120" ht="13" x14ac:dyDescent="0.2">
      <c r="DP24" s="258"/>
    </row>
    <row r="25" spans="119:120" ht="13" x14ac:dyDescent="0.2">
      <c r="DP25" s="258"/>
    </row>
    <row r="26" spans="119:120" ht="13" x14ac:dyDescent="0.2">
      <c r="DO26" s="258"/>
      <c r="DP26" s="258"/>
    </row>
    <row r="27" spans="119:120" ht="13" x14ac:dyDescent="0.2"/>
    <row r="28" spans="119:120" ht="13" x14ac:dyDescent="0.2">
      <c r="DO28" s="258"/>
      <c r="DP28" s="258"/>
    </row>
    <row r="29" spans="119:120" ht="13" x14ac:dyDescent="0.2">
      <c r="DP29" s="258"/>
    </row>
    <row r="30" spans="119:120" ht="13" x14ac:dyDescent="0.2"/>
    <row r="31" spans="119:120" ht="13" x14ac:dyDescent="0.2">
      <c r="DO31" s="258"/>
      <c r="DP31" s="258"/>
    </row>
    <row r="32" spans="119:120" ht="13" x14ac:dyDescent="0.2"/>
    <row r="33" spans="98:120" ht="13" x14ac:dyDescent="0.2">
      <c r="DO33" s="258"/>
      <c r="DP33" s="258"/>
    </row>
    <row r="34" spans="98:120" ht="13" x14ac:dyDescent="0.2">
      <c r="DM34" s="258"/>
    </row>
    <row r="35" spans="98:120" ht="13" x14ac:dyDescent="0.2">
      <c r="CT35" s="258"/>
      <c r="CU35" s="258"/>
      <c r="CV35" s="258"/>
      <c r="CY35" s="258"/>
      <c r="CZ35" s="258"/>
      <c r="DA35" s="258"/>
      <c r="DD35" s="258"/>
      <c r="DE35" s="258"/>
      <c r="DF35" s="258"/>
      <c r="DI35" s="258"/>
      <c r="DJ35" s="258"/>
      <c r="DK35" s="258"/>
      <c r="DM35" s="258"/>
      <c r="DN35" s="258"/>
      <c r="DO35" s="258"/>
      <c r="DP35" s="258"/>
    </row>
    <row r="36" spans="98:120" ht="13" x14ac:dyDescent="0.2"/>
    <row r="37" spans="98:120" ht="13" x14ac:dyDescent="0.2">
      <c r="CW37" s="258"/>
      <c r="DB37" s="258"/>
      <c r="DG37" s="258"/>
      <c r="DL37" s="258"/>
      <c r="DP37" s="258"/>
    </row>
    <row r="38" spans="98:120" ht="13" x14ac:dyDescent="0.2">
      <c r="CT38" s="258"/>
      <c r="CU38" s="258"/>
      <c r="CV38" s="258"/>
      <c r="CW38" s="258"/>
      <c r="CY38" s="258"/>
      <c r="CZ38" s="258"/>
      <c r="DA38" s="258"/>
      <c r="DB38" s="258"/>
      <c r="DD38" s="258"/>
      <c r="DE38" s="258"/>
      <c r="DF38" s="258"/>
      <c r="DG38" s="258"/>
      <c r="DI38" s="258"/>
      <c r="DJ38" s="258"/>
      <c r="DK38" s="258"/>
      <c r="DL38" s="258"/>
      <c r="DN38" s="258"/>
      <c r="DO38" s="258"/>
      <c r="DP38" s="258"/>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8"/>
      <c r="DO49" s="258"/>
      <c r="DP49" s="258"/>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8"/>
      <c r="CS63" s="258"/>
      <c r="CX63" s="258"/>
      <c r="DC63" s="258"/>
      <c r="DH63" s="258"/>
    </row>
    <row r="64" spans="22:120" ht="13" x14ac:dyDescent="0.2">
      <c r="V64" s="258"/>
    </row>
    <row r="65" spans="15:120" ht="13" x14ac:dyDescent="0.2">
      <c r="X65" s="258"/>
      <c r="Z65" s="258"/>
      <c r="AA65" s="258"/>
      <c r="AB65" s="258"/>
      <c r="AC65" s="258"/>
      <c r="AD65" s="258"/>
      <c r="AE65" s="258"/>
      <c r="AF65" s="258"/>
      <c r="AG65" s="258"/>
      <c r="AH65" s="258"/>
      <c r="AI65" s="258"/>
      <c r="AJ65" s="258"/>
      <c r="AK65" s="258"/>
      <c r="AL65" s="258"/>
      <c r="AM65" s="258"/>
      <c r="AN65" s="258"/>
      <c r="AO65" s="258"/>
      <c r="AP65" s="258"/>
      <c r="AQ65" s="258"/>
      <c r="AR65" s="258"/>
      <c r="AS65" s="258"/>
      <c r="AT65" s="258"/>
      <c r="AU65" s="258"/>
      <c r="AV65" s="258"/>
      <c r="AW65" s="258"/>
      <c r="AX65" s="258"/>
      <c r="AY65" s="258"/>
      <c r="AZ65" s="258"/>
      <c r="BA65" s="258"/>
      <c r="BB65" s="258"/>
      <c r="BC65" s="258"/>
      <c r="BD65" s="258"/>
      <c r="BE65" s="258"/>
      <c r="BF65" s="258"/>
      <c r="BG65" s="258"/>
      <c r="BH65" s="258"/>
      <c r="BI65" s="258"/>
      <c r="BJ65" s="258"/>
      <c r="BK65" s="258"/>
      <c r="BL65" s="258"/>
      <c r="BM65" s="258"/>
      <c r="BN65" s="258"/>
      <c r="BO65" s="258"/>
      <c r="BP65" s="258"/>
      <c r="BQ65" s="258"/>
      <c r="BR65" s="258"/>
      <c r="BS65" s="258"/>
      <c r="BT65" s="258"/>
      <c r="BU65" s="258"/>
      <c r="BV65" s="258"/>
      <c r="BW65" s="258"/>
      <c r="BX65" s="258"/>
      <c r="BY65" s="258"/>
      <c r="BZ65" s="258"/>
      <c r="CA65" s="258"/>
      <c r="CB65" s="258"/>
      <c r="CC65" s="258"/>
      <c r="CD65" s="258"/>
      <c r="CE65" s="258"/>
      <c r="CF65" s="258"/>
      <c r="CG65" s="258"/>
      <c r="CH65" s="258"/>
      <c r="CI65" s="258"/>
      <c r="CJ65" s="258"/>
      <c r="CK65" s="258"/>
      <c r="CL65" s="258"/>
      <c r="CM65" s="258"/>
      <c r="CN65" s="258"/>
      <c r="CO65" s="258"/>
      <c r="CP65" s="258"/>
      <c r="CQ65" s="258"/>
      <c r="CR65" s="258"/>
      <c r="CU65" s="258"/>
      <c r="CZ65" s="258"/>
      <c r="DE65" s="258"/>
      <c r="DJ65" s="258"/>
    </row>
    <row r="66" spans="15:120" ht="13" x14ac:dyDescent="0.2">
      <c r="Q66" s="258"/>
      <c r="S66" s="258"/>
      <c r="U66" s="258"/>
      <c r="DM66" s="258"/>
    </row>
    <row r="67" spans="15:120" ht="13" x14ac:dyDescent="0.2">
      <c r="O67" s="258"/>
      <c r="P67" s="258"/>
      <c r="R67" s="258"/>
      <c r="T67" s="258"/>
      <c r="Y67" s="258"/>
      <c r="CT67" s="258"/>
      <c r="CV67" s="258"/>
      <c r="CW67" s="258"/>
      <c r="CY67" s="258"/>
      <c r="DA67" s="258"/>
      <c r="DB67" s="258"/>
      <c r="DD67" s="258"/>
      <c r="DF67" s="258"/>
      <c r="DG67" s="258"/>
      <c r="DI67" s="258"/>
      <c r="DK67" s="258"/>
      <c r="DL67" s="258"/>
      <c r="DN67" s="258"/>
      <c r="DO67" s="258"/>
      <c r="DP67" s="258"/>
    </row>
    <row r="68" spans="15:120" ht="13" x14ac:dyDescent="0.2"/>
    <row r="69" spans="15:120" ht="13" x14ac:dyDescent="0.2"/>
    <row r="70" spans="15:120" ht="13" x14ac:dyDescent="0.2"/>
    <row r="71" spans="15:120" ht="13" x14ac:dyDescent="0.2"/>
    <row r="72" spans="15:120" ht="13" x14ac:dyDescent="0.2">
      <c r="DP72" s="258"/>
    </row>
    <row r="73" spans="15:120" ht="13" x14ac:dyDescent="0.2">
      <c r="DP73" s="258"/>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8"/>
      <c r="CX96" s="258"/>
      <c r="DC96" s="258"/>
      <c r="DH96" s="258"/>
    </row>
    <row r="97" spans="24:120" ht="13" x14ac:dyDescent="0.2">
      <c r="CS97" s="258"/>
      <c r="CX97" s="258"/>
      <c r="DC97" s="258"/>
      <c r="DH97" s="258"/>
      <c r="DP97" s="259" t="s">
        <v>505</v>
      </c>
    </row>
    <row r="98" spans="24:120" ht="13" hidden="1" x14ac:dyDescent="0.2">
      <c r="CS98" s="258"/>
      <c r="CX98" s="258"/>
      <c r="DC98" s="258"/>
      <c r="DH98" s="258"/>
    </row>
    <row r="99" spans="24:120" ht="13" hidden="1" x14ac:dyDescent="0.2">
      <c r="CS99" s="258"/>
      <c r="CX99" s="258"/>
      <c r="DC99" s="258"/>
      <c r="DH99" s="258"/>
    </row>
    <row r="101" spans="24:120" ht="12" hidden="1" customHeight="1" x14ac:dyDescent="0.2">
      <c r="X101" s="258"/>
      <c r="Y101" s="258"/>
      <c r="Z101" s="258"/>
      <c r="AA101" s="258"/>
      <c r="AB101" s="258"/>
      <c r="AC101" s="258"/>
      <c r="AD101" s="258"/>
      <c r="AE101" s="258"/>
      <c r="AF101" s="258"/>
      <c r="AG101" s="258"/>
      <c r="AH101" s="258"/>
      <c r="AI101" s="258"/>
      <c r="AJ101" s="258"/>
      <c r="AK101" s="258"/>
      <c r="AL101" s="258"/>
      <c r="AM101" s="258"/>
      <c r="AN101" s="258"/>
      <c r="AO101" s="258"/>
      <c r="AP101" s="258"/>
      <c r="AQ101" s="258"/>
      <c r="AR101" s="258"/>
      <c r="AS101" s="258"/>
      <c r="AT101" s="258"/>
      <c r="AU101" s="258"/>
      <c r="AV101" s="258"/>
      <c r="AW101" s="258"/>
      <c r="AX101" s="258"/>
      <c r="AY101" s="258"/>
      <c r="AZ101" s="258"/>
      <c r="BA101" s="258"/>
      <c r="BB101" s="258"/>
      <c r="BC101" s="258"/>
      <c r="BD101" s="258"/>
      <c r="BE101" s="258"/>
      <c r="BF101" s="258"/>
      <c r="BG101" s="258"/>
      <c r="BH101" s="258"/>
      <c r="BI101" s="258"/>
      <c r="BJ101" s="258"/>
      <c r="BK101" s="258"/>
      <c r="BL101" s="258"/>
      <c r="BM101" s="258"/>
      <c r="BN101" s="258"/>
      <c r="BO101" s="258"/>
      <c r="BP101" s="258"/>
      <c r="BQ101" s="258"/>
      <c r="BR101" s="258"/>
      <c r="BS101" s="258"/>
      <c r="BT101" s="258"/>
      <c r="BU101" s="258"/>
      <c r="BV101" s="258"/>
      <c r="BW101" s="258"/>
      <c r="BX101" s="258"/>
      <c r="BY101" s="258"/>
      <c r="BZ101" s="258"/>
      <c r="CA101" s="258"/>
      <c r="CB101" s="258"/>
      <c r="CC101" s="258"/>
      <c r="CD101" s="258"/>
      <c r="CE101" s="258"/>
      <c r="CF101" s="258"/>
      <c r="CG101" s="258"/>
      <c r="CH101" s="258"/>
      <c r="CI101" s="258"/>
      <c r="CJ101" s="258"/>
      <c r="CK101" s="258"/>
      <c r="CL101" s="258"/>
      <c r="CM101" s="258"/>
      <c r="CN101" s="258"/>
      <c r="CO101" s="258"/>
      <c r="CP101" s="258"/>
      <c r="CQ101" s="258"/>
      <c r="CR101" s="258"/>
      <c r="CU101" s="258"/>
      <c r="CZ101" s="258"/>
      <c r="DE101" s="258"/>
      <c r="DJ101" s="258"/>
    </row>
    <row r="102" spans="24:120" ht="1.5" hidden="1" customHeight="1" x14ac:dyDescent="0.2">
      <c r="CU102" s="258"/>
      <c r="CZ102" s="258"/>
      <c r="DE102" s="258"/>
      <c r="DJ102" s="258"/>
      <c r="DM102" s="258"/>
    </row>
    <row r="103" spans="24:120" ht="13" hidden="1" x14ac:dyDescent="0.2">
      <c r="CT103" s="258"/>
      <c r="CV103" s="258"/>
      <c r="CW103" s="258"/>
      <c r="CY103" s="258"/>
      <c r="DA103" s="258"/>
      <c r="DB103" s="258"/>
      <c r="DD103" s="258"/>
      <c r="DF103" s="258"/>
      <c r="DG103" s="258"/>
      <c r="DI103" s="258"/>
      <c r="DK103" s="258"/>
      <c r="DL103" s="258"/>
      <c r="DM103" s="258"/>
      <c r="DN103" s="258"/>
      <c r="DO103" s="258"/>
      <c r="DP103" s="258"/>
    </row>
    <row r="104" spans="24:120" ht="13" hidden="1" x14ac:dyDescent="0.2">
      <c r="CV104" s="258"/>
      <c r="CW104" s="258"/>
      <c r="DA104" s="258"/>
      <c r="DB104" s="258"/>
      <c r="DF104" s="258"/>
      <c r="DG104" s="258"/>
      <c r="DK104" s="258"/>
      <c r="DL104" s="258"/>
      <c r="DN104" s="258"/>
      <c r="DO104" s="258"/>
      <c r="DP104" s="258"/>
    </row>
    <row r="105" spans="24:120" ht="12.75" hidden="1" customHeight="1" x14ac:dyDescent="0.2"/>
  </sheetData>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9" customWidth="1"/>
    <col min="117" max="16384" width="9" style="258" hidden="1"/>
  </cols>
  <sheetData>
    <row r="1" spans="2:116" ht="13" x14ac:dyDescent="0.2">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row>
    <row r="2" spans="2:116" ht="13" x14ac:dyDescent="0.2"/>
    <row r="3" spans="2:116" ht="13" x14ac:dyDescent="0.2"/>
    <row r="4" spans="2:116" ht="13" x14ac:dyDescent="0.2">
      <c r="R4" s="258"/>
      <c r="S4" s="258"/>
      <c r="T4" s="258"/>
      <c r="U4" s="258"/>
      <c r="V4" s="258"/>
      <c r="W4" s="258"/>
      <c r="X4" s="258"/>
      <c r="Y4" s="258"/>
      <c r="Z4" s="258"/>
      <c r="AA4" s="258"/>
      <c r="AB4" s="258"/>
      <c r="AC4" s="258"/>
      <c r="AD4" s="258"/>
      <c r="AE4" s="258"/>
      <c r="AF4" s="258"/>
      <c r="AG4" s="258"/>
      <c r="AH4" s="258"/>
      <c r="AI4" s="258"/>
      <c r="AJ4" s="258"/>
      <c r="AK4" s="258"/>
      <c r="AL4" s="258"/>
      <c r="AM4" s="258"/>
      <c r="AN4" s="258"/>
      <c r="AO4" s="258"/>
      <c r="AP4" s="258"/>
      <c r="AQ4" s="258"/>
      <c r="AR4" s="258"/>
      <c r="AS4" s="258"/>
      <c r="AT4" s="258"/>
      <c r="AU4" s="258"/>
      <c r="AV4" s="258"/>
      <c r="AW4" s="258"/>
      <c r="AX4" s="258"/>
      <c r="AY4" s="258"/>
      <c r="AZ4" s="258"/>
      <c r="BA4" s="258"/>
      <c r="BB4" s="258"/>
      <c r="BC4" s="258"/>
      <c r="BD4" s="258"/>
      <c r="BE4" s="258"/>
      <c r="BF4" s="258"/>
      <c r="BG4" s="258"/>
      <c r="BH4" s="258"/>
      <c r="BI4" s="258"/>
      <c r="BJ4" s="258"/>
      <c r="BK4" s="258"/>
      <c r="BL4" s="258"/>
      <c r="BM4" s="258"/>
      <c r="BN4" s="258"/>
      <c r="BO4" s="258"/>
      <c r="BP4" s="258"/>
      <c r="BQ4" s="258"/>
      <c r="BR4" s="258"/>
      <c r="BS4" s="258"/>
      <c r="BT4" s="258"/>
      <c r="BU4" s="258"/>
      <c r="BV4" s="258"/>
      <c r="BW4" s="258"/>
      <c r="BX4" s="258"/>
      <c r="BY4" s="258"/>
      <c r="BZ4" s="258"/>
      <c r="CA4" s="258"/>
      <c r="CB4" s="258"/>
      <c r="CC4" s="258"/>
      <c r="CD4" s="258"/>
      <c r="CE4" s="258"/>
      <c r="CF4" s="258"/>
      <c r="CG4" s="258"/>
      <c r="CH4" s="258"/>
      <c r="CI4" s="258"/>
      <c r="CJ4" s="258"/>
      <c r="CK4" s="258"/>
      <c r="CL4" s="258"/>
      <c r="CM4" s="258"/>
      <c r="CN4" s="258"/>
      <c r="CO4" s="258"/>
      <c r="CP4" s="258"/>
      <c r="CQ4" s="258"/>
      <c r="CR4" s="258"/>
      <c r="CS4" s="258"/>
      <c r="CT4" s="258"/>
      <c r="CU4" s="258"/>
      <c r="CV4" s="258"/>
      <c r="CW4" s="258"/>
      <c r="CX4" s="258"/>
      <c r="CY4" s="258"/>
      <c r="CZ4" s="258"/>
      <c r="DA4" s="258"/>
      <c r="DB4" s="258"/>
      <c r="DC4" s="258"/>
      <c r="DD4" s="258"/>
      <c r="DE4" s="258"/>
      <c r="DF4" s="258"/>
      <c r="DG4" s="258"/>
      <c r="DH4" s="258"/>
      <c r="DI4" s="258"/>
      <c r="DJ4" s="258"/>
      <c r="DK4" s="258"/>
      <c r="DL4" s="258"/>
    </row>
    <row r="5" spans="2:116" ht="13" x14ac:dyDescent="0.2">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8"/>
      <c r="AT5" s="258"/>
      <c r="AU5" s="258"/>
      <c r="AV5" s="258"/>
      <c r="AW5" s="258"/>
      <c r="AX5" s="258"/>
      <c r="AY5" s="258"/>
      <c r="AZ5" s="258"/>
      <c r="BA5" s="258"/>
      <c r="BB5" s="258"/>
      <c r="BC5" s="258"/>
      <c r="BD5" s="258"/>
      <c r="BE5" s="258"/>
      <c r="BF5" s="258"/>
      <c r="BG5" s="258"/>
      <c r="BH5" s="258"/>
      <c r="BI5" s="258"/>
      <c r="BJ5" s="258"/>
      <c r="BK5" s="258"/>
      <c r="BL5" s="258"/>
      <c r="BM5" s="258"/>
      <c r="BN5" s="258"/>
      <c r="BO5" s="258"/>
      <c r="BP5" s="258"/>
      <c r="BQ5" s="258"/>
      <c r="BR5" s="258"/>
      <c r="BS5" s="258"/>
      <c r="BT5" s="258"/>
      <c r="BU5" s="258"/>
      <c r="BV5" s="258"/>
      <c r="BW5" s="258"/>
      <c r="BX5" s="258"/>
      <c r="BY5" s="258"/>
      <c r="BZ5" s="258"/>
      <c r="CA5" s="258"/>
      <c r="CB5" s="258"/>
      <c r="CC5" s="258"/>
      <c r="CD5" s="258"/>
      <c r="CE5" s="258"/>
      <c r="CF5" s="258"/>
      <c r="CG5" s="258"/>
      <c r="CH5" s="258"/>
      <c r="CI5" s="258"/>
      <c r="CJ5" s="258"/>
      <c r="CK5" s="258"/>
      <c r="CL5" s="258"/>
      <c r="CM5" s="258"/>
      <c r="CN5" s="258"/>
      <c r="CO5" s="258"/>
      <c r="CP5" s="258"/>
      <c r="CQ5" s="258"/>
      <c r="CR5" s="258"/>
      <c r="CS5" s="258"/>
      <c r="CT5" s="258"/>
      <c r="CU5" s="258"/>
      <c r="CV5" s="258"/>
      <c r="CW5" s="258"/>
      <c r="CX5" s="258"/>
      <c r="CY5" s="258"/>
      <c r="CZ5" s="258"/>
      <c r="DA5" s="258"/>
      <c r="DB5" s="258"/>
      <c r="DC5" s="258"/>
      <c r="DD5" s="258"/>
      <c r="DE5" s="258"/>
      <c r="DF5" s="258"/>
      <c r="DG5" s="258"/>
      <c r="DH5" s="258"/>
      <c r="DI5" s="258"/>
      <c r="DJ5" s="258"/>
      <c r="DK5" s="258"/>
      <c r="DL5" s="258"/>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58"/>
      <c r="AR18" s="258"/>
      <c r="AS18" s="258"/>
      <c r="AT18" s="258"/>
      <c r="AU18" s="258"/>
      <c r="AV18" s="258"/>
      <c r="AW18" s="258"/>
      <c r="AX18" s="258"/>
      <c r="AY18" s="258"/>
      <c r="AZ18" s="258"/>
      <c r="BA18" s="258"/>
      <c r="BB18" s="258"/>
      <c r="BC18" s="258"/>
      <c r="BD18" s="258"/>
      <c r="BE18" s="258"/>
      <c r="BF18" s="258"/>
      <c r="BG18" s="258"/>
      <c r="BH18" s="258"/>
      <c r="BI18" s="258"/>
      <c r="BJ18" s="258"/>
      <c r="BK18" s="258"/>
      <c r="BL18" s="258"/>
      <c r="BM18" s="258"/>
      <c r="BN18" s="258"/>
      <c r="BO18" s="258"/>
      <c r="BP18" s="258"/>
      <c r="BQ18" s="258"/>
      <c r="BR18" s="258"/>
      <c r="BS18" s="258"/>
      <c r="BT18" s="258"/>
      <c r="BU18" s="258"/>
      <c r="BV18" s="258"/>
      <c r="BW18" s="258"/>
      <c r="BX18" s="258"/>
      <c r="BY18" s="258"/>
      <c r="BZ18" s="258"/>
      <c r="CA18" s="258"/>
      <c r="CB18" s="258"/>
      <c r="CC18" s="258"/>
      <c r="CD18" s="258"/>
      <c r="CE18" s="258"/>
      <c r="CF18" s="258"/>
      <c r="CG18" s="258"/>
      <c r="CH18" s="258"/>
      <c r="CI18" s="258"/>
      <c r="CJ18" s="258"/>
      <c r="CK18" s="258"/>
      <c r="CL18" s="258"/>
      <c r="CM18" s="258"/>
      <c r="CN18" s="258"/>
      <c r="CO18" s="258"/>
      <c r="CP18" s="258"/>
      <c r="CQ18" s="258"/>
      <c r="CR18" s="258"/>
      <c r="CS18" s="258"/>
      <c r="CT18" s="258"/>
      <c r="CU18" s="258"/>
      <c r="CV18" s="258"/>
      <c r="CW18" s="258"/>
      <c r="CX18" s="258"/>
      <c r="CY18" s="258"/>
      <c r="CZ18" s="258"/>
      <c r="DA18" s="258"/>
      <c r="DB18" s="258"/>
      <c r="DC18" s="258"/>
      <c r="DD18" s="258"/>
      <c r="DE18" s="258"/>
      <c r="DF18" s="258"/>
      <c r="DG18" s="258"/>
      <c r="DH18" s="258"/>
      <c r="DI18" s="258"/>
      <c r="DJ18" s="258"/>
      <c r="DK18" s="258"/>
      <c r="DL18" s="258"/>
    </row>
    <row r="19" spans="9:116" ht="13" x14ac:dyDescent="0.2"/>
    <row r="20" spans="9:116" ht="13" x14ac:dyDescent="0.2"/>
    <row r="21" spans="9:116" ht="13" x14ac:dyDescent="0.2">
      <c r="DL21" s="258"/>
    </row>
    <row r="22" spans="9:116" ht="13" x14ac:dyDescent="0.2">
      <c r="DI22" s="258"/>
      <c r="DJ22" s="258"/>
      <c r="DK22" s="258"/>
      <c r="DL22" s="258"/>
    </row>
    <row r="23" spans="9:116" ht="13" x14ac:dyDescent="0.2">
      <c r="CY23" s="258"/>
      <c r="CZ23" s="258"/>
      <c r="DA23" s="258"/>
      <c r="DB23" s="258"/>
      <c r="DC23" s="258"/>
      <c r="DD23" s="258"/>
      <c r="DE23" s="258"/>
      <c r="DF23" s="258"/>
      <c r="DG23" s="258"/>
      <c r="DH23" s="258"/>
      <c r="DI23" s="258"/>
      <c r="DJ23" s="258"/>
      <c r="DK23" s="258"/>
      <c r="DL23" s="258"/>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8"/>
      <c r="DA35" s="258"/>
      <c r="DB35" s="258"/>
      <c r="DC35" s="258"/>
      <c r="DD35" s="258"/>
      <c r="DE35" s="258"/>
      <c r="DF35" s="258"/>
      <c r="DG35" s="258"/>
      <c r="DH35" s="258"/>
      <c r="DI35" s="258"/>
      <c r="DJ35" s="258"/>
      <c r="DK35" s="258"/>
      <c r="DL35" s="258"/>
    </row>
    <row r="36" spans="15:116" ht="13" x14ac:dyDescent="0.2"/>
    <row r="37" spans="15:116" ht="13" x14ac:dyDescent="0.2">
      <c r="DL37" s="258"/>
    </row>
    <row r="38" spans="15:116" ht="13" x14ac:dyDescent="0.2">
      <c r="DI38" s="258"/>
      <c r="DJ38" s="258"/>
      <c r="DK38" s="258"/>
      <c r="DL38" s="258"/>
    </row>
    <row r="39" spans="15:116" ht="13" x14ac:dyDescent="0.2"/>
    <row r="40" spans="15:116" ht="13" x14ac:dyDescent="0.2"/>
    <row r="41" spans="15:116" ht="13" x14ac:dyDescent="0.2"/>
    <row r="42" spans="15:116" ht="13" x14ac:dyDescent="0.2"/>
    <row r="43" spans="15:116" ht="13" x14ac:dyDescent="0.2">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C43" s="258"/>
      <c r="DD43" s="258"/>
      <c r="DE43" s="258"/>
      <c r="DF43" s="258"/>
      <c r="DG43" s="258"/>
      <c r="DH43" s="258"/>
      <c r="DI43" s="258"/>
      <c r="DJ43" s="258"/>
      <c r="DK43" s="258"/>
      <c r="DL43" s="258"/>
    </row>
    <row r="44" spans="15:116" ht="13" x14ac:dyDescent="0.2">
      <c r="DL44" s="258"/>
    </row>
    <row r="45" spans="15:116" ht="13" x14ac:dyDescent="0.2"/>
    <row r="46" spans="15:116" ht="13" x14ac:dyDescent="0.2">
      <c r="DA46" s="258"/>
      <c r="DB46" s="258"/>
      <c r="DC46" s="258"/>
      <c r="DD46" s="258"/>
      <c r="DE46" s="258"/>
      <c r="DF46" s="258"/>
      <c r="DG46" s="258"/>
      <c r="DH46" s="258"/>
      <c r="DI46" s="258"/>
      <c r="DJ46" s="258"/>
      <c r="DK46" s="258"/>
      <c r="DL46" s="258"/>
    </row>
    <row r="47" spans="15:116" ht="13" x14ac:dyDescent="0.2"/>
    <row r="48" spans="15:116" ht="13" x14ac:dyDescent="0.2"/>
    <row r="49" spans="104:116" ht="13" x14ac:dyDescent="0.2"/>
    <row r="50" spans="104:116" ht="13" x14ac:dyDescent="0.2">
      <c r="CZ50" s="258"/>
      <c r="DA50" s="258"/>
      <c r="DB50" s="258"/>
      <c r="DC50" s="258"/>
      <c r="DD50" s="258"/>
      <c r="DE50" s="258"/>
      <c r="DF50" s="258"/>
      <c r="DG50" s="258"/>
      <c r="DH50" s="258"/>
      <c r="DI50" s="258"/>
      <c r="DJ50" s="258"/>
      <c r="DK50" s="258"/>
      <c r="DL50" s="258"/>
    </row>
    <row r="51" spans="104:116" ht="13" x14ac:dyDescent="0.2"/>
    <row r="52" spans="104:116" ht="13" x14ac:dyDescent="0.2"/>
    <row r="53" spans="104:116" ht="13" x14ac:dyDescent="0.2">
      <c r="DL53" s="258"/>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8"/>
      <c r="DD67" s="258"/>
      <c r="DE67" s="258"/>
      <c r="DF67" s="258"/>
      <c r="DG67" s="258"/>
      <c r="DH67" s="258"/>
      <c r="DI67" s="258"/>
      <c r="DJ67" s="258"/>
      <c r="DK67" s="258"/>
      <c r="DL67" s="258"/>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lEzhlhyWqK7XIgIMAAXmeQoJuPNY1X4TfLeJ6+bHnhKS7WRfy48iYXotHaJeq2KnqYKQJpSj8TBxJf+baclVgg==" saltValue="jTpqzuLBC0JQGhkZeL0L/g=="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53125" style="260" customWidth="1"/>
    <col min="37" max="44" width="17" style="260" customWidth="1"/>
    <col min="45" max="45" width="6.08984375" style="267" customWidth="1"/>
    <col min="46" max="46" width="3" style="265" customWidth="1"/>
    <col min="47" max="47" width="19.08984375" style="260" hidden="1" customWidth="1"/>
    <col min="48" max="52" width="12.6328125" style="260" hidden="1" customWidth="1"/>
    <col min="53" max="16384" width="8.6328125" style="260" hidden="1"/>
  </cols>
  <sheetData>
    <row r="1" spans="1:46" ht="13" x14ac:dyDescent="0.2">
      <c r="AS1" s="261"/>
      <c r="AT1" s="261"/>
    </row>
    <row r="2" spans="1:46" ht="13" x14ac:dyDescent="0.2">
      <c r="AS2" s="261"/>
      <c r="AT2" s="261"/>
    </row>
    <row r="3" spans="1:46" ht="13" x14ac:dyDescent="0.2">
      <c r="AS3" s="261"/>
      <c r="AT3" s="261"/>
    </row>
    <row r="4" spans="1:46" ht="13" x14ac:dyDescent="0.2">
      <c r="AS4" s="261"/>
      <c r="AT4" s="261"/>
    </row>
    <row r="5" spans="1:46" ht="16.5" x14ac:dyDescent="0.2">
      <c r="A5" s="262" t="s">
        <v>506</v>
      </c>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4"/>
    </row>
    <row r="6" spans="1:46" ht="13" x14ac:dyDescent="0.2">
      <c r="A6" s="265"/>
      <c r="B6" s="261"/>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6" t="s">
        <v>507</v>
      </c>
      <c r="AL6" s="266"/>
      <c r="AM6" s="266"/>
      <c r="AN6" s="266"/>
      <c r="AO6" s="261"/>
      <c r="AP6" s="261"/>
      <c r="AQ6" s="261"/>
      <c r="AR6" s="261"/>
    </row>
    <row r="7" spans="1:46" ht="13.5" customHeight="1" x14ac:dyDescent="0.2">
      <c r="A7" s="265"/>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8"/>
      <c r="AL7" s="269"/>
      <c r="AM7" s="269"/>
      <c r="AN7" s="270"/>
      <c r="AO7" s="1147" t="s">
        <v>508</v>
      </c>
      <c r="AP7" s="271"/>
      <c r="AQ7" s="272" t="s">
        <v>509</v>
      </c>
      <c r="AR7" s="273"/>
    </row>
    <row r="8" spans="1:46" ht="13" x14ac:dyDescent="0.2">
      <c r="A8" s="265"/>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74"/>
      <c r="AL8" s="275"/>
      <c r="AM8" s="275"/>
      <c r="AN8" s="276"/>
      <c r="AO8" s="1148"/>
      <c r="AP8" s="277" t="s">
        <v>510</v>
      </c>
      <c r="AQ8" s="278" t="s">
        <v>511</v>
      </c>
      <c r="AR8" s="279" t="s">
        <v>512</v>
      </c>
    </row>
    <row r="9" spans="1:46" ht="13" x14ac:dyDescent="0.2">
      <c r="A9" s="265"/>
      <c r="B9" s="26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1159" t="s">
        <v>513</v>
      </c>
      <c r="AL9" s="1160"/>
      <c r="AM9" s="1160"/>
      <c r="AN9" s="1161"/>
      <c r="AO9" s="280">
        <v>372332</v>
      </c>
      <c r="AP9" s="280">
        <v>596686</v>
      </c>
      <c r="AQ9" s="281">
        <v>242692</v>
      </c>
      <c r="AR9" s="282">
        <v>145.9</v>
      </c>
    </row>
    <row r="10" spans="1:46" ht="13.5" customHeight="1" x14ac:dyDescent="0.2">
      <c r="A10" s="265"/>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1159" t="s">
        <v>514</v>
      </c>
      <c r="AL10" s="1160"/>
      <c r="AM10" s="1160"/>
      <c r="AN10" s="1161"/>
      <c r="AO10" s="283">
        <v>26428</v>
      </c>
      <c r="AP10" s="283">
        <v>42353</v>
      </c>
      <c r="AQ10" s="284">
        <v>27094</v>
      </c>
      <c r="AR10" s="285">
        <v>56.3</v>
      </c>
    </row>
    <row r="11" spans="1:46" ht="13.5" customHeight="1" x14ac:dyDescent="0.2">
      <c r="A11" s="265"/>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1159" t="s">
        <v>515</v>
      </c>
      <c r="AL11" s="1160"/>
      <c r="AM11" s="1160"/>
      <c r="AN11" s="1161"/>
      <c r="AO11" s="283" t="s">
        <v>516</v>
      </c>
      <c r="AP11" s="283" t="s">
        <v>516</v>
      </c>
      <c r="AQ11" s="284">
        <v>4163</v>
      </c>
      <c r="AR11" s="285" t="s">
        <v>516</v>
      </c>
    </row>
    <row r="12" spans="1:46" ht="13.5" customHeight="1" x14ac:dyDescent="0.2">
      <c r="A12" s="265"/>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1159" t="s">
        <v>517</v>
      </c>
      <c r="AL12" s="1160"/>
      <c r="AM12" s="1160"/>
      <c r="AN12" s="1161"/>
      <c r="AO12" s="283" t="s">
        <v>516</v>
      </c>
      <c r="AP12" s="283" t="s">
        <v>516</v>
      </c>
      <c r="AQ12" s="284" t="s">
        <v>516</v>
      </c>
      <c r="AR12" s="285" t="s">
        <v>516</v>
      </c>
    </row>
    <row r="13" spans="1:46" ht="13.5" customHeight="1" x14ac:dyDescent="0.2">
      <c r="A13" s="265"/>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1159" t="s">
        <v>518</v>
      </c>
      <c r="AL13" s="1160"/>
      <c r="AM13" s="1160"/>
      <c r="AN13" s="1161"/>
      <c r="AO13" s="283">
        <v>10169</v>
      </c>
      <c r="AP13" s="283">
        <v>16296</v>
      </c>
      <c r="AQ13" s="284">
        <v>8881</v>
      </c>
      <c r="AR13" s="285">
        <v>83.5</v>
      </c>
    </row>
    <row r="14" spans="1:46" ht="13.5" customHeight="1" x14ac:dyDescent="0.2">
      <c r="A14" s="265"/>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1159" t="s">
        <v>519</v>
      </c>
      <c r="AL14" s="1160"/>
      <c r="AM14" s="1160"/>
      <c r="AN14" s="1161"/>
      <c r="AO14" s="283" t="s">
        <v>516</v>
      </c>
      <c r="AP14" s="283" t="s">
        <v>516</v>
      </c>
      <c r="AQ14" s="284">
        <v>5165</v>
      </c>
      <c r="AR14" s="285" t="s">
        <v>516</v>
      </c>
    </row>
    <row r="15" spans="1:46" ht="13.5" customHeight="1" x14ac:dyDescent="0.2">
      <c r="A15" s="265"/>
      <c r="B15" s="261"/>
      <c r="C15" s="261"/>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1162" t="s">
        <v>520</v>
      </c>
      <c r="AL15" s="1163"/>
      <c r="AM15" s="1163"/>
      <c r="AN15" s="1164"/>
      <c r="AO15" s="283">
        <v>-20820</v>
      </c>
      <c r="AP15" s="283">
        <v>-33365</v>
      </c>
      <c r="AQ15" s="284">
        <v>-18870</v>
      </c>
      <c r="AR15" s="285">
        <v>76.8</v>
      </c>
    </row>
    <row r="16" spans="1:46" ht="13" x14ac:dyDescent="0.2">
      <c r="A16" s="265"/>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1162" t="s">
        <v>190</v>
      </c>
      <c r="AL16" s="1163"/>
      <c r="AM16" s="1163"/>
      <c r="AN16" s="1164"/>
      <c r="AO16" s="283">
        <v>388109</v>
      </c>
      <c r="AP16" s="283">
        <v>621970</v>
      </c>
      <c r="AQ16" s="284">
        <v>269124</v>
      </c>
      <c r="AR16" s="285">
        <v>131.1</v>
      </c>
    </row>
    <row r="17" spans="1:46" ht="13" x14ac:dyDescent="0.2">
      <c r="A17" s="265"/>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61"/>
      <c r="AL17" s="261"/>
      <c r="AM17" s="261"/>
      <c r="AN17" s="261"/>
      <c r="AO17" s="261"/>
      <c r="AP17" s="261"/>
      <c r="AQ17" s="261"/>
      <c r="AR17" s="286"/>
    </row>
    <row r="18" spans="1:46" ht="13" x14ac:dyDescent="0.2">
      <c r="A18" s="265"/>
      <c r="B18" s="261"/>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87"/>
      <c r="AR18" s="287"/>
    </row>
    <row r="19" spans="1:46" ht="13" x14ac:dyDescent="0.2">
      <c r="A19" s="265"/>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t="s">
        <v>521</v>
      </c>
      <c r="AL19" s="261"/>
      <c r="AM19" s="261"/>
      <c r="AN19" s="261"/>
      <c r="AO19" s="261"/>
      <c r="AP19" s="261"/>
      <c r="AQ19" s="261"/>
      <c r="AR19" s="261"/>
    </row>
    <row r="20" spans="1:46" ht="13" x14ac:dyDescent="0.2">
      <c r="A20" s="265"/>
      <c r="B20" s="261"/>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88"/>
      <c r="AL20" s="289"/>
      <c r="AM20" s="289"/>
      <c r="AN20" s="290"/>
      <c r="AO20" s="291" t="s">
        <v>522</v>
      </c>
      <c r="AP20" s="292" t="s">
        <v>523</v>
      </c>
      <c r="AQ20" s="293" t="s">
        <v>524</v>
      </c>
      <c r="AR20" s="294"/>
    </row>
    <row r="21" spans="1:46" s="300" customFormat="1" ht="13" x14ac:dyDescent="0.2">
      <c r="A21" s="295"/>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1165" t="s">
        <v>525</v>
      </c>
      <c r="AL21" s="1166"/>
      <c r="AM21" s="1166"/>
      <c r="AN21" s="1167"/>
      <c r="AO21" s="296">
        <v>49.68</v>
      </c>
      <c r="AP21" s="297">
        <v>24.07</v>
      </c>
      <c r="AQ21" s="298">
        <v>25.61</v>
      </c>
      <c r="AR21" s="266"/>
      <c r="AS21" s="299"/>
      <c r="AT21" s="295"/>
    </row>
    <row r="22" spans="1:46" s="300" customFormat="1" ht="13" x14ac:dyDescent="0.2">
      <c r="A22" s="295"/>
      <c r="B22" s="266"/>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1165" t="s">
        <v>526</v>
      </c>
      <c r="AL22" s="1166"/>
      <c r="AM22" s="1166"/>
      <c r="AN22" s="1167"/>
      <c r="AO22" s="301">
        <v>97.7</v>
      </c>
      <c r="AP22" s="302">
        <v>94.6</v>
      </c>
      <c r="AQ22" s="303">
        <v>3.1</v>
      </c>
      <c r="AR22" s="287"/>
      <c r="AS22" s="299"/>
      <c r="AT22" s="295"/>
    </row>
    <row r="23" spans="1:46" s="300" customFormat="1" ht="13" x14ac:dyDescent="0.2">
      <c r="A23" s="295"/>
      <c r="B23" s="266"/>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87"/>
      <c r="AQ23" s="287"/>
      <c r="AR23" s="287"/>
      <c r="AS23" s="299"/>
      <c r="AT23" s="295"/>
    </row>
    <row r="24" spans="1:46" s="300" customFormat="1" ht="13" x14ac:dyDescent="0.2">
      <c r="A24" s="295"/>
      <c r="B24" s="266"/>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87"/>
      <c r="AQ24" s="287"/>
      <c r="AR24" s="287"/>
      <c r="AS24" s="299"/>
      <c r="AT24" s="295"/>
    </row>
    <row r="25" spans="1:46" s="300" customFormat="1" ht="13" x14ac:dyDescent="0.2">
      <c r="A25" s="304"/>
      <c r="B25" s="305"/>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6"/>
      <c r="AQ25" s="306"/>
      <c r="AR25" s="306"/>
      <c r="AS25" s="307"/>
      <c r="AT25" s="295"/>
    </row>
    <row r="26" spans="1:46" s="300" customFormat="1" ht="13" x14ac:dyDescent="0.2">
      <c r="A26" s="1158" t="s">
        <v>527</v>
      </c>
      <c r="B26" s="1158"/>
      <c r="C26" s="1158"/>
      <c r="D26" s="1158"/>
      <c r="E26" s="1158"/>
      <c r="F26" s="1158"/>
      <c r="G26" s="1158"/>
      <c r="H26" s="1158"/>
      <c r="I26" s="1158"/>
      <c r="J26" s="1158"/>
      <c r="K26" s="1158"/>
      <c r="L26" s="1158"/>
      <c r="M26" s="1158"/>
      <c r="N26" s="1158"/>
      <c r="O26" s="1158"/>
      <c r="P26" s="1158"/>
      <c r="Q26" s="1158"/>
      <c r="R26" s="1158"/>
      <c r="S26" s="1158"/>
      <c r="T26" s="1158"/>
      <c r="U26" s="1158"/>
      <c r="V26" s="1158"/>
      <c r="W26" s="1158"/>
      <c r="X26" s="1158"/>
      <c r="Y26" s="1158"/>
      <c r="Z26" s="1158"/>
      <c r="AA26" s="1158"/>
      <c r="AB26" s="1158"/>
      <c r="AC26" s="1158"/>
      <c r="AD26" s="1158"/>
      <c r="AE26" s="1158"/>
      <c r="AF26" s="1158"/>
      <c r="AG26" s="1158"/>
      <c r="AH26" s="1158"/>
      <c r="AI26" s="1158"/>
      <c r="AJ26" s="1158"/>
      <c r="AK26" s="1158"/>
      <c r="AL26" s="1158"/>
      <c r="AM26" s="1158"/>
      <c r="AN26" s="1158"/>
      <c r="AO26" s="1158"/>
      <c r="AP26" s="1158"/>
      <c r="AQ26" s="1158"/>
      <c r="AR26" s="1158"/>
      <c r="AS26" s="1158"/>
      <c r="AT26" s="266"/>
    </row>
    <row r="27" spans="1:46" ht="13" x14ac:dyDescent="0.2">
      <c r="A27" s="308"/>
      <c r="AO27" s="261"/>
      <c r="AP27" s="261"/>
      <c r="AQ27" s="261"/>
      <c r="AR27" s="261"/>
      <c r="AS27" s="261"/>
      <c r="AT27" s="261"/>
    </row>
    <row r="28" spans="1:46" ht="16.5" x14ac:dyDescent="0.2">
      <c r="A28" s="262" t="s">
        <v>528</v>
      </c>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309"/>
    </row>
    <row r="29" spans="1:46" ht="13" x14ac:dyDescent="0.2">
      <c r="A29" s="265"/>
      <c r="B29" s="261"/>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6" t="s">
        <v>529</v>
      </c>
      <c r="AL29" s="266"/>
      <c r="AM29" s="266"/>
      <c r="AN29" s="266"/>
      <c r="AO29" s="261"/>
      <c r="AP29" s="261"/>
      <c r="AQ29" s="261"/>
      <c r="AR29" s="261"/>
      <c r="AS29" s="310"/>
    </row>
    <row r="30" spans="1:46" ht="13.5" customHeight="1" x14ac:dyDescent="0.2">
      <c r="A30" s="265"/>
      <c r="B30" s="261"/>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8"/>
      <c r="AL30" s="269"/>
      <c r="AM30" s="269"/>
      <c r="AN30" s="270"/>
      <c r="AO30" s="1147" t="s">
        <v>508</v>
      </c>
      <c r="AP30" s="271"/>
      <c r="AQ30" s="272" t="s">
        <v>509</v>
      </c>
      <c r="AR30" s="273"/>
    </row>
    <row r="31" spans="1:46" ht="13" x14ac:dyDescent="0.2">
      <c r="A31" s="265"/>
      <c r="B31" s="261"/>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74"/>
      <c r="AL31" s="275"/>
      <c r="AM31" s="275"/>
      <c r="AN31" s="276"/>
      <c r="AO31" s="1148"/>
      <c r="AP31" s="277" t="s">
        <v>510</v>
      </c>
      <c r="AQ31" s="278" t="s">
        <v>511</v>
      </c>
      <c r="AR31" s="279" t="s">
        <v>512</v>
      </c>
    </row>
    <row r="32" spans="1:46" ht="27" customHeight="1" x14ac:dyDescent="0.2">
      <c r="A32" s="265"/>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1149" t="s">
        <v>530</v>
      </c>
      <c r="AL32" s="1150"/>
      <c r="AM32" s="1150"/>
      <c r="AN32" s="1151"/>
      <c r="AO32" s="311">
        <v>313701</v>
      </c>
      <c r="AP32" s="311">
        <v>502726</v>
      </c>
      <c r="AQ32" s="312">
        <v>141234</v>
      </c>
      <c r="AR32" s="313">
        <v>256</v>
      </c>
    </row>
    <row r="33" spans="1:46" ht="13.5" customHeight="1" x14ac:dyDescent="0.2">
      <c r="A33" s="265"/>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1149" t="s">
        <v>531</v>
      </c>
      <c r="AL33" s="1150"/>
      <c r="AM33" s="1150"/>
      <c r="AN33" s="1151"/>
      <c r="AO33" s="311" t="s">
        <v>516</v>
      </c>
      <c r="AP33" s="311" t="s">
        <v>516</v>
      </c>
      <c r="AQ33" s="312" t="s">
        <v>516</v>
      </c>
      <c r="AR33" s="313" t="s">
        <v>516</v>
      </c>
    </row>
    <row r="34" spans="1:46" ht="27" customHeight="1" x14ac:dyDescent="0.2">
      <c r="A34" s="265"/>
      <c r="B34" s="26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1149" t="s">
        <v>532</v>
      </c>
      <c r="AL34" s="1150"/>
      <c r="AM34" s="1150"/>
      <c r="AN34" s="1151"/>
      <c r="AO34" s="311" t="s">
        <v>516</v>
      </c>
      <c r="AP34" s="311" t="s">
        <v>516</v>
      </c>
      <c r="AQ34" s="312" t="s">
        <v>516</v>
      </c>
      <c r="AR34" s="313" t="s">
        <v>516</v>
      </c>
    </row>
    <row r="35" spans="1:46" ht="27" customHeight="1" x14ac:dyDescent="0.2">
      <c r="A35" s="265"/>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1149" t="s">
        <v>533</v>
      </c>
      <c r="AL35" s="1150"/>
      <c r="AM35" s="1150"/>
      <c r="AN35" s="1151"/>
      <c r="AO35" s="311">
        <v>50192</v>
      </c>
      <c r="AP35" s="311">
        <v>80436</v>
      </c>
      <c r="AQ35" s="312">
        <v>30523</v>
      </c>
      <c r="AR35" s="313">
        <v>163.5</v>
      </c>
    </row>
    <row r="36" spans="1:46" ht="27" customHeight="1" x14ac:dyDescent="0.2">
      <c r="A36" s="265"/>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1149" t="s">
        <v>534</v>
      </c>
      <c r="AL36" s="1150"/>
      <c r="AM36" s="1150"/>
      <c r="AN36" s="1151"/>
      <c r="AO36" s="311">
        <v>2899</v>
      </c>
      <c r="AP36" s="311">
        <v>4646</v>
      </c>
      <c r="AQ36" s="312">
        <v>4602</v>
      </c>
      <c r="AR36" s="313">
        <v>1</v>
      </c>
    </row>
    <row r="37" spans="1:46" ht="13.5" customHeight="1" x14ac:dyDescent="0.2">
      <c r="A37" s="265"/>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1149" t="s">
        <v>535</v>
      </c>
      <c r="AL37" s="1150"/>
      <c r="AM37" s="1150"/>
      <c r="AN37" s="1151"/>
      <c r="AO37" s="311" t="s">
        <v>516</v>
      </c>
      <c r="AP37" s="311" t="s">
        <v>516</v>
      </c>
      <c r="AQ37" s="312">
        <v>937</v>
      </c>
      <c r="AR37" s="313" t="s">
        <v>516</v>
      </c>
    </row>
    <row r="38" spans="1:46" ht="27" customHeight="1" x14ac:dyDescent="0.2">
      <c r="A38" s="265"/>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1152" t="s">
        <v>536</v>
      </c>
      <c r="AL38" s="1153"/>
      <c r="AM38" s="1153"/>
      <c r="AN38" s="1154"/>
      <c r="AO38" s="314">
        <v>220</v>
      </c>
      <c r="AP38" s="314">
        <v>353</v>
      </c>
      <c r="AQ38" s="315">
        <v>14</v>
      </c>
      <c r="AR38" s="303">
        <v>2421.4</v>
      </c>
      <c r="AS38" s="310"/>
    </row>
    <row r="39" spans="1:46" ht="13" x14ac:dyDescent="0.2">
      <c r="A39" s="265"/>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1152" t="s">
        <v>537</v>
      </c>
      <c r="AL39" s="1153"/>
      <c r="AM39" s="1153"/>
      <c r="AN39" s="1154"/>
      <c r="AO39" s="311">
        <v>-18150</v>
      </c>
      <c r="AP39" s="311">
        <v>-29087</v>
      </c>
      <c r="AQ39" s="312">
        <v>-6455</v>
      </c>
      <c r="AR39" s="313">
        <v>350.6</v>
      </c>
      <c r="AS39" s="310"/>
    </row>
    <row r="40" spans="1:46" ht="27" customHeight="1" x14ac:dyDescent="0.2">
      <c r="A40" s="265"/>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1149" t="s">
        <v>538</v>
      </c>
      <c r="AL40" s="1150"/>
      <c r="AM40" s="1150"/>
      <c r="AN40" s="1151"/>
      <c r="AO40" s="311">
        <v>-267675</v>
      </c>
      <c r="AP40" s="311">
        <v>-428966</v>
      </c>
      <c r="AQ40" s="312">
        <v>-126702</v>
      </c>
      <c r="AR40" s="313">
        <v>238.6</v>
      </c>
      <c r="AS40" s="310"/>
    </row>
    <row r="41" spans="1:46" ht="13" x14ac:dyDescent="0.2">
      <c r="A41" s="265"/>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1155" t="s">
        <v>302</v>
      </c>
      <c r="AL41" s="1156"/>
      <c r="AM41" s="1156"/>
      <c r="AN41" s="1157"/>
      <c r="AO41" s="311">
        <v>81187</v>
      </c>
      <c r="AP41" s="311">
        <v>130107</v>
      </c>
      <c r="AQ41" s="312">
        <v>44155</v>
      </c>
      <c r="AR41" s="313">
        <v>194.7</v>
      </c>
      <c r="AS41" s="310"/>
    </row>
    <row r="42" spans="1:46" ht="13" x14ac:dyDescent="0.2">
      <c r="A42" s="265"/>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316" t="s">
        <v>539</v>
      </c>
      <c r="AL42" s="261"/>
      <c r="AM42" s="261"/>
      <c r="AN42" s="261"/>
      <c r="AO42" s="261"/>
      <c r="AP42" s="261"/>
      <c r="AQ42" s="287"/>
      <c r="AR42" s="287"/>
      <c r="AS42" s="310"/>
    </row>
    <row r="43" spans="1:46" ht="13" x14ac:dyDescent="0.2">
      <c r="A43" s="265"/>
      <c r="B43" s="261"/>
      <c r="C43" s="261"/>
      <c r="D43" s="261"/>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317"/>
      <c r="AQ43" s="287"/>
      <c r="AR43" s="261"/>
      <c r="AS43" s="310"/>
    </row>
    <row r="44" spans="1:46" ht="13" x14ac:dyDescent="0.2">
      <c r="A44" s="265"/>
      <c r="B44" s="261"/>
      <c r="C44" s="261"/>
      <c r="D44" s="261"/>
      <c r="E44" s="261"/>
      <c r="F44" s="261"/>
      <c r="G44" s="261"/>
      <c r="H44" s="261"/>
      <c r="I44" s="261"/>
      <c r="J44" s="261"/>
      <c r="K44" s="261"/>
      <c r="L44" s="261"/>
      <c r="M44" s="261"/>
      <c r="N44" s="261"/>
      <c r="O44" s="261"/>
      <c r="P44" s="261"/>
      <c r="Q44" s="261"/>
      <c r="R44" s="261"/>
      <c r="S44" s="261"/>
      <c r="T44" s="261"/>
      <c r="U44" s="261"/>
      <c r="V44" s="261"/>
      <c r="W44" s="261"/>
      <c r="X44" s="261"/>
      <c r="Y44" s="261"/>
      <c r="Z44" s="261"/>
      <c r="AA44" s="261"/>
      <c r="AB44" s="261"/>
      <c r="AC44" s="261"/>
      <c r="AD44" s="261"/>
      <c r="AE44" s="261"/>
      <c r="AF44" s="261"/>
      <c r="AG44" s="261"/>
      <c r="AH44" s="261"/>
      <c r="AI44" s="261"/>
      <c r="AJ44" s="261"/>
      <c r="AK44" s="261"/>
      <c r="AL44" s="261"/>
      <c r="AM44" s="261"/>
      <c r="AN44" s="261"/>
      <c r="AO44" s="261"/>
      <c r="AP44" s="261"/>
      <c r="AQ44" s="287"/>
      <c r="AR44" s="261"/>
    </row>
    <row r="45" spans="1:46" ht="13" x14ac:dyDescent="0.2">
      <c r="A45" s="263"/>
      <c r="B45" s="263"/>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318"/>
      <c r="AR45" s="263"/>
      <c r="AS45" s="263"/>
      <c r="AT45" s="261"/>
    </row>
    <row r="46" spans="1:46" ht="13" x14ac:dyDescent="0.2">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1"/>
    </row>
    <row r="47" spans="1:46" ht="17.25" customHeight="1" x14ac:dyDescent="0.2">
      <c r="A47" s="320" t="s">
        <v>540</v>
      </c>
      <c r="B47" s="261"/>
      <c r="C47" s="261"/>
      <c r="D47" s="261"/>
      <c r="E47" s="261"/>
      <c r="F47" s="261"/>
      <c r="G47" s="261"/>
      <c r="H47" s="261"/>
      <c r="I47" s="261"/>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61"/>
      <c r="AM47" s="261"/>
      <c r="AN47" s="261"/>
      <c r="AO47" s="261"/>
      <c r="AP47" s="261"/>
      <c r="AQ47" s="261"/>
      <c r="AR47" s="261"/>
    </row>
    <row r="48" spans="1:46" ht="13" x14ac:dyDescent="0.2">
      <c r="A48" s="265"/>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321" t="s">
        <v>541</v>
      </c>
      <c r="AL48" s="321"/>
      <c r="AM48" s="321"/>
      <c r="AN48" s="321"/>
      <c r="AO48" s="321"/>
      <c r="AP48" s="321"/>
      <c r="AQ48" s="322"/>
      <c r="AR48" s="321"/>
    </row>
    <row r="49" spans="1:44" ht="13.5" customHeight="1" x14ac:dyDescent="0.2">
      <c r="A49" s="265"/>
      <c r="B49" s="261"/>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323"/>
      <c r="AL49" s="324"/>
      <c r="AM49" s="1142" t="s">
        <v>508</v>
      </c>
      <c r="AN49" s="1144" t="s">
        <v>542</v>
      </c>
      <c r="AO49" s="1145"/>
      <c r="AP49" s="1145"/>
      <c r="AQ49" s="1145"/>
      <c r="AR49" s="1146"/>
    </row>
    <row r="50" spans="1:44" ht="13" x14ac:dyDescent="0.2">
      <c r="A50" s="265"/>
      <c r="B50" s="261"/>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325"/>
      <c r="AL50" s="326"/>
      <c r="AM50" s="1143"/>
      <c r="AN50" s="327" t="s">
        <v>543</v>
      </c>
      <c r="AO50" s="328" t="s">
        <v>544</v>
      </c>
      <c r="AP50" s="329" t="s">
        <v>545</v>
      </c>
      <c r="AQ50" s="330" t="s">
        <v>546</v>
      </c>
      <c r="AR50" s="331" t="s">
        <v>547</v>
      </c>
    </row>
    <row r="51" spans="1:44" ht="13" x14ac:dyDescent="0.2">
      <c r="A51" s="265"/>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323" t="s">
        <v>548</v>
      </c>
      <c r="AL51" s="324"/>
      <c r="AM51" s="332">
        <v>449508</v>
      </c>
      <c r="AN51" s="333">
        <v>732098</v>
      </c>
      <c r="AO51" s="334">
        <v>-10.5</v>
      </c>
      <c r="AP51" s="335">
        <v>291173</v>
      </c>
      <c r="AQ51" s="336">
        <v>-0.3</v>
      </c>
      <c r="AR51" s="337">
        <v>-10.199999999999999</v>
      </c>
    </row>
    <row r="52" spans="1:44" ht="13" x14ac:dyDescent="0.2">
      <c r="A52" s="265"/>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338"/>
      <c r="AL52" s="339" t="s">
        <v>549</v>
      </c>
      <c r="AM52" s="340">
        <v>139698</v>
      </c>
      <c r="AN52" s="341">
        <v>227521</v>
      </c>
      <c r="AO52" s="342">
        <v>735.6</v>
      </c>
      <c r="AP52" s="343">
        <v>119071</v>
      </c>
      <c r="AQ52" s="344">
        <v>-6.7</v>
      </c>
      <c r="AR52" s="345">
        <v>742.3</v>
      </c>
    </row>
    <row r="53" spans="1:44" ht="13" x14ac:dyDescent="0.2">
      <c r="A53" s="265"/>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323" t="s">
        <v>550</v>
      </c>
      <c r="AL53" s="324"/>
      <c r="AM53" s="332">
        <v>350523</v>
      </c>
      <c r="AN53" s="333">
        <v>549409</v>
      </c>
      <c r="AO53" s="334">
        <v>-25</v>
      </c>
      <c r="AP53" s="335">
        <v>271581</v>
      </c>
      <c r="AQ53" s="336">
        <v>-6.7</v>
      </c>
      <c r="AR53" s="337">
        <v>-18.3</v>
      </c>
    </row>
    <row r="54" spans="1:44" ht="13" x14ac:dyDescent="0.2">
      <c r="A54" s="265"/>
      <c r="B54" s="261"/>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338"/>
      <c r="AL54" s="339" t="s">
        <v>549</v>
      </c>
      <c r="AM54" s="340">
        <v>146066</v>
      </c>
      <c r="AN54" s="341">
        <v>228944</v>
      </c>
      <c r="AO54" s="342">
        <v>0.6</v>
      </c>
      <c r="AP54" s="343">
        <v>117844</v>
      </c>
      <c r="AQ54" s="344">
        <v>-1</v>
      </c>
      <c r="AR54" s="345">
        <v>1.6</v>
      </c>
    </row>
    <row r="55" spans="1:44" ht="13" x14ac:dyDescent="0.2">
      <c r="A55" s="265"/>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323" t="s">
        <v>551</v>
      </c>
      <c r="AL55" s="324"/>
      <c r="AM55" s="332">
        <v>494343</v>
      </c>
      <c r="AN55" s="333">
        <v>767613</v>
      </c>
      <c r="AO55" s="334">
        <v>39.700000000000003</v>
      </c>
      <c r="AP55" s="335">
        <v>268375</v>
      </c>
      <c r="AQ55" s="336">
        <v>-1.2</v>
      </c>
      <c r="AR55" s="337">
        <v>40.9</v>
      </c>
    </row>
    <row r="56" spans="1:44" ht="13" x14ac:dyDescent="0.2">
      <c r="A56" s="265"/>
      <c r="B56" s="261"/>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338"/>
      <c r="AL56" s="339" t="s">
        <v>549</v>
      </c>
      <c r="AM56" s="340">
        <v>184337</v>
      </c>
      <c r="AN56" s="341">
        <v>286238</v>
      </c>
      <c r="AO56" s="342">
        <v>25</v>
      </c>
      <c r="AP56" s="343">
        <v>119602</v>
      </c>
      <c r="AQ56" s="344">
        <v>1.5</v>
      </c>
      <c r="AR56" s="345">
        <v>23.5</v>
      </c>
    </row>
    <row r="57" spans="1:44" ht="13" x14ac:dyDescent="0.2">
      <c r="A57" s="265"/>
      <c r="B57" s="261"/>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323" t="s">
        <v>552</v>
      </c>
      <c r="AL57" s="324"/>
      <c r="AM57" s="332">
        <v>538426</v>
      </c>
      <c r="AN57" s="333">
        <v>834769</v>
      </c>
      <c r="AO57" s="334">
        <v>8.6999999999999993</v>
      </c>
      <c r="AP57" s="335">
        <v>301035</v>
      </c>
      <c r="AQ57" s="336">
        <v>12.2</v>
      </c>
      <c r="AR57" s="337">
        <v>-3.5</v>
      </c>
    </row>
    <row r="58" spans="1:44" ht="13" x14ac:dyDescent="0.2">
      <c r="A58" s="265"/>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338"/>
      <c r="AL58" s="339" t="s">
        <v>549</v>
      </c>
      <c r="AM58" s="340">
        <v>261886</v>
      </c>
      <c r="AN58" s="341">
        <v>406025</v>
      </c>
      <c r="AO58" s="342">
        <v>41.8</v>
      </c>
      <c r="AP58" s="343">
        <v>154376</v>
      </c>
      <c r="AQ58" s="344">
        <v>29.1</v>
      </c>
      <c r="AR58" s="345">
        <v>12.7</v>
      </c>
    </row>
    <row r="59" spans="1:44" ht="13" x14ac:dyDescent="0.2">
      <c r="A59" s="265"/>
      <c r="B59" s="261"/>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323" t="s">
        <v>553</v>
      </c>
      <c r="AL59" s="324"/>
      <c r="AM59" s="332">
        <v>616393</v>
      </c>
      <c r="AN59" s="333">
        <v>987809</v>
      </c>
      <c r="AO59" s="334">
        <v>18.3</v>
      </c>
      <c r="AP59" s="335">
        <v>362690</v>
      </c>
      <c r="AQ59" s="336">
        <v>20.5</v>
      </c>
      <c r="AR59" s="337">
        <v>-2.2000000000000002</v>
      </c>
    </row>
    <row r="60" spans="1:44" ht="13" x14ac:dyDescent="0.2">
      <c r="A60" s="265"/>
      <c r="B60" s="261"/>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338"/>
      <c r="AL60" s="339" t="s">
        <v>549</v>
      </c>
      <c r="AM60" s="340">
        <v>11928</v>
      </c>
      <c r="AN60" s="341">
        <v>19115</v>
      </c>
      <c r="AO60" s="342">
        <v>-95.3</v>
      </c>
      <c r="AP60" s="343">
        <v>172580</v>
      </c>
      <c r="AQ60" s="344">
        <v>11.8</v>
      </c>
      <c r="AR60" s="345">
        <v>-107.1</v>
      </c>
    </row>
    <row r="61" spans="1:44" ht="13" x14ac:dyDescent="0.2">
      <c r="A61" s="265"/>
      <c r="B61" s="261"/>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323" t="s">
        <v>554</v>
      </c>
      <c r="AL61" s="346"/>
      <c r="AM61" s="347">
        <v>489839</v>
      </c>
      <c r="AN61" s="348">
        <v>774340</v>
      </c>
      <c r="AO61" s="349">
        <v>6.2</v>
      </c>
      <c r="AP61" s="350">
        <v>298971</v>
      </c>
      <c r="AQ61" s="351">
        <v>4.9000000000000004</v>
      </c>
      <c r="AR61" s="337">
        <v>1.3</v>
      </c>
    </row>
    <row r="62" spans="1:44" ht="13" x14ac:dyDescent="0.2">
      <c r="A62" s="265"/>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338"/>
      <c r="AL62" s="339" t="s">
        <v>549</v>
      </c>
      <c r="AM62" s="340">
        <v>148783</v>
      </c>
      <c r="AN62" s="341">
        <v>233569</v>
      </c>
      <c r="AO62" s="342">
        <v>141.5</v>
      </c>
      <c r="AP62" s="343">
        <v>136695</v>
      </c>
      <c r="AQ62" s="344">
        <v>6.9</v>
      </c>
      <c r="AR62" s="345">
        <v>134.6</v>
      </c>
    </row>
    <row r="63" spans="1:44" ht="13" x14ac:dyDescent="0.2">
      <c r="A63" s="265"/>
      <c r="B63" s="261"/>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row>
    <row r="64" spans="1:44" ht="13" x14ac:dyDescent="0.2">
      <c r="A64" s="265"/>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row>
    <row r="65" spans="1:46" ht="13" x14ac:dyDescent="0.2">
      <c r="A65" s="265"/>
      <c r="B65" s="261"/>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row>
    <row r="66" spans="1:46" ht="13" x14ac:dyDescent="0.2">
      <c r="A66" s="352"/>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53"/>
    </row>
    <row r="67" spans="1:46" ht="13.5" hidden="1" customHeight="1" x14ac:dyDescent="0.2">
      <c r="AK67" s="261"/>
      <c r="AL67" s="261"/>
      <c r="AM67" s="261"/>
      <c r="AN67" s="261"/>
      <c r="AO67" s="261"/>
      <c r="AP67" s="261"/>
      <c r="AQ67" s="261"/>
      <c r="AR67" s="261"/>
      <c r="AS67" s="261"/>
      <c r="AT67" s="261"/>
    </row>
    <row r="68" spans="1:46" ht="13.5" hidden="1" customHeight="1" x14ac:dyDescent="0.2">
      <c r="AK68" s="261"/>
      <c r="AL68" s="261"/>
      <c r="AM68" s="261"/>
      <c r="AN68" s="261"/>
      <c r="AO68" s="261"/>
      <c r="AP68" s="261"/>
      <c r="AQ68" s="261"/>
      <c r="AR68" s="261"/>
    </row>
    <row r="69" spans="1:46" ht="13.5" hidden="1" customHeight="1" x14ac:dyDescent="0.2">
      <c r="AK69" s="261"/>
      <c r="AL69" s="261"/>
      <c r="AM69" s="261"/>
      <c r="AN69" s="261"/>
      <c r="AO69" s="261"/>
      <c r="AP69" s="261"/>
      <c r="AQ69" s="261"/>
      <c r="AR69" s="261"/>
    </row>
    <row r="70" spans="1:46" ht="13" hidden="1" x14ac:dyDescent="0.2">
      <c r="AK70" s="261"/>
      <c r="AL70" s="261"/>
      <c r="AM70" s="261"/>
      <c r="AN70" s="261"/>
      <c r="AO70" s="261"/>
      <c r="AP70" s="261"/>
      <c r="AQ70" s="261"/>
      <c r="AR70" s="261"/>
    </row>
    <row r="71" spans="1:46" ht="13" hidden="1" x14ac:dyDescent="0.2">
      <c r="AK71" s="261"/>
      <c r="AL71" s="261"/>
      <c r="AM71" s="261"/>
      <c r="AN71" s="261"/>
      <c r="AO71" s="261"/>
      <c r="AP71" s="261"/>
      <c r="AQ71" s="261"/>
      <c r="AR71" s="261"/>
    </row>
    <row r="72" spans="1:46" ht="13" hidden="1" x14ac:dyDescent="0.2">
      <c r="AK72" s="261"/>
      <c r="AL72" s="261"/>
      <c r="AM72" s="261"/>
      <c r="AN72" s="261"/>
      <c r="AO72" s="261"/>
      <c r="AP72" s="261"/>
      <c r="AQ72" s="261"/>
      <c r="AR72" s="261"/>
    </row>
    <row r="73" spans="1:46" ht="13" hidden="1" x14ac:dyDescent="0.2">
      <c r="AK73" s="261"/>
      <c r="AL73" s="261"/>
      <c r="AM73" s="261"/>
      <c r="AN73" s="261"/>
      <c r="AO73" s="261"/>
      <c r="AP73" s="261"/>
      <c r="AQ73" s="261"/>
      <c r="AR73" s="261"/>
    </row>
  </sheetData>
  <sheetProtection algorithmName="SHA-512" hashValue="HLLGOq3sSHvWlFfCEYf86qOPSNKhTzQzYD8+1F0swjMJ5Uj/1gsfROOrTcWHy0OBhYltC4snmXqQ7UIGIB7LPA==" saltValue="eMXScsLJBS+kqNCw/ATNY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9" customWidth="1"/>
    <col min="126" max="16384" width="9" style="258" hidden="1"/>
  </cols>
  <sheetData>
    <row r="1" spans="2:125" ht="13.5" customHeight="1" x14ac:dyDescent="0.2">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2:125" ht="13" x14ac:dyDescent="0.2">
      <c r="B2" s="258"/>
      <c r="DG2" s="258"/>
    </row>
    <row r="3" spans="2:125" ht="13" x14ac:dyDescent="0.2">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H3" s="258"/>
      <c r="DI3" s="258"/>
      <c r="DJ3" s="258"/>
      <c r="DK3" s="258"/>
      <c r="DL3" s="258"/>
      <c r="DM3" s="258"/>
      <c r="DN3" s="258"/>
      <c r="DO3" s="258"/>
      <c r="DP3" s="258"/>
      <c r="DQ3" s="258"/>
      <c r="DR3" s="258"/>
      <c r="DS3" s="258"/>
      <c r="DT3" s="258"/>
      <c r="DU3" s="258"/>
    </row>
    <row r="4" spans="2:125" ht="13" x14ac:dyDescent="0.2"/>
    <row r="5" spans="2:125" ht="13" x14ac:dyDescent="0.2"/>
    <row r="6" spans="2:125" ht="13" x14ac:dyDescent="0.2"/>
    <row r="7" spans="2:125" ht="13" x14ac:dyDescent="0.2"/>
    <row r="8" spans="2:125" ht="13" x14ac:dyDescent="0.2"/>
    <row r="9" spans="2:125" ht="13" x14ac:dyDescent="0.2">
      <c r="DU9" s="258"/>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8"/>
    </row>
    <row r="18" spans="125:125" ht="13" x14ac:dyDescent="0.2"/>
    <row r="19" spans="125:125" ht="13" x14ac:dyDescent="0.2"/>
    <row r="20" spans="125:125" ht="13" x14ac:dyDescent="0.2">
      <c r="DU20" s="258"/>
    </row>
    <row r="21" spans="125:125" ht="13" x14ac:dyDescent="0.2">
      <c r="DU21" s="258"/>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8"/>
    </row>
    <row r="29" spans="125:125" ht="13" x14ac:dyDescent="0.2"/>
    <row r="30" spans="125:125" ht="13" x14ac:dyDescent="0.2"/>
    <row r="31" spans="125:125" ht="13" x14ac:dyDescent="0.2"/>
    <row r="32" spans="125:125" ht="13" x14ac:dyDescent="0.2"/>
    <row r="33" spans="2:125" ht="13" x14ac:dyDescent="0.2">
      <c r="B33" s="258"/>
      <c r="G33" s="258"/>
      <c r="I33" s="258"/>
    </row>
    <row r="34" spans="2:125" ht="13" x14ac:dyDescent="0.2">
      <c r="C34" s="258"/>
      <c r="P34" s="258"/>
      <c r="DE34" s="258"/>
      <c r="DH34" s="258"/>
    </row>
    <row r="35" spans="2:125" ht="13" x14ac:dyDescent="0.2">
      <c r="D35" s="258"/>
      <c r="E35" s="258"/>
      <c r="DG35" s="258"/>
      <c r="DJ35" s="258"/>
      <c r="DP35" s="258"/>
      <c r="DQ35" s="258"/>
      <c r="DR35" s="258"/>
      <c r="DS35" s="258"/>
      <c r="DT35" s="258"/>
      <c r="DU35" s="258"/>
    </row>
    <row r="36" spans="2:125" ht="13" x14ac:dyDescent="0.2">
      <c r="F36" s="258"/>
      <c r="H36" s="258"/>
      <c r="J36" s="258"/>
      <c r="K36" s="258"/>
      <c r="L36" s="258"/>
      <c r="M36" s="258"/>
      <c r="N36" s="258"/>
      <c r="O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C36" s="258"/>
      <c r="DD36" s="258"/>
      <c r="DF36" s="258"/>
      <c r="DI36" s="258"/>
      <c r="DK36" s="258"/>
      <c r="DL36" s="258"/>
      <c r="DM36" s="258"/>
      <c r="DN36" s="258"/>
      <c r="DO36" s="258"/>
      <c r="DP36" s="258"/>
      <c r="DQ36" s="258"/>
      <c r="DR36" s="258"/>
      <c r="DS36" s="258"/>
      <c r="DT36" s="258"/>
      <c r="DU36" s="258"/>
    </row>
    <row r="37" spans="2:125" ht="13" x14ac:dyDescent="0.2">
      <c r="DU37" s="258"/>
    </row>
    <row r="38" spans="2:125" ht="13" x14ac:dyDescent="0.2">
      <c r="DT38" s="258"/>
      <c r="DU38" s="258"/>
    </row>
    <row r="39" spans="2:125" ht="13" x14ac:dyDescent="0.2"/>
    <row r="40" spans="2:125" ht="13" x14ac:dyDescent="0.2">
      <c r="DH40" s="258"/>
    </row>
    <row r="41" spans="2:125" ht="13" x14ac:dyDescent="0.2">
      <c r="DE41" s="258"/>
    </row>
    <row r="42" spans="2:125" ht="13" x14ac:dyDescent="0.2">
      <c r="DG42" s="258"/>
      <c r="DJ42" s="258"/>
    </row>
    <row r="43" spans="2:125" ht="13" x14ac:dyDescent="0.2">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C43" s="258"/>
      <c r="DD43" s="258"/>
      <c r="DF43" s="258"/>
      <c r="DI43" s="258"/>
      <c r="DK43" s="258"/>
      <c r="DL43" s="258"/>
      <c r="DM43" s="258"/>
      <c r="DN43" s="258"/>
      <c r="DO43" s="258"/>
      <c r="DP43" s="258"/>
      <c r="DQ43" s="258"/>
      <c r="DR43" s="258"/>
      <c r="DS43" s="258"/>
      <c r="DT43" s="258"/>
      <c r="DU43" s="258"/>
    </row>
    <row r="44" spans="2:125" ht="13" x14ac:dyDescent="0.2">
      <c r="DU44" s="258"/>
    </row>
    <row r="45" spans="2:125" ht="13" x14ac:dyDescent="0.2"/>
    <row r="46" spans="2:125" ht="13" x14ac:dyDescent="0.2"/>
    <row r="47" spans="2:125" ht="13" x14ac:dyDescent="0.2"/>
    <row r="48" spans="2:125" ht="13" x14ac:dyDescent="0.2">
      <c r="DT48" s="258"/>
      <c r="DU48" s="258"/>
    </row>
    <row r="49" spans="120:125" ht="13" x14ac:dyDescent="0.2">
      <c r="DU49" s="258"/>
    </row>
    <row r="50" spans="120:125" ht="13" x14ac:dyDescent="0.2">
      <c r="DU50" s="258"/>
    </row>
    <row r="51" spans="120:125" ht="13" x14ac:dyDescent="0.2">
      <c r="DP51" s="258"/>
      <c r="DQ51" s="258"/>
      <c r="DR51" s="258"/>
      <c r="DS51" s="258"/>
      <c r="DT51" s="258"/>
      <c r="DU51" s="258"/>
    </row>
    <row r="52" spans="120:125" ht="13" x14ac:dyDescent="0.2"/>
    <row r="53" spans="120:125" ht="13" x14ac:dyDescent="0.2"/>
    <row r="54" spans="120:125" ht="13" x14ac:dyDescent="0.2">
      <c r="DU54" s="258"/>
    </row>
    <row r="55" spans="120:125" ht="13" x14ac:dyDescent="0.2"/>
    <row r="56" spans="120:125" ht="13" x14ac:dyDescent="0.2"/>
    <row r="57" spans="120:125" ht="13" x14ac:dyDescent="0.2"/>
    <row r="58" spans="120:125" ht="13" x14ac:dyDescent="0.2">
      <c r="DU58" s="258"/>
    </row>
    <row r="59" spans="120:125" ht="13" x14ac:dyDescent="0.2"/>
    <row r="60" spans="120:125" ht="13" x14ac:dyDescent="0.2"/>
    <row r="61" spans="120:125" ht="13" x14ac:dyDescent="0.2"/>
    <row r="62" spans="120:125" ht="13" x14ac:dyDescent="0.2"/>
    <row r="63" spans="120:125" ht="13" x14ac:dyDescent="0.2">
      <c r="DU63" s="258"/>
    </row>
    <row r="64" spans="120:125" ht="13" x14ac:dyDescent="0.2">
      <c r="DT64" s="258"/>
      <c r="DU64" s="258"/>
    </row>
    <row r="65" spans="123:125" ht="13" x14ac:dyDescent="0.2"/>
    <row r="66" spans="123:125" ht="13" x14ac:dyDescent="0.2"/>
    <row r="67" spans="123:125" ht="13" x14ac:dyDescent="0.2"/>
    <row r="68" spans="123:125" ht="13" x14ac:dyDescent="0.2"/>
    <row r="69" spans="123:125" ht="13" x14ac:dyDescent="0.2">
      <c r="DS69" s="258"/>
      <c r="DT69" s="258"/>
      <c r="DU69" s="25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8"/>
    </row>
    <row r="83" spans="116:125" ht="13" x14ac:dyDescent="0.2">
      <c r="DM83" s="258"/>
      <c r="DN83" s="258"/>
      <c r="DO83" s="258"/>
      <c r="DP83" s="258"/>
      <c r="DQ83" s="258"/>
      <c r="DR83" s="258"/>
      <c r="DS83" s="258"/>
      <c r="DT83" s="258"/>
      <c r="DU83" s="258"/>
    </row>
    <row r="84" spans="116:125" ht="13" x14ac:dyDescent="0.2"/>
    <row r="85" spans="116:125" ht="13" x14ac:dyDescent="0.2"/>
    <row r="86" spans="116:125" ht="13" x14ac:dyDescent="0.2"/>
    <row r="87" spans="116:125" ht="13" x14ac:dyDescent="0.2"/>
    <row r="88" spans="116:125" ht="13" x14ac:dyDescent="0.2">
      <c r="DU88" s="258"/>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8"/>
      <c r="DT94" s="258"/>
      <c r="DU94" s="258"/>
    </row>
    <row r="95" spans="116:125" ht="13.5" customHeight="1" x14ac:dyDescent="0.2">
      <c r="DU95" s="258"/>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8"/>
    </row>
    <row r="102" spans="124:125" ht="13.5" customHeight="1" x14ac:dyDescent="0.2"/>
    <row r="103" spans="124:125" ht="13.5" customHeight="1" x14ac:dyDescent="0.2"/>
    <row r="104" spans="124:125" ht="13.5" customHeight="1" x14ac:dyDescent="0.2">
      <c r="DT104" s="258"/>
      <c r="DU104" s="25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8" t="s">
        <v>556</v>
      </c>
    </row>
    <row r="120" spans="125:125" ht="13.5" hidden="1" customHeight="1" x14ac:dyDescent="0.2"/>
    <row r="121" spans="125:125" ht="13.5" hidden="1" customHeight="1" x14ac:dyDescent="0.2">
      <c r="DU121" s="258"/>
    </row>
  </sheetData>
  <sheetProtection algorithmName="SHA-512" hashValue="OzkdyOUf2OP4wJWYHRSNDu8bknFrjw6Ri/EUFyxnpGeUfWM/8wm1eips7cW3+RpiT7Z3lcr45689OYUkybsMTg==" saltValue="IYiNIHv5zvUxuyYoR8WQq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9" customWidth="1"/>
    <col min="126" max="142" width="0" style="258" hidden="1" customWidth="1"/>
    <col min="143" max="16384" width="9" style="258" hidden="1"/>
  </cols>
  <sheetData>
    <row r="1" spans="1:125" ht="13.5" customHeight="1" x14ac:dyDescent="0.2">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ht="13" x14ac:dyDescent="0.2">
      <c r="B2" s="258"/>
      <c r="T2" s="258"/>
    </row>
    <row r="3" spans="1:125" ht="13" x14ac:dyDescent="0.2">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c r="DM3" s="258"/>
      <c r="DN3" s="258"/>
      <c r="DO3" s="258"/>
      <c r="DP3" s="258"/>
      <c r="DQ3" s="258"/>
      <c r="DR3" s="258"/>
      <c r="DS3" s="258"/>
      <c r="DT3" s="258"/>
      <c r="DU3" s="25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8"/>
      <c r="G33" s="258"/>
      <c r="I33" s="258"/>
    </row>
    <row r="34" spans="2:125" ht="13" x14ac:dyDescent="0.2">
      <c r="C34" s="258"/>
      <c r="P34" s="258"/>
      <c r="R34" s="258"/>
      <c r="U34" s="258"/>
    </row>
    <row r="35" spans="2:125" ht="13" x14ac:dyDescent="0.2">
      <c r="D35" s="258"/>
      <c r="E35" s="258"/>
      <c r="T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258"/>
      <c r="BC35" s="258"/>
      <c r="BD35" s="258"/>
      <c r="BE35" s="258"/>
      <c r="BF35" s="258"/>
      <c r="BG35" s="258"/>
      <c r="BH35" s="258"/>
      <c r="BI35" s="258"/>
      <c r="BJ35" s="258"/>
      <c r="BK35" s="258"/>
      <c r="BL35" s="258"/>
      <c r="BM35" s="258"/>
      <c r="BN35" s="258"/>
      <c r="BO35" s="258"/>
      <c r="BP35" s="258"/>
      <c r="BQ35" s="258"/>
      <c r="BR35" s="258"/>
      <c r="BS35" s="258"/>
      <c r="BT35" s="258"/>
      <c r="BU35" s="258"/>
      <c r="BV35" s="258"/>
      <c r="BW35" s="258"/>
      <c r="BX35" s="258"/>
      <c r="BY35" s="258"/>
      <c r="BZ35" s="258"/>
      <c r="CA35" s="258"/>
      <c r="CB35" s="258"/>
      <c r="CC35" s="258"/>
      <c r="CD35" s="258"/>
      <c r="CE35" s="258"/>
      <c r="CF35" s="258"/>
      <c r="CG35" s="258"/>
      <c r="CH35" s="258"/>
      <c r="CI35" s="258"/>
      <c r="CJ35" s="258"/>
      <c r="CK35" s="258"/>
      <c r="CL35" s="258"/>
      <c r="CM35" s="258"/>
      <c r="CN35" s="258"/>
      <c r="CO35" s="258"/>
      <c r="CP35" s="258"/>
      <c r="CQ35" s="258"/>
      <c r="CR35" s="258"/>
      <c r="CS35" s="258"/>
      <c r="CT35" s="258"/>
      <c r="CU35" s="258"/>
      <c r="CV35" s="258"/>
      <c r="CW35" s="258"/>
      <c r="CX35" s="258"/>
      <c r="CY35" s="258"/>
      <c r="CZ35" s="258"/>
      <c r="DA35" s="258"/>
      <c r="DB35" s="258"/>
      <c r="DC35" s="258"/>
      <c r="DD35" s="258"/>
      <c r="DE35" s="258"/>
      <c r="DF35" s="258"/>
      <c r="DG35" s="258"/>
      <c r="DH35" s="258"/>
      <c r="DI35" s="258"/>
      <c r="DJ35" s="258"/>
      <c r="DK35" s="258"/>
      <c r="DL35" s="258"/>
      <c r="DM35" s="258"/>
      <c r="DN35" s="258"/>
      <c r="DO35" s="258"/>
      <c r="DP35" s="258"/>
      <c r="DQ35" s="258"/>
      <c r="DR35" s="258"/>
      <c r="DS35" s="258"/>
      <c r="DT35" s="258"/>
      <c r="DU35" s="258"/>
    </row>
    <row r="36" spans="2:125" ht="13" x14ac:dyDescent="0.2">
      <c r="F36" s="258"/>
      <c r="H36" s="258"/>
      <c r="J36" s="258"/>
      <c r="K36" s="258"/>
      <c r="L36" s="258"/>
      <c r="M36" s="258"/>
      <c r="N36" s="258"/>
      <c r="O36" s="258"/>
      <c r="Q36" s="258"/>
      <c r="S36" s="258"/>
      <c r="V36" s="258"/>
    </row>
    <row r="37" spans="2:125" ht="13" x14ac:dyDescent="0.2"/>
    <row r="38" spans="2:125" ht="13" x14ac:dyDescent="0.2"/>
    <row r="39" spans="2:125" ht="13" x14ac:dyDescent="0.2"/>
    <row r="40" spans="2:125" ht="13" x14ac:dyDescent="0.2">
      <c r="U40" s="258"/>
    </row>
    <row r="41" spans="2:125" ht="13" x14ac:dyDescent="0.2">
      <c r="R41" s="258"/>
    </row>
    <row r="42" spans="2:125" ht="13" x14ac:dyDescent="0.2">
      <c r="T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8"/>
      <c r="BR42" s="258"/>
      <c r="BS42" s="258"/>
      <c r="BT42" s="258"/>
      <c r="BU42" s="258"/>
      <c r="BV42" s="258"/>
      <c r="BW42" s="258"/>
      <c r="BX42" s="258"/>
      <c r="BY42" s="258"/>
      <c r="BZ42" s="258"/>
      <c r="CA42" s="258"/>
      <c r="CB42" s="258"/>
      <c r="CC42" s="258"/>
      <c r="CD42" s="258"/>
      <c r="CE42" s="258"/>
      <c r="CF42" s="258"/>
      <c r="CG42" s="258"/>
      <c r="CH42" s="258"/>
      <c r="CI42" s="258"/>
      <c r="CJ42" s="258"/>
      <c r="CK42" s="258"/>
      <c r="CL42" s="258"/>
      <c r="CM42" s="258"/>
      <c r="CN42" s="258"/>
      <c r="CO42" s="258"/>
      <c r="CP42" s="258"/>
      <c r="CQ42" s="258"/>
      <c r="CR42" s="258"/>
      <c r="CS42" s="258"/>
      <c r="CT42" s="258"/>
      <c r="CU42" s="258"/>
      <c r="CV42" s="258"/>
      <c r="CW42" s="258"/>
      <c r="CX42" s="258"/>
      <c r="CY42" s="258"/>
      <c r="CZ42" s="258"/>
      <c r="DA42" s="258"/>
      <c r="DB42" s="258"/>
      <c r="DC42" s="258"/>
      <c r="DD42" s="258"/>
      <c r="DE42" s="258"/>
      <c r="DF42" s="258"/>
      <c r="DG42" s="258"/>
      <c r="DH42" s="258"/>
      <c r="DI42" s="258"/>
      <c r="DJ42" s="258"/>
      <c r="DK42" s="258"/>
      <c r="DL42" s="258"/>
      <c r="DM42" s="258"/>
      <c r="DN42" s="258"/>
      <c r="DO42" s="258"/>
      <c r="DP42" s="258"/>
      <c r="DQ42" s="258"/>
      <c r="DR42" s="258"/>
      <c r="DS42" s="258"/>
      <c r="DT42" s="258"/>
      <c r="DU42" s="258"/>
    </row>
    <row r="43" spans="2:125" ht="13" x14ac:dyDescent="0.2">
      <c r="Q43" s="258"/>
      <c r="S43" s="258"/>
      <c r="V43" s="258"/>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557</v>
      </c>
    </row>
  </sheetData>
  <sheetProtection algorithmName="SHA-512" hashValue="c7O4jRnBdAJNMZzSQKa/Xz3+4BAloSnH47ZAs/2N7Y+aFpWSLXp6O5gUQB7VTNvXfM8mj47+eypzsmAoAdJKPA==" saltValue="6DY8iB8lUYI3a0sFvUJen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558</v>
      </c>
      <c r="G46" s="8" t="s">
        <v>559</v>
      </c>
      <c r="H46" s="8" t="s">
        <v>560</v>
      </c>
      <c r="I46" s="8" t="s">
        <v>561</v>
      </c>
      <c r="J46" s="9" t="s">
        <v>562</v>
      </c>
    </row>
    <row r="47" spans="2:10" ht="57.75" customHeight="1" x14ac:dyDescent="0.2">
      <c r="B47" s="10"/>
      <c r="C47" s="1168" t="s">
        <v>3</v>
      </c>
      <c r="D47" s="1168"/>
      <c r="E47" s="1169"/>
      <c r="F47" s="11">
        <v>41.71</v>
      </c>
      <c r="G47" s="12">
        <v>26.69</v>
      </c>
      <c r="H47" s="12">
        <v>14.65</v>
      </c>
      <c r="I47" s="12">
        <v>18.71</v>
      </c>
      <c r="J47" s="13">
        <v>23.56</v>
      </c>
    </row>
    <row r="48" spans="2:10" ht="57.75" customHeight="1" x14ac:dyDescent="0.2">
      <c r="B48" s="14"/>
      <c r="C48" s="1170" t="s">
        <v>4</v>
      </c>
      <c r="D48" s="1170"/>
      <c r="E48" s="1171"/>
      <c r="F48" s="15">
        <v>7.3</v>
      </c>
      <c r="G48" s="16">
        <v>8.56</v>
      </c>
      <c r="H48" s="16">
        <v>10.57</v>
      </c>
      <c r="I48" s="16">
        <v>7</v>
      </c>
      <c r="J48" s="17">
        <v>11.24</v>
      </c>
    </row>
    <row r="49" spans="2:10" ht="57.75" customHeight="1" thickBot="1" x14ac:dyDescent="0.25">
      <c r="B49" s="18"/>
      <c r="C49" s="1172" t="s">
        <v>5</v>
      </c>
      <c r="D49" s="1172"/>
      <c r="E49" s="1173"/>
      <c r="F49" s="19">
        <v>1.73</v>
      </c>
      <c r="G49" s="20" t="s">
        <v>563</v>
      </c>
      <c r="H49" s="20" t="s">
        <v>564</v>
      </c>
      <c r="I49" s="20">
        <v>2.16</v>
      </c>
      <c r="J49" s="21">
        <v>20.239999999999998</v>
      </c>
    </row>
    <row r="50" spans="2:10" ht="13" x14ac:dyDescent="0.2"/>
  </sheetData>
  <sheetProtection algorithmName="SHA-512" hashValue="cvftjp/OuYdT6Lb4niP1OEZuUg6c8lRd6Ccki18v82KchpQcg2X3Lyo8jtJ+6RDritp3BdvxzmEDlmiyfW3iGA==" saltValue="3+gfVqWfxPMm+PgD7nDge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2">
      <c r="A34" s="22"/>
      <c r="B34" s="31"/>
      <c r="C34" s="1180" t="s">
        <v>565</v>
      </c>
      <c r="D34" s="1180"/>
      <c r="E34" s="1181"/>
      <c r="F34" s="32">
        <v>7.29</v>
      </c>
      <c r="G34" s="33">
        <v>8.56</v>
      </c>
      <c r="H34" s="33">
        <v>10.57</v>
      </c>
      <c r="I34" s="33">
        <v>7</v>
      </c>
      <c r="J34" s="34">
        <v>11.24</v>
      </c>
      <c r="K34" s="22"/>
      <c r="L34" s="22"/>
      <c r="M34" s="22"/>
      <c r="N34" s="22"/>
      <c r="O34" s="22"/>
      <c r="P34" s="22"/>
    </row>
    <row r="35" spans="1:16" ht="39" customHeight="1" x14ac:dyDescent="0.2">
      <c r="A35" s="22"/>
      <c r="B35" s="35"/>
      <c r="C35" s="1174" t="s">
        <v>566</v>
      </c>
      <c r="D35" s="1175"/>
      <c r="E35" s="1176"/>
      <c r="F35" s="36">
        <v>0</v>
      </c>
      <c r="G35" s="37">
        <v>0</v>
      </c>
      <c r="H35" s="37">
        <v>0</v>
      </c>
      <c r="I35" s="37">
        <v>0.06</v>
      </c>
      <c r="J35" s="38">
        <v>0.47</v>
      </c>
      <c r="K35" s="22"/>
      <c r="L35" s="22"/>
      <c r="M35" s="22"/>
      <c r="N35" s="22"/>
      <c r="O35" s="22"/>
      <c r="P35" s="22"/>
    </row>
    <row r="36" spans="1:16" ht="39" customHeight="1" x14ac:dyDescent="0.2">
      <c r="A36" s="22"/>
      <c r="B36" s="35"/>
      <c r="C36" s="1174" t="s">
        <v>567</v>
      </c>
      <c r="D36" s="1175"/>
      <c r="E36" s="1176"/>
      <c r="F36" s="36">
        <v>2.48</v>
      </c>
      <c r="G36" s="37">
        <v>1.22</v>
      </c>
      <c r="H36" s="37">
        <v>0.5</v>
      </c>
      <c r="I36" s="37">
        <v>0.33</v>
      </c>
      <c r="J36" s="38">
        <v>0.14000000000000001</v>
      </c>
      <c r="K36" s="22"/>
      <c r="L36" s="22"/>
      <c r="M36" s="22"/>
      <c r="N36" s="22"/>
      <c r="O36" s="22"/>
      <c r="P36" s="22"/>
    </row>
    <row r="37" spans="1:16" ht="39" customHeight="1" x14ac:dyDescent="0.2">
      <c r="A37" s="22"/>
      <c r="B37" s="35"/>
      <c r="C37" s="1174" t="s">
        <v>568</v>
      </c>
      <c r="D37" s="1175"/>
      <c r="E37" s="1176"/>
      <c r="F37" s="36">
        <v>0</v>
      </c>
      <c r="G37" s="37">
        <v>0</v>
      </c>
      <c r="H37" s="37">
        <v>0</v>
      </c>
      <c r="I37" s="37">
        <v>0</v>
      </c>
      <c r="J37" s="38">
        <v>0</v>
      </c>
      <c r="K37" s="22"/>
      <c r="L37" s="22"/>
      <c r="M37" s="22"/>
      <c r="N37" s="22"/>
      <c r="O37" s="22"/>
      <c r="P37" s="22"/>
    </row>
    <row r="38" spans="1:16" ht="39" customHeight="1" x14ac:dyDescent="0.2">
      <c r="A38" s="22"/>
      <c r="B38" s="35"/>
      <c r="C38" s="1174" t="s">
        <v>569</v>
      </c>
      <c r="D38" s="1175"/>
      <c r="E38" s="1176"/>
      <c r="F38" s="36">
        <v>0</v>
      </c>
      <c r="G38" s="37">
        <v>0</v>
      </c>
      <c r="H38" s="37">
        <v>0</v>
      </c>
      <c r="I38" s="37">
        <v>0</v>
      </c>
      <c r="J38" s="38">
        <v>0</v>
      </c>
      <c r="K38" s="22"/>
      <c r="L38" s="22"/>
      <c r="M38" s="22"/>
      <c r="N38" s="22"/>
      <c r="O38" s="22"/>
      <c r="P38" s="22"/>
    </row>
    <row r="39" spans="1:16" ht="39" customHeight="1" x14ac:dyDescent="0.2">
      <c r="A39" s="22"/>
      <c r="B39" s="35"/>
      <c r="C39" s="1174" t="s">
        <v>570</v>
      </c>
      <c r="D39" s="1175"/>
      <c r="E39" s="1176"/>
      <c r="F39" s="36">
        <v>0</v>
      </c>
      <c r="G39" s="37">
        <v>0</v>
      </c>
      <c r="H39" s="37">
        <v>0</v>
      </c>
      <c r="I39" s="37">
        <v>0</v>
      </c>
      <c r="J39" s="38">
        <v>0</v>
      </c>
      <c r="K39" s="22"/>
      <c r="L39" s="22"/>
      <c r="M39" s="22"/>
      <c r="N39" s="22"/>
      <c r="O39" s="22"/>
      <c r="P39" s="22"/>
    </row>
    <row r="40" spans="1:16" ht="39" customHeight="1" x14ac:dyDescent="0.2">
      <c r="A40" s="22"/>
      <c r="B40" s="35"/>
      <c r="C40" s="1174" t="s">
        <v>571</v>
      </c>
      <c r="D40" s="1175"/>
      <c r="E40" s="1176"/>
      <c r="F40" s="36">
        <v>0</v>
      </c>
      <c r="G40" s="37">
        <v>0</v>
      </c>
      <c r="H40" s="37">
        <v>0</v>
      </c>
      <c r="I40" s="37">
        <v>0</v>
      </c>
      <c r="J40" s="38">
        <v>0</v>
      </c>
      <c r="K40" s="22"/>
      <c r="L40" s="22"/>
      <c r="M40" s="22"/>
      <c r="N40" s="22"/>
      <c r="O40" s="22"/>
      <c r="P40" s="22"/>
    </row>
    <row r="41" spans="1:16" ht="39" customHeight="1" x14ac:dyDescent="0.2">
      <c r="A41" s="22"/>
      <c r="B41" s="35"/>
      <c r="C41" s="1174"/>
      <c r="D41" s="1175"/>
      <c r="E41" s="1176"/>
      <c r="F41" s="36"/>
      <c r="G41" s="37"/>
      <c r="H41" s="37"/>
      <c r="I41" s="37"/>
      <c r="J41" s="38"/>
      <c r="K41" s="22"/>
      <c r="L41" s="22"/>
      <c r="M41" s="22"/>
      <c r="N41" s="22"/>
      <c r="O41" s="22"/>
      <c r="P41" s="22"/>
    </row>
    <row r="42" spans="1:16" ht="39" customHeight="1" x14ac:dyDescent="0.2">
      <c r="A42" s="22"/>
      <c r="B42" s="39"/>
      <c r="C42" s="1174" t="s">
        <v>572</v>
      </c>
      <c r="D42" s="1175"/>
      <c r="E42" s="1176"/>
      <c r="F42" s="36" t="s">
        <v>516</v>
      </c>
      <c r="G42" s="37" t="s">
        <v>516</v>
      </c>
      <c r="H42" s="37" t="s">
        <v>516</v>
      </c>
      <c r="I42" s="37" t="s">
        <v>516</v>
      </c>
      <c r="J42" s="38" t="s">
        <v>516</v>
      </c>
      <c r="K42" s="22"/>
      <c r="L42" s="22"/>
      <c r="M42" s="22"/>
      <c r="N42" s="22"/>
      <c r="O42" s="22"/>
      <c r="P42" s="22"/>
    </row>
    <row r="43" spans="1:16" ht="39" customHeight="1" thickBot="1" x14ac:dyDescent="0.25">
      <c r="A43" s="22"/>
      <c r="B43" s="40"/>
      <c r="C43" s="1177" t="s">
        <v>573</v>
      </c>
      <c r="D43" s="1178"/>
      <c r="E43" s="1179"/>
      <c r="F43" s="41" t="s">
        <v>516</v>
      </c>
      <c r="G43" s="42" t="s">
        <v>516</v>
      </c>
      <c r="H43" s="42" t="s">
        <v>516</v>
      </c>
      <c r="I43" s="42" t="s">
        <v>516</v>
      </c>
      <c r="J43" s="43" t="s">
        <v>516</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fLErAZFuky+ci7dgpUN+VZFvoc4GZ8qJNK9DzuGaNubYpW7gu1X/mvKNInQtuuTBs9K3WPC8WL9Gn47p2Dn0Xw==" saltValue="HBBoVn3OAE/vMIUdI2y2v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2">
      <c r="A45" s="48"/>
      <c r="B45" s="1200" t="s">
        <v>11</v>
      </c>
      <c r="C45" s="1201"/>
      <c r="D45" s="58"/>
      <c r="E45" s="1206" t="s">
        <v>12</v>
      </c>
      <c r="F45" s="1206"/>
      <c r="G45" s="1206"/>
      <c r="H45" s="1206"/>
      <c r="I45" s="1206"/>
      <c r="J45" s="1207"/>
      <c r="K45" s="59">
        <v>243</v>
      </c>
      <c r="L45" s="60">
        <v>240</v>
      </c>
      <c r="M45" s="60">
        <v>236</v>
      </c>
      <c r="N45" s="60">
        <v>270</v>
      </c>
      <c r="O45" s="61">
        <v>314</v>
      </c>
      <c r="P45" s="48"/>
      <c r="Q45" s="48"/>
      <c r="R45" s="48"/>
      <c r="S45" s="48"/>
      <c r="T45" s="48"/>
      <c r="U45" s="48"/>
    </row>
    <row r="46" spans="1:21" ht="30.75" customHeight="1" x14ac:dyDescent="0.2">
      <c r="A46" s="48"/>
      <c r="B46" s="1202"/>
      <c r="C46" s="1203"/>
      <c r="D46" s="62"/>
      <c r="E46" s="1184" t="s">
        <v>13</v>
      </c>
      <c r="F46" s="1184"/>
      <c r="G46" s="1184"/>
      <c r="H46" s="1184"/>
      <c r="I46" s="1184"/>
      <c r="J46" s="1185"/>
      <c r="K46" s="63" t="s">
        <v>516</v>
      </c>
      <c r="L46" s="64" t="s">
        <v>516</v>
      </c>
      <c r="M46" s="64" t="s">
        <v>516</v>
      </c>
      <c r="N46" s="64" t="s">
        <v>516</v>
      </c>
      <c r="O46" s="65" t="s">
        <v>516</v>
      </c>
      <c r="P46" s="48"/>
      <c r="Q46" s="48"/>
      <c r="R46" s="48"/>
      <c r="S46" s="48"/>
      <c r="T46" s="48"/>
      <c r="U46" s="48"/>
    </row>
    <row r="47" spans="1:21" ht="30.75" customHeight="1" x14ac:dyDescent="0.2">
      <c r="A47" s="48"/>
      <c r="B47" s="1202"/>
      <c r="C47" s="1203"/>
      <c r="D47" s="62"/>
      <c r="E47" s="1184" t="s">
        <v>14</v>
      </c>
      <c r="F47" s="1184"/>
      <c r="G47" s="1184"/>
      <c r="H47" s="1184"/>
      <c r="I47" s="1184"/>
      <c r="J47" s="1185"/>
      <c r="K47" s="63" t="s">
        <v>516</v>
      </c>
      <c r="L47" s="64" t="s">
        <v>516</v>
      </c>
      <c r="M47" s="64" t="s">
        <v>516</v>
      </c>
      <c r="N47" s="64" t="s">
        <v>516</v>
      </c>
      <c r="O47" s="65" t="s">
        <v>516</v>
      </c>
      <c r="P47" s="48"/>
      <c r="Q47" s="48"/>
      <c r="R47" s="48"/>
      <c r="S47" s="48"/>
      <c r="T47" s="48"/>
      <c r="U47" s="48"/>
    </row>
    <row r="48" spans="1:21" ht="30.75" customHeight="1" x14ac:dyDescent="0.2">
      <c r="A48" s="48"/>
      <c r="B48" s="1202"/>
      <c r="C48" s="1203"/>
      <c r="D48" s="62"/>
      <c r="E48" s="1184" t="s">
        <v>15</v>
      </c>
      <c r="F48" s="1184"/>
      <c r="G48" s="1184"/>
      <c r="H48" s="1184"/>
      <c r="I48" s="1184"/>
      <c r="J48" s="1185"/>
      <c r="K48" s="63">
        <v>66</v>
      </c>
      <c r="L48" s="64">
        <v>52</v>
      </c>
      <c r="M48" s="64">
        <v>49</v>
      </c>
      <c r="N48" s="64">
        <v>48</v>
      </c>
      <c r="O48" s="65">
        <v>50</v>
      </c>
      <c r="P48" s="48"/>
      <c r="Q48" s="48"/>
      <c r="R48" s="48"/>
      <c r="S48" s="48"/>
      <c r="T48" s="48"/>
      <c r="U48" s="48"/>
    </row>
    <row r="49" spans="1:21" ht="30.75" customHeight="1" x14ac:dyDescent="0.2">
      <c r="A49" s="48"/>
      <c r="B49" s="1202"/>
      <c r="C49" s="1203"/>
      <c r="D49" s="62"/>
      <c r="E49" s="1184" t="s">
        <v>16</v>
      </c>
      <c r="F49" s="1184"/>
      <c r="G49" s="1184"/>
      <c r="H49" s="1184"/>
      <c r="I49" s="1184"/>
      <c r="J49" s="1185"/>
      <c r="K49" s="63">
        <v>2</v>
      </c>
      <c r="L49" s="64">
        <v>3</v>
      </c>
      <c r="M49" s="64">
        <v>3</v>
      </c>
      <c r="N49" s="64">
        <v>3</v>
      </c>
      <c r="O49" s="65">
        <v>3</v>
      </c>
      <c r="P49" s="48"/>
      <c r="Q49" s="48"/>
      <c r="R49" s="48"/>
      <c r="S49" s="48"/>
      <c r="T49" s="48"/>
      <c r="U49" s="48"/>
    </row>
    <row r="50" spans="1:21" ht="30.75" customHeight="1" x14ac:dyDescent="0.2">
      <c r="A50" s="48"/>
      <c r="B50" s="1202"/>
      <c r="C50" s="1203"/>
      <c r="D50" s="62"/>
      <c r="E50" s="1184" t="s">
        <v>17</v>
      </c>
      <c r="F50" s="1184"/>
      <c r="G50" s="1184"/>
      <c r="H50" s="1184"/>
      <c r="I50" s="1184"/>
      <c r="J50" s="1185"/>
      <c r="K50" s="63" t="s">
        <v>516</v>
      </c>
      <c r="L50" s="64" t="s">
        <v>516</v>
      </c>
      <c r="M50" s="64" t="s">
        <v>516</v>
      </c>
      <c r="N50" s="64" t="s">
        <v>516</v>
      </c>
      <c r="O50" s="65" t="s">
        <v>516</v>
      </c>
      <c r="P50" s="48"/>
      <c r="Q50" s="48"/>
      <c r="R50" s="48"/>
      <c r="S50" s="48"/>
      <c r="T50" s="48"/>
      <c r="U50" s="48"/>
    </row>
    <row r="51" spans="1:21" ht="30.75" customHeight="1" x14ac:dyDescent="0.2">
      <c r="A51" s="48"/>
      <c r="B51" s="1204"/>
      <c r="C51" s="1205"/>
      <c r="D51" s="66"/>
      <c r="E51" s="1184" t="s">
        <v>18</v>
      </c>
      <c r="F51" s="1184"/>
      <c r="G51" s="1184"/>
      <c r="H51" s="1184"/>
      <c r="I51" s="1184"/>
      <c r="J51" s="1185"/>
      <c r="K51" s="63" t="s">
        <v>516</v>
      </c>
      <c r="L51" s="64" t="s">
        <v>516</v>
      </c>
      <c r="M51" s="64" t="s">
        <v>516</v>
      </c>
      <c r="N51" s="64" t="s">
        <v>516</v>
      </c>
      <c r="O51" s="65">
        <v>0</v>
      </c>
      <c r="P51" s="48"/>
      <c r="Q51" s="48"/>
      <c r="R51" s="48"/>
      <c r="S51" s="48"/>
      <c r="T51" s="48"/>
      <c r="U51" s="48"/>
    </row>
    <row r="52" spans="1:21" ht="30.75" customHeight="1" x14ac:dyDescent="0.2">
      <c r="A52" s="48"/>
      <c r="B52" s="1182" t="s">
        <v>19</v>
      </c>
      <c r="C52" s="1183"/>
      <c r="D52" s="66"/>
      <c r="E52" s="1184" t="s">
        <v>20</v>
      </c>
      <c r="F52" s="1184"/>
      <c r="G52" s="1184"/>
      <c r="H52" s="1184"/>
      <c r="I52" s="1184"/>
      <c r="J52" s="1185"/>
      <c r="K52" s="63">
        <v>223</v>
      </c>
      <c r="L52" s="64">
        <v>234</v>
      </c>
      <c r="M52" s="64">
        <v>230</v>
      </c>
      <c r="N52" s="64">
        <v>250</v>
      </c>
      <c r="O52" s="65">
        <v>286</v>
      </c>
      <c r="P52" s="48"/>
      <c r="Q52" s="48"/>
      <c r="R52" s="48"/>
      <c r="S52" s="48"/>
      <c r="T52" s="48"/>
      <c r="U52" s="48"/>
    </row>
    <row r="53" spans="1:21" ht="30.75" customHeight="1" thickBot="1" x14ac:dyDescent="0.25">
      <c r="A53" s="48"/>
      <c r="B53" s="1186" t="s">
        <v>21</v>
      </c>
      <c r="C53" s="1187"/>
      <c r="D53" s="67"/>
      <c r="E53" s="1188" t="s">
        <v>22</v>
      </c>
      <c r="F53" s="1188"/>
      <c r="G53" s="1188"/>
      <c r="H53" s="1188"/>
      <c r="I53" s="1188"/>
      <c r="J53" s="1189"/>
      <c r="K53" s="68">
        <v>88</v>
      </c>
      <c r="L53" s="69">
        <v>61</v>
      </c>
      <c r="M53" s="69">
        <v>58</v>
      </c>
      <c r="N53" s="69">
        <v>71</v>
      </c>
      <c r="O53" s="70">
        <v>81</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3">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2">
      <c r="B57" s="1190" t="s">
        <v>25</v>
      </c>
      <c r="C57" s="1191"/>
      <c r="D57" s="1194" t="s">
        <v>26</v>
      </c>
      <c r="E57" s="1195"/>
      <c r="F57" s="1195"/>
      <c r="G57" s="1195"/>
      <c r="H57" s="1195"/>
      <c r="I57" s="1195"/>
      <c r="J57" s="1196"/>
      <c r="K57" s="83"/>
      <c r="L57" s="84"/>
      <c r="M57" s="84"/>
      <c r="N57" s="84"/>
      <c r="O57" s="85"/>
    </row>
    <row r="58" spans="1:21" ht="31.5" customHeight="1" thickBot="1" x14ac:dyDescent="0.25">
      <c r="B58" s="1192"/>
      <c r="C58" s="1193"/>
      <c r="D58" s="1197" t="s">
        <v>27</v>
      </c>
      <c r="E58" s="1198"/>
      <c r="F58" s="1198"/>
      <c r="G58" s="1198"/>
      <c r="H58" s="1198"/>
      <c r="I58" s="1198"/>
      <c r="J58" s="1199"/>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HzOJykLEkckefysalMfjAbQp21pd8UyszlIKyKbshSvNPlV+9n0KmQKYAOyBqnbDa/cMft1hSAexxJSlKA6IA==" saltValue="k+A/196mforzjO0cj/eFl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558</v>
      </c>
      <c r="J40" s="100" t="s">
        <v>559</v>
      </c>
      <c r="K40" s="100" t="s">
        <v>560</v>
      </c>
      <c r="L40" s="100" t="s">
        <v>561</v>
      </c>
      <c r="M40" s="101" t="s">
        <v>562</v>
      </c>
    </row>
    <row r="41" spans="2:13" ht="27.75" customHeight="1" x14ac:dyDescent="0.2">
      <c r="B41" s="1220" t="s">
        <v>30</v>
      </c>
      <c r="C41" s="1221"/>
      <c r="D41" s="102"/>
      <c r="E41" s="1222" t="s">
        <v>31</v>
      </c>
      <c r="F41" s="1222"/>
      <c r="G41" s="1222"/>
      <c r="H41" s="1223"/>
      <c r="I41" s="354">
        <v>2534</v>
      </c>
      <c r="J41" s="355">
        <v>2682</v>
      </c>
      <c r="K41" s="355">
        <v>2912</v>
      </c>
      <c r="L41" s="355">
        <v>3135</v>
      </c>
      <c r="M41" s="356">
        <v>3149</v>
      </c>
    </row>
    <row r="42" spans="2:13" ht="27.75" customHeight="1" x14ac:dyDescent="0.2">
      <c r="B42" s="1210"/>
      <c r="C42" s="1211"/>
      <c r="D42" s="103"/>
      <c r="E42" s="1214" t="s">
        <v>32</v>
      </c>
      <c r="F42" s="1214"/>
      <c r="G42" s="1214"/>
      <c r="H42" s="1215"/>
      <c r="I42" s="357" t="s">
        <v>516</v>
      </c>
      <c r="J42" s="358" t="s">
        <v>516</v>
      </c>
      <c r="K42" s="358" t="s">
        <v>516</v>
      </c>
      <c r="L42" s="358" t="s">
        <v>516</v>
      </c>
      <c r="M42" s="359" t="s">
        <v>516</v>
      </c>
    </row>
    <row r="43" spans="2:13" ht="27.75" customHeight="1" x14ac:dyDescent="0.2">
      <c r="B43" s="1210"/>
      <c r="C43" s="1211"/>
      <c r="D43" s="103"/>
      <c r="E43" s="1214" t="s">
        <v>33</v>
      </c>
      <c r="F43" s="1214"/>
      <c r="G43" s="1214"/>
      <c r="H43" s="1215"/>
      <c r="I43" s="357">
        <v>690</v>
      </c>
      <c r="J43" s="358">
        <v>773</v>
      </c>
      <c r="K43" s="358">
        <v>745</v>
      </c>
      <c r="L43" s="358">
        <v>690</v>
      </c>
      <c r="M43" s="359">
        <v>693</v>
      </c>
    </row>
    <row r="44" spans="2:13" ht="27.75" customHeight="1" x14ac:dyDescent="0.2">
      <c r="B44" s="1210"/>
      <c r="C44" s="1211"/>
      <c r="D44" s="103"/>
      <c r="E44" s="1214" t="s">
        <v>34</v>
      </c>
      <c r="F44" s="1214"/>
      <c r="G44" s="1214"/>
      <c r="H44" s="1215"/>
      <c r="I44" s="357">
        <v>29</v>
      </c>
      <c r="J44" s="358">
        <v>27</v>
      </c>
      <c r="K44" s="358">
        <v>25</v>
      </c>
      <c r="L44" s="358">
        <v>24</v>
      </c>
      <c r="M44" s="359">
        <v>23</v>
      </c>
    </row>
    <row r="45" spans="2:13" ht="27.75" customHeight="1" x14ac:dyDescent="0.2">
      <c r="B45" s="1210"/>
      <c r="C45" s="1211"/>
      <c r="D45" s="103"/>
      <c r="E45" s="1214" t="s">
        <v>35</v>
      </c>
      <c r="F45" s="1214"/>
      <c r="G45" s="1214"/>
      <c r="H45" s="1215"/>
      <c r="I45" s="357">
        <v>152</v>
      </c>
      <c r="J45" s="358">
        <v>146</v>
      </c>
      <c r="K45" s="358">
        <v>128</v>
      </c>
      <c r="L45" s="358">
        <v>151</v>
      </c>
      <c r="M45" s="359">
        <v>131</v>
      </c>
    </row>
    <row r="46" spans="2:13" ht="27.75" customHeight="1" x14ac:dyDescent="0.2">
      <c r="B46" s="1210"/>
      <c r="C46" s="1211"/>
      <c r="D46" s="104"/>
      <c r="E46" s="1214" t="s">
        <v>36</v>
      </c>
      <c r="F46" s="1214"/>
      <c r="G46" s="1214"/>
      <c r="H46" s="1215"/>
      <c r="I46" s="357" t="s">
        <v>516</v>
      </c>
      <c r="J46" s="358" t="s">
        <v>516</v>
      </c>
      <c r="K46" s="358" t="s">
        <v>516</v>
      </c>
      <c r="L46" s="358" t="s">
        <v>516</v>
      </c>
      <c r="M46" s="359" t="s">
        <v>516</v>
      </c>
    </row>
    <row r="47" spans="2:13" ht="27.75" customHeight="1" x14ac:dyDescent="0.2">
      <c r="B47" s="1210"/>
      <c r="C47" s="1211"/>
      <c r="D47" s="105"/>
      <c r="E47" s="1224" t="s">
        <v>37</v>
      </c>
      <c r="F47" s="1225"/>
      <c r="G47" s="1225"/>
      <c r="H47" s="1226"/>
      <c r="I47" s="357" t="s">
        <v>516</v>
      </c>
      <c r="J47" s="358" t="s">
        <v>516</v>
      </c>
      <c r="K47" s="358" t="s">
        <v>516</v>
      </c>
      <c r="L47" s="358" t="s">
        <v>516</v>
      </c>
      <c r="M47" s="359" t="s">
        <v>516</v>
      </c>
    </row>
    <row r="48" spans="2:13" ht="27.75" customHeight="1" x14ac:dyDescent="0.2">
      <c r="B48" s="1210"/>
      <c r="C48" s="1211"/>
      <c r="D48" s="103"/>
      <c r="E48" s="1214" t="s">
        <v>38</v>
      </c>
      <c r="F48" s="1214"/>
      <c r="G48" s="1214"/>
      <c r="H48" s="1215"/>
      <c r="I48" s="357" t="s">
        <v>516</v>
      </c>
      <c r="J48" s="358" t="s">
        <v>516</v>
      </c>
      <c r="K48" s="358" t="s">
        <v>516</v>
      </c>
      <c r="L48" s="358" t="s">
        <v>516</v>
      </c>
      <c r="M48" s="359" t="s">
        <v>516</v>
      </c>
    </row>
    <row r="49" spans="2:13" ht="27.75" customHeight="1" x14ac:dyDescent="0.2">
      <c r="B49" s="1212"/>
      <c r="C49" s="1213"/>
      <c r="D49" s="103"/>
      <c r="E49" s="1214" t="s">
        <v>39</v>
      </c>
      <c r="F49" s="1214"/>
      <c r="G49" s="1214"/>
      <c r="H49" s="1215"/>
      <c r="I49" s="357" t="s">
        <v>516</v>
      </c>
      <c r="J49" s="358" t="s">
        <v>516</v>
      </c>
      <c r="K49" s="358" t="s">
        <v>516</v>
      </c>
      <c r="L49" s="358" t="s">
        <v>516</v>
      </c>
      <c r="M49" s="359" t="s">
        <v>516</v>
      </c>
    </row>
    <row r="50" spans="2:13" ht="27.75" customHeight="1" x14ac:dyDescent="0.2">
      <c r="B50" s="1208" t="s">
        <v>40</v>
      </c>
      <c r="C50" s="1209"/>
      <c r="D50" s="106"/>
      <c r="E50" s="1214" t="s">
        <v>41</v>
      </c>
      <c r="F50" s="1214"/>
      <c r="G50" s="1214"/>
      <c r="H50" s="1215"/>
      <c r="I50" s="357">
        <v>881</v>
      </c>
      <c r="J50" s="358">
        <v>792</v>
      </c>
      <c r="K50" s="358">
        <v>700</v>
      </c>
      <c r="L50" s="358">
        <v>664</v>
      </c>
      <c r="M50" s="359">
        <v>577</v>
      </c>
    </row>
    <row r="51" spans="2:13" ht="27.75" customHeight="1" x14ac:dyDescent="0.2">
      <c r="B51" s="1210"/>
      <c r="C51" s="1211"/>
      <c r="D51" s="103"/>
      <c r="E51" s="1214" t="s">
        <v>42</v>
      </c>
      <c r="F51" s="1214"/>
      <c r="G51" s="1214"/>
      <c r="H51" s="1215"/>
      <c r="I51" s="357">
        <v>145</v>
      </c>
      <c r="J51" s="358">
        <v>139</v>
      </c>
      <c r="K51" s="358">
        <v>155</v>
      </c>
      <c r="L51" s="358">
        <v>148</v>
      </c>
      <c r="M51" s="359">
        <v>137</v>
      </c>
    </row>
    <row r="52" spans="2:13" ht="27.75" customHeight="1" x14ac:dyDescent="0.2">
      <c r="B52" s="1212"/>
      <c r="C52" s="1213"/>
      <c r="D52" s="103"/>
      <c r="E52" s="1214" t="s">
        <v>43</v>
      </c>
      <c r="F52" s="1214"/>
      <c r="G52" s="1214"/>
      <c r="H52" s="1215"/>
      <c r="I52" s="357">
        <v>2200</v>
      </c>
      <c r="J52" s="358">
        <v>2340</v>
      </c>
      <c r="K52" s="358">
        <v>2484</v>
      </c>
      <c r="L52" s="358">
        <v>2592</v>
      </c>
      <c r="M52" s="359">
        <v>2636</v>
      </c>
    </row>
    <row r="53" spans="2:13" ht="27.75" customHeight="1" thickBot="1" x14ac:dyDescent="0.25">
      <c r="B53" s="1216" t="s">
        <v>44</v>
      </c>
      <c r="C53" s="1217"/>
      <c r="D53" s="107"/>
      <c r="E53" s="1218" t="s">
        <v>45</v>
      </c>
      <c r="F53" s="1218"/>
      <c r="G53" s="1218"/>
      <c r="H53" s="1219"/>
      <c r="I53" s="360">
        <v>178</v>
      </c>
      <c r="J53" s="361">
        <v>356</v>
      </c>
      <c r="K53" s="361">
        <v>470</v>
      </c>
      <c r="L53" s="361">
        <v>596</v>
      </c>
      <c r="M53" s="362">
        <v>646</v>
      </c>
    </row>
    <row r="54" spans="2:13" ht="27.75" customHeight="1" x14ac:dyDescent="0.25">
      <c r="B54" s="108" t="s">
        <v>46</v>
      </c>
      <c r="C54" s="109"/>
      <c r="D54" s="109"/>
      <c r="E54" s="110"/>
      <c r="F54" s="110"/>
      <c r="G54" s="110"/>
      <c r="H54" s="110"/>
      <c r="I54" s="111"/>
      <c r="J54" s="111"/>
      <c r="K54" s="111"/>
      <c r="L54" s="111"/>
      <c r="M54" s="111"/>
    </row>
    <row r="55" spans="2:13" ht="13" x14ac:dyDescent="0.2"/>
  </sheetData>
  <sheetProtection algorithmName="SHA-512" hashValue="d+o4sWa99M271iNGox6RTgxZqKr93urKlJTdeONKre5VyPc3BSy+KXt7RERCWbsmkKM7Jx3LTZUpqT4Jd2tegg==" saltValue="xvYmts3bnk+lXRkXHYfzu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abSelected="1" topLeftCell="F1"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2" t="s">
        <v>47</v>
      </c>
    </row>
    <row r="54" spans="2:8" ht="29.25" customHeight="1" thickBot="1" x14ac:dyDescent="0.35">
      <c r="B54" s="113" t="s">
        <v>1</v>
      </c>
      <c r="C54" s="114"/>
      <c r="D54" s="114"/>
      <c r="E54" s="115" t="s">
        <v>2</v>
      </c>
      <c r="F54" s="116" t="s">
        <v>560</v>
      </c>
      <c r="G54" s="116" t="s">
        <v>561</v>
      </c>
      <c r="H54" s="117" t="s">
        <v>562</v>
      </c>
    </row>
    <row r="55" spans="2:8" ht="52.5" customHeight="1" x14ac:dyDescent="0.2">
      <c r="B55" s="118"/>
      <c r="C55" s="1235" t="s">
        <v>48</v>
      </c>
      <c r="D55" s="1235"/>
      <c r="E55" s="1236"/>
      <c r="F55" s="119">
        <v>120</v>
      </c>
      <c r="G55" s="119">
        <v>164</v>
      </c>
      <c r="H55" s="120">
        <v>235</v>
      </c>
    </row>
    <row r="56" spans="2:8" ht="52.5" customHeight="1" x14ac:dyDescent="0.2">
      <c r="B56" s="121"/>
      <c r="C56" s="1237" t="s">
        <v>49</v>
      </c>
      <c r="D56" s="1237"/>
      <c r="E56" s="1238"/>
      <c r="F56" s="122">
        <v>327</v>
      </c>
      <c r="G56" s="122">
        <v>245</v>
      </c>
      <c r="H56" s="123">
        <v>158</v>
      </c>
    </row>
    <row r="57" spans="2:8" ht="53.25" customHeight="1" x14ac:dyDescent="0.2">
      <c r="B57" s="121"/>
      <c r="C57" s="1239" t="s">
        <v>50</v>
      </c>
      <c r="D57" s="1239"/>
      <c r="E57" s="1240"/>
      <c r="F57" s="124">
        <v>118</v>
      </c>
      <c r="G57" s="124">
        <v>120</v>
      </c>
      <c r="H57" s="125">
        <v>85</v>
      </c>
    </row>
    <row r="58" spans="2:8" ht="45.75" customHeight="1" x14ac:dyDescent="0.2">
      <c r="B58" s="126"/>
      <c r="C58" s="1227" t="s">
        <v>592</v>
      </c>
      <c r="D58" s="1228"/>
      <c r="E58" s="1229"/>
      <c r="F58" s="364">
        <v>39</v>
      </c>
      <c r="G58" s="364">
        <v>39</v>
      </c>
      <c r="H58" s="365">
        <v>39</v>
      </c>
    </row>
    <row r="59" spans="2:8" ht="45.75" customHeight="1" x14ac:dyDescent="0.2">
      <c r="B59" s="126"/>
      <c r="C59" s="1227" t="s">
        <v>593</v>
      </c>
      <c r="D59" s="1228"/>
      <c r="E59" s="1229"/>
      <c r="F59" s="364">
        <v>11</v>
      </c>
      <c r="G59" s="364">
        <v>12</v>
      </c>
      <c r="H59" s="365">
        <v>16</v>
      </c>
    </row>
    <row r="60" spans="2:8" ht="45.75" customHeight="1" x14ac:dyDescent="0.2">
      <c r="B60" s="126"/>
      <c r="C60" s="1227" t="s">
        <v>594</v>
      </c>
      <c r="D60" s="1228"/>
      <c r="E60" s="1229"/>
      <c r="F60" s="364">
        <v>13</v>
      </c>
      <c r="G60" s="364">
        <v>13</v>
      </c>
      <c r="H60" s="365">
        <v>13</v>
      </c>
    </row>
    <row r="61" spans="2:8" ht="45.75" customHeight="1" x14ac:dyDescent="0.2">
      <c r="B61" s="126"/>
      <c r="C61" s="1227" t="s">
        <v>595</v>
      </c>
      <c r="D61" s="1228"/>
      <c r="E61" s="1229"/>
      <c r="F61" s="364">
        <v>45</v>
      </c>
      <c r="G61" s="364">
        <v>45</v>
      </c>
      <c r="H61" s="365">
        <v>10</v>
      </c>
    </row>
    <row r="62" spans="2:8" ht="45.75" customHeight="1" thickBot="1" x14ac:dyDescent="0.25">
      <c r="B62" s="127"/>
      <c r="C62" s="1230" t="s">
        <v>596</v>
      </c>
      <c r="D62" s="1231"/>
      <c r="E62" s="1232"/>
      <c r="F62" s="366">
        <v>6</v>
      </c>
      <c r="G62" s="366">
        <v>6</v>
      </c>
      <c r="H62" s="367">
        <v>6</v>
      </c>
    </row>
    <row r="63" spans="2:8" ht="52.5" customHeight="1" thickBot="1" x14ac:dyDescent="0.25">
      <c r="B63" s="128"/>
      <c r="C63" s="1233" t="s">
        <v>51</v>
      </c>
      <c r="D63" s="1233"/>
      <c r="E63" s="1234"/>
      <c r="F63" s="129">
        <v>566</v>
      </c>
      <c r="G63" s="129">
        <v>529</v>
      </c>
      <c r="H63" s="130">
        <v>479</v>
      </c>
    </row>
    <row r="64" spans="2:8" ht="13" x14ac:dyDescent="0.2"/>
  </sheetData>
  <sheetProtection algorithmName="SHA-512" hashValue="okkOjnypv70NAOJUnTAf+2WWbE2DN8gNa50PEZglGO85m0Ins0cl6jQujD8ioDgPF0pLmZ8VSxzXvqCmh3LQVQ==" saltValue="cna7DmhwGQi02YFAfzqKA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O1" zoomScaleNormal="100" zoomScaleSheetLayoutView="55" workbookViewId="0">
      <selection activeCell="BB73" sqref="BB73:BO74"/>
    </sheetView>
  </sheetViews>
  <sheetFormatPr defaultColWidth="0" defaultRowHeight="13.5" customHeight="1" zeroHeight="1" x14ac:dyDescent="0.2"/>
  <cols>
    <col min="1" max="1" width="6.36328125" style="1243" customWidth="1"/>
    <col min="2" max="107" width="2.453125" style="1243" customWidth="1"/>
    <col min="108" max="108" width="6.08984375" style="1250" customWidth="1"/>
    <col min="109" max="109" width="5.90625" style="1249" customWidth="1"/>
    <col min="110" max="16384" width="8.6328125" style="1243" hidden="1"/>
  </cols>
  <sheetData>
    <row r="1" spans="1:109" ht="42.75" customHeight="1" x14ac:dyDescent="0.2">
      <c r="A1" s="1241"/>
      <c r="B1" s="1242"/>
      <c r="DD1" s="1243"/>
      <c r="DE1" s="1243"/>
    </row>
    <row r="2" spans="1:109" ht="25.5" customHeight="1" x14ac:dyDescent="0.2">
      <c r="A2" s="1244"/>
      <c r="C2" s="1244"/>
      <c r="O2" s="1244"/>
      <c r="P2" s="1244"/>
      <c r="Q2" s="1244"/>
      <c r="R2" s="1244"/>
      <c r="S2" s="1244"/>
      <c r="T2" s="1244"/>
      <c r="U2" s="1244"/>
      <c r="V2" s="1244"/>
      <c r="W2" s="1244"/>
      <c r="X2" s="1244"/>
      <c r="Y2" s="1244"/>
      <c r="Z2" s="1244"/>
      <c r="AA2" s="1244"/>
      <c r="AB2" s="1244"/>
      <c r="AC2" s="1244"/>
      <c r="AD2" s="1244"/>
      <c r="AE2" s="1244"/>
      <c r="AF2" s="1244"/>
      <c r="AG2" s="1244"/>
      <c r="AH2" s="1244"/>
      <c r="AI2" s="1244"/>
      <c r="AU2" s="1244"/>
      <c r="BG2" s="1244"/>
      <c r="BS2" s="1244"/>
      <c r="CE2" s="1244"/>
      <c r="CQ2" s="1244"/>
      <c r="DD2" s="1243"/>
      <c r="DE2" s="1243"/>
    </row>
    <row r="3" spans="1:109" ht="25.5" customHeight="1" x14ac:dyDescent="0.2">
      <c r="A3" s="1244"/>
      <c r="C3" s="1244"/>
      <c r="O3" s="1244"/>
      <c r="P3" s="1244"/>
      <c r="Q3" s="1244"/>
      <c r="R3" s="1244"/>
      <c r="S3" s="1244"/>
      <c r="T3" s="1244"/>
      <c r="U3" s="1244"/>
      <c r="V3" s="1244"/>
      <c r="W3" s="1244"/>
      <c r="X3" s="1244"/>
      <c r="Y3" s="1244"/>
      <c r="Z3" s="1244"/>
      <c r="AA3" s="1244"/>
      <c r="AB3" s="1244"/>
      <c r="AC3" s="1244"/>
      <c r="AD3" s="1244"/>
      <c r="AE3" s="1244"/>
      <c r="AF3" s="1244"/>
      <c r="AG3" s="1244"/>
      <c r="AH3" s="1244"/>
      <c r="AI3" s="1244"/>
      <c r="AU3" s="1244"/>
      <c r="BG3" s="1244"/>
      <c r="BS3" s="1244"/>
      <c r="CE3" s="1244"/>
      <c r="CQ3" s="1244"/>
      <c r="DD3" s="1243"/>
      <c r="DE3" s="1243"/>
    </row>
    <row r="4" spans="1:109" s="258" customFormat="1" ht="13" x14ac:dyDescent="0.2">
      <c r="A4" s="1244"/>
      <c r="B4" s="1244"/>
      <c r="C4" s="1244"/>
      <c r="D4" s="1244"/>
      <c r="E4" s="1244"/>
      <c r="F4" s="1244"/>
      <c r="G4" s="1244"/>
      <c r="H4" s="1244"/>
      <c r="I4" s="1244"/>
      <c r="J4" s="1244"/>
      <c r="K4" s="1244"/>
      <c r="L4" s="1244"/>
      <c r="M4" s="1244"/>
      <c r="N4" s="1244"/>
      <c r="O4" s="1244"/>
      <c r="P4" s="1244"/>
      <c r="Q4" s="1244"/>
      <c r="R4" s="1244"/>
      <c r="S4" s="1244"/>
      <c r="T4" s="1244"/>
      <c r="U4" s="1244"/>
      <c r="V4" s="1244"/>
      <c r="W4" s="1244"/>
      <c r="X4" s="1244"/>
      <c r="Y4" s="1244"/>
      <c r="Z4" s="1244"/>
      <c r="AA4" s="1244"/>
      <c r="AB4" s="1244"/>
      <c r="AC4" s="1244"/>
      <c r="AD4" s="1244"/>
      <c r="AE4" s="1244"/>
      <c r="AF4" s="1244"/>
      <c r="AG4" s="1244"/>
      <c r="AH4" s="1244"/>
      <c r="AI4" s="1244"/>
      <c r="AJ4" s="1244"/>
      <c r="AK4" s="1244"/>
      <c r="AL4" s="1244"/>
      <c r="AM4" s="1244"/>
      <c r="AN4" s="1244"/>
      <c r="AO4" s="1244"/>
      <c r="AP4" s="1244"/>
      <c r="AQ4" s="1244"/>
      <c r="AR4" s="1244"/>
      <c r="AS4" s="1244"/>
      <c r="AT4" s="1244"/>
      <c r="AU4" s="1244"/>
      <c r="AV4" s="1244"/>
      <c r="AW4" s="1244"/>
      <c r="AX4" s="1244"/>
      <c r="AY4" s="1244"/>
      <c r="AZ4" s="1244"/>
      <c r="BA4" s="1244"/>
      <c r="BB4" s="1244"/>
      <c r="BC4" s="1244"/>
      <c r="BD4" s="1244"/>
      <c r="BE4" s="1244"/>
      <c r="BF4" s="1244"/>
      <c r="BG4" s="1244"/>
      <c r="BH4" s="1244"/>
      <c r="BI4" s="1244"/>
      <c r="BJ4" s="1244"/>
      <c r="BK4" s="1244"/>
      <c r="BL4" s="1244"/>
      <c r="BM4" s="1244"/>
      <c r="BN4" s="1244"/>
      <c r="BO4" s="1244"/>
      <c r="BP4" s="1244"/>
      <c r="BQ4" s="1244"/>
      <c r="BR4" s="1244"/>
      <c r="BS4" s="1244"/>
      <c r="BT4" s="1244"/>
      <c r="BU4" s="1244"/>
      <c r="BV4" s="1244"/>
      <c r="BW4" s="1244"/>
      <c r="BX4" s="1244"/>
      <c r="BY4" s="1244"/>
      <c r="BZ4" s="1244"/>
      <c r="CA4" s="1244"/>
      <c r="CB4" s="1244"/>
      <c r="CC4" s="1244"/>
      <c r="CD4" s="1244"/>
      <c r="CE4" s="1244"/>
      <c r="CF4" s="1244"/>
      <c r="CG4" s="1244"/>
      <c r="CH4" s="1244"/>
      <c r="CI4" s="1244"/>
      <c r="CJ4" s="1244"/>
      <c r="CK4" s="1244"/>
      <c r="CL4" s="1244"/>
      <c r="CM4" s="1244"/>
      <c r="CN4" s="1244"/>
      <c r="CO4" s="1244"/>
      <c r="CP4" s="1244"/>
      <c r="CQ4" s="1244"/>
      <c r="CR4" s="1244"/>
      <c r="CS4" s="1244"/>
      <c r="CT4" s="1244"/>
      <c r="CU4" s="1244"/>
      <c r="CV4" s="1244"/>
      <c r="CW4" s="1244"/>
      <c r="CX4" s="1244"/>
      <c r="CY4" s="1244"/>
      <c r="CZ4" s="1244"/>
      <c r="DA4" s="1244"/>
      <c r="DB4" s="1244"/>
      <c r="DC4" s="1244"/>
      <c r="DD4" s="1244"/>
      <c r="DE4" s="1244"/>
    </row>
    <row r="5" spans="1:109" s="258" customFormat="1" ht="13" x14ac:dyDescent="0.2">
      <c r="A5" s="1244"/>
      <c r="B5" s="1244"/>
      <c r="C5" s="1244"/>
      <c r="D5" s="1244"/>
      <c r="E5" s="1244"/>
      <c r="F5" s="1244"/>
      <c r="G5" s="1244"/>
      <c r="H5" s="1244"/>
      <c r="I5" s="1244"/>
      <c r="J5" s="1244"/>
      <c r="K5" s="1244"/>
      <c r="L5" s="1244"/>
      <c r="M5" s="1244"/>
      <c r="N5" s="1244"/>
      <c r="O5" s="1244"/>
      <c r="P5" s="1244"/>
      <c r="Q5" s="1244"/>
      <c r="R5" s="1244"/>
      <c r="S5" s="1244"/>
      <c r="T5" s="1244"/>
      <c r="U5" s="1244"/>
      <c r="V5" s="1244"/>
      <c r="W5" s="1244"/>
      <c r="X5" s="1244"/>
      <c r="Y5" s="1244"/>
      <c r="Z5" s="1244"/>
      <c r="AA5" s="1244"/>
      <c r="AB5" s="1244"/>
      <c r="AC5" s="1244"/>
      <c r="AD5" s="1244"/>
      <c r="AE5" s="1244"/>
      <c r="AF5" s="1244"/>
      <c r="AG5" s="1244"/>
      <c r="AH5" s="1244"/>
      <c r="AI5" s="1244"/>
      <c r="AJ5" s="1244"/>
      <c r="AK5" s="1244"/>
      <c r="AL5" s="1244"/>
      <c r="AM5" s="1244"/>
      <c r="AN5" s="1244"/>
      <c r="AO5" s="1244"/>
      <c r="AP5" s="1244"/>
      <c r="AQ5" s="1244"/>
      <c r="AR5" s="1244"/>
      <c r="AS5" s="1244"/>
      <c r="AT5" s="1244"/>
      <c r="AU5" s="1244"/>
      <c r="AV5" s="1244"/>
      <c r="AW5" s="1244"/>
      <c r="AX5" s="1244"/>
      <c r="AY5" s="1244"/>
      <c r="AZ5" s="1244"/>
      <c r="BA5" s="1244"/>
      <c r="BB5" s="1244"/>
      <c r="BC5" s="1244"/>
      <c r="BD5" s="1244"/>
      <c r="BE5" s="1244"/>
      <c r="BF5" s="1244"/>
      <c r="BG5" s="1244"/>
      <c r="BH5" s="1244"/>
      <c r="BI5" s="1244"/>
      <c r="BJ5" s="1244"/>
      <c r="BK5" s="1244"/>
      <c r="BL5" s="1244"/>
      <c r="BM5" s="1244"/>
      <c r="BN5" s="1244"/>
      <c r="BO5" s="1244"/>
      <c r="BP5" s="1244"/>
      <c r="BQ5" s="1244"/>
      <c r="BR5" s="1244"/>
      <c r="BS5" s="1244"/>
      <c r="BT5" s="1244"/>
      <c r="BU5" s="1244"/>
      <c r="BV5" s="1244"/>
      <c r="BW5" s="1244"/>
      <c r="BX5" s="1244"/>
      <c r="BY5" s="1244"/>
      <c r="BZ5" s="1244"/>
      <c r="CA5" s="1244"/>
      <c r="CB5" s="1244"/>
      <c r="CC5" s="1244"/>
      <c r="CD5" s="1244"/>
      <c r="CE5" s="1244"/>
      <c r="CF5" s="1244"/>
      <c r="CG5" s="1244"/>
      <c r="CH5" s="1244"/>
      <c r="CI5" s="1244"/>
      <c r="CJ5" s="1244"/>
      <c r="CK5" s="1244"/>
      <c r="CL5" s="1244"/>
      <c r="CM5" s="1244"/>
      <c r="CN5" s="1244"/>
      <c r="CO5" s="1244"/>
      <c r="CP5" s="1244"/>
      <c r="CQ5" s="1244"/>
      <c r="CR5" s="1244"/>
      <c r="CS5" s="1244"/>
      <c r="CT5" s="1244"/>
      <c r="CU5" s="1244"/>
      <c r="CV5" s="1244"/>
      <c r="CW5" s="1244"/>
      <c r="CX5" s="1244"/>
      <c r="CY5" s="1244"/>
      <c r="CZ5" s="1244"/>
      <c r="DA5" s="1244"/>
      <c r="DB5" s="1244"/>
      <c r="DC5" s="1244"/>
      <c r="DD5" s="1244"/>
      <c r="DE5" s="1244"/>
    </row>
    <row r="6" spans="1:109" s="258" customFormat="1" ht="13" x14ac:dyDescent="0.2">
      <c r="A6" s="1244"/>
      <c r="B6" s="1244"/>
      <c r="C6" s="1244"/>
      <c r="D6" s="1244"/>
      <c r="E6" s="1244"/>
      <c r="F6" s="1244"/>
      <c r="G6" s="1244"/>
      <c r="H6" s="1244"/>
      <c r="I6" s="1244"/>
      <c r="J6" s="1244"/>
      <c r="K6" s="1244"/>
      <c r="L6" s="1244"/>
      <c r="M6" s="1244"/>
      <c r="N6" s="1244"/>
      <c r="O6" s="1244"/>
      <c r="P6" s="1244"/>
      <c r="Q6" s="1244"/>
      <c r="R6" s="1244"/>
      <c r="S6" s="1244"/>
      <c r="T6" s="1244"/>
      <c r="U6" s="1244"/>
      <c r="V6" s="1244"/>
      <c r="W6" s="1244"/>
      <c r="X6" s="1244"/>
      <c r="Y6" s="1244"/>
      <c r="Z6" s="1244"/>
      <c r="AA6" s="1244"/>
      <c r="AB6" s="1244"/>
      <c r="AC6" s="1244"/>
      <c r="AD6" s="1244"/>
      <c r="AE6" s="1244"/>
      <c r="AF6" s="1244"/>
      <c r="AG6" s="1244"/>
      <c r="AH6" s="1244"/>
      <c r="AI6" s="1244"/>
      <c r="AJ6" s="1244"/>
      <c r="AK6" s="1244"/>
      <c r="AL6" s="1244"/>
      <c r="AM6" s="1244"/>
      <c r="AN6" s="1244"/>
      <c r="AO6" s="1244"/>
      <c r="AP6" s="1244"/>
      <c r="AQ6" s="1244"/>
      <c r="AR6" s="1244"/>
      <c r="AS6" s="1244"/>
      <c r="AT6" s="1244"/>
      <c r="AU6" s="1244"/>
      <c r="AV6" s="1244"/>
      <c r="AW6" s="1244"/>
      <c r="AX6" s="1244"/>
      <c r="AY6" s="1244"/>
      <c r="AZ6" s="1244"/>
      <c r="BA6" s="1244"/>
      <c r="BB6" s="1244"/>
      <c r="BC6" s="1244"/>
      <c r="BD6" s="1244"/>
      <c r="BE6" s="1244"/>
      <c r="BF6" s="1244"/>
      <c r="BG6" s="1244"/>
      <c r="BH6" s="1244"/>
      <c r="BI6" s="1244"/>
      <c r="BJ6" s="1244"/>
      <c r="BK6" s="1244"/>
      <c r="BL6" s="1244"/>
      <c r="BM6" s="1244"/>
      <c r="BN6" s="1244"/>
      <c r="BO6" s="1244"/>
      <c r="BP6" s="1244"/>
      <c r="BQ6" s="1244"/>
      <c r="BR6" s="1244"/>
      <c r="BS6" s="1244"/>
      <c r="BT6" s="1244"/>
      <c r="BU6" s="1244"/>
      <c r="BV6" s="1244"/>
      <c r="BW6" s="1244"/>
      <c r="BX6" s="1244"/>
      <c r="BY6" s="1244"/>
      <c r="BZ6" s="1244"/>
      <c r="CA6" s="1244"/>
      <c r="CB6" s="1244"/>
      <c r="CC6" s="1244"/>
      <c r="CD6" s="1244"/>
      <c r="CE6" s="1244"/>
      <c r="CF6" s="1244"/>
      <c r="CG6" s="1244"/>
      <c r="CH6" s="1244"/>
      <c r="CI6" s="1244"/>
      <c r="CJ6" s="1244"/>
      <c r="CK6" s="1244"/>
      <c r="CL6" s="1244"/>
      <c r="CM6" s="1244"/>
      <c r="CN6" s="1244"/>
      <c r="CO6" s="1244"/>
      <c r="CP6" s="1244"/>
      <c r="CQ6" s="1244"/>
      <c r="CR6" s="1244"/>
      <c r="CS6" s="1244"/>
      <c r="CT6" s="1244"/>
      <c r="CU6" s="1244"/>
      <c r="CV6" s="1244"/>
      <c r="CW6" s="1244"/>
      <c r="CX6" s="1244"/>
      <c r="CY6" s="1244"/>
      <c r="CZ6" s="1244"/>
      <c r="DA6" s="1244"/>
      <c r="DB6" s="1244"/>
      <c r="DC6" s="1244"/>
      <c r="DD6" s="1244"/>
      <c r="DE6" s="1244"/>
    </row>
    <row r="7" spans="1:109" s="258" customFormat="1" ht="13" x14ac:dyDescent="0.2">
      <c r="A7" s="1244"/>
      <c r="B7" s="1244"/>
      <c r="C7" s="1244"/>
      <c r="D7" s="1244"/>
      <c r="E7" s="1244"/>
      <c r="F7" s="1244"/>
      <c r="G7" s="1244"/>
      <c r="H7" s="1244"/>
      <c r="I7" s="1244"/>
      <c r="J7" s="1244"/>
      <c r="K7" s="1244"/>
      <c r="L7" s="1244"/>
      <c r="M7" s="1244"/>
      <c r="N7" s="1244"/>
      <c r="O7" s="1244"/>
      <c r="P7" s="1244"/>
      <c r="Q7" s="1244"/>
      <c r="R7" s="1244"/>
      <c r="S7" s="1244"/>
      <c r="T7" s="1244"/>
      <c r="U7" s="1244"/>
      <c r="V7" s="1244"/>
      <c r="W7" s="1244"/>
      <c r="X7" s="1244"/>
      <c r="Y7" s="1244"/>
      <c r="Z7" s="1244"/>
      <c r="AA7" s="1244"/>
      <c r="AB7" s="1244"/>
      <c r="AC7" s="1244"/>
      <c r="AD7" s="1244"/>
      <c r="AE7" s="1244"/>
      <c r="AF7" s="1244"/>
      <c r="AG7" s="1244"/>
      <c r="AH7" s="1244"/>
      <c r="AI7" s="1244"/>
      <c r="AJ7" s="1244"/>
      <c r="AK7" s="1244"/>
      <c r="AL7" s="1244"/>
      <c r="AM7" s="1244"/>
      <c r="AN7" s="1244"/>
      <c r="AO7" s="1244"/>
      <c r="AP7" s="1244"/>
      <c r="AQ7" s="1244"/>
      <c r="AR7" s="1244"/>
      <c r="AS7" s="1244"/>
      <c r="AT7" s="1244"/>
      <c r="AU7" s="1244"/>
      <c r="AV7" s="1244"/>
      <c r="AW7" s="1244"/>
      <c r="AX7" s="1244"/>
      <c r="AY7" s="1244"/>
      <c r="AZ7" s="1244"/>
      <c r="BA7" s="1244"/>
      <c r="BB7" s="1244"/>
      <c r="BC7" s="1244"/>
      <c r="BD7" s="1244"/>
      <c r="BE7" s="1244"/>
      <c r="BF7" s="1244"/>
      <c r="BG7" s="1244"/>
      <c r="BH7" s="1244"/>
      <c r="BI7" s="1244"/>
      <c r="BJ7" s="1244"/>
      <c r="BK7" s="1244"/>
      <c r="BL7" s="1244"/>
      <c r="BM7" s="1244"/>
      <c r="BN7" s="1244"/>
      <c r="BO7" s="1244"/>
      <c r="BP7" s="1244"/>
      <c r="BQ7" s="1244"/>
      <c r="BR7" s="1244"/>
      <c r="BS7" s="1244"/>
      <c r="BT7" s="1244"/>
      <c r="BU7" s="1244"/>
      <c r="BV7" s="1244"/>
      <c r="BW7" s="1244"/>
      <c r="BX7" s="1244"/>
      <c r="BY7" s="1244"/>
      <c r="BZ7" s="1244"/>
      <c r="CA7" s="1244"/>
      <c r="CB7" s="1244"/>
      <c r="CC7" s="1244"/>
      <c r="CD7" s="1244"/>
      <c r="CE7" s="1244"/>
      <c r="CF7" s="1244"/>
      <c r="CG7" s="1244"/>
      <c r="CH7" s="1244"/>
      <c r="CI7" s="1244"/>
      <c r="CJ7" s="1244"/>
      <c r="CK7" s="1244"/>
      <c r="CL7" s="1244"/>
      <c r="CM7" s="1244"/>
      <c r="CN7" s="1244"/>
      <c r="CO7" s="1244"/>
      <c r="CP7" s="1244"/>
      <c r="CQ7" s="1244"/>
      <c r="CR7" s="1244"/>
      <c r="CS7" s="1244"/>
      <c r="CT7" s="1244"/>
      <c r="CU7" s="1244"/>
      <c r="CV7" s="1244"/>
      <c r="CW7" s="1244"/>
      <c r="CX7" s="1244"/>
      <c r="CY7" s="1244"/>
      <c r="CZ7" s="1244"/>
      <c r="DA7" s="1244"/>
      <c r="DB7" s="1244"/>
      <c r="DC7" s="1244"/>
      <c r="DD7" s="1244"/>
      <c r="DE7" s="1244"/>
    </row>
    <row r="8" spans="1:109" s="258" customFormat="1" ht="13" x14ac:dyDescent="0.2">
      <c r="A8" s="1244"/>
      <c r="B8" s="1244"/>
      <c r="C8" s="1244"/>
      <c r="D8" s="1244"/>
      <c r="E8" s="1244"/>
      <c r="F8" s="1244"/>
      <c r="G8" s="1244"/>
      <c r="H8" s="1244"/>
      <c r="I8" s="1244"/>
      <c r="J8" s="1244"/>
      <c r="K8" s="1244"/>
      <c r="L8" s="1244"/>
      <c r="M8" s="1244"/>
      <c r="N8" s="1244"/>
      <c r="O8" s="1244"/>
      <c r="P8" s="1244"/>
      <c r="Q8" s="1244"/>
      <c r="R8" s="1244"/>
      <c r="S8" s="1244"/>
      <c r="T8" s="1244"/>
      <c r="U8" s="1244"/>
      <c r="V8" s="1244"/>
      <c r="W8" s="1244"/>
      <c r="X8" s="1244"/>
      <c r="Y8" s="1244"/>
      <c r="Z8" s="1244"/>
      <c r="AA8" s="1244"/>
      <c r="AB8" s="1244"/>
      <c r="AC8" s="1244"/>
      <c r="AD8" s="1244"/>
      <c r="AE8" s="1244"/>
      <c r="AF8" s="1244"/>
      <c r="AG8" s="1244"/>
      <c r="AH8" s="1244"/>
      <c r="AI8" s="1244"/>
      <c r="AJ8" s="1244"/>
      <c r="AK8" s="1244"/>
      <c r="AL8" s="1244"/>
      <c r="AM8" s="1244"/>
      <c r="AN8" s="1244"/>
      <c r="AO8" s="1244"/>
      <c r="AP8" s="1244"/>
      <c r="AQ8" s="1244"/>
      <c r="AR8" s="1244"/>
      <c r="AS8" s="1244"/>
      <c r="AT8" s="1244"/>
      <c r="AU8" s="1244"/>
      <c r="AV8" s="1244"/>
      <c r="AW8" s="1244"/>
      <c r="AX8" s="1244"/>
      <c r="AY8" s="1244"/>
      <c r="AZ8" s="1244"/>
      <c r="BA8" s="1244"/>
      <c r="BB8" s="1244"/>
      <c r="BC8" s="1244"/>
      <c r="BD8" s="1244"/>
      <c r="BE8" s="1244"/>
      <c r="BF8" s="1244"/>
      <c r="BG8" s="1244"/>
      <c r="BH8" s="1244"/>
      <c r="BI8" s="1244"/>
      <c r="BJ8" s="1244"/>
      <c r="BK8" s="1244"/>
      <c r="BL8" s="1244"/>
      <c r="BM8" s="1244"/>
      <c r="BN8" s="1244"/>
      <c r="BO8" s="1244"/>
      <c r="BP8" s="1244"/>
      <c r="BQ8" s="1244"/>
      <c r="BR8" s="1244"/>
      <c r="BS8" s="1244"/>
      <c r="BT8" s="1244"/>
      <c r="BU8" s="1244"/>
      <c r="BV8" s="1244"/>
      <c r="BW8" s="1244"/>
      <c r="BX8" s="1244"/>
      <c r="BY8" s="1244"/>
      <c r="BZ8" s="1244"/>
      <c r="CA8" s="1244"/>
      <c r="CB8" s="1244"/>
      <c r="CC8" s="1244"/>
      <c r="CD8" s="1244"/>
      <c r="CE8" s="1244"/>
      <c r="CF8" s="1244"/>
      <c r="CG8" s="1244"/>
      <c r="CH8" s="1244"/>
      <c r="CI8" s="1244"/>
      <c r="CJ8" s="1244"/>
      <c r="CK8" s="1244"/>
      <c r="CL8" s="1244"/>
      <c r="CM8" s="1244"/>
      <c r="CN8" s="1244"/>
      <c r="CO8" s="1244"/>
      <c r="CP8" s="1244"/>
      <c r="CQ8" s="1244"/>
      <c r="CR8" s="1244"/>
      <c r="CS8" s="1244"/>
      <c r="CT8" s="1244"/>
      <c r="CU8" s="1244"/>
      <c r="CV8" s="1244"/>
      <c r="CW8" s="1244"/>
      <c r="CX8" s="1244"/>
      <c r="CY8" s="1244"/>
      <c r="CZ8" s="1244"/>
      <c r="DA8" s="1244"/>
      <c r="DB8" s="1244"/>
      <c r="DC8" s="1244"/>
      <c r="DD8" s="1244"/>
      <c r="DE8" s="1244"/>
    </row>
    <row r="9" spans="1:109" s="258" customFormat="1" ht="13" x14ac:dyDescent="0.2">
      <c r="A9" s="1244"/>
      <c r="B9" s="1244"/>
      <c r="C9" s="1244"/>
      <c r="D9" s="1244"/>
      <c r="E9" s="1244"/>
      <c r="F9" s="1244"/>
      <c r="G9" s="1244"/>
      <c r="H9" s="1244"/>
      <c r="I9" s="1244"/>
      <c r="J9" s="1244"/>
      <c r="K9" s="1244"/>
      <c r="L9" s="1244"/>
      <c r="M9" s="1244"/>
      <c r="N9" s="1244"/>
      <c r="O9" s="1244"/>
      <c r="P9" s="1244"/>
      <c r="Q9" s="1244"/>
      <c r="R9" s="1244"/>
      <c r="S9" s="1244"/>
      <c r="T9" s="1244"/>
      <c r="U9" s="1244"/>
      <c r="V9" s="1244"/>
      <c r="W9" s="1244"/>
      <c r="X9" s="1244"/>
      <c r="Y9" s="1244"/>
      <c r="Z9" s="1244"/>
      <c r="AA9" s="1244"/>
      <c r="AB9" s="1244"/>
      <c r="AC9" s="1244"/>
      <c r="AD9" s="1244"/>
      <c r="AE9" s="1244"/>
      <c r="AF9" s="1244"/>
      <c r="AG9" s="1244"/>
      <c r="AH9" s="1244"/>
      <c r="AI9" s="1244"/>
      <c r="AJ9" s="1244"/>
      <c r="AK9" s="1244"/>
      <c r="AL9" s="1244"/>
      <c r="AM9" s="1244"/>
      <c r="AN9" s="1244"/>
      <c r="AO9" s="1244"/>
      <c r="AP9" s="1244"/>
      <c r="AQ9" s="1244"/>
      <c r="AR9" s="1244"/>
      <c r="AS9" s="1244"/>
      <c r="AT9" s="1244"/>
      <c r="AU9" s="1244"/>
      <c r="AV9" s="1244"/>
      <c r="AW9" s="1244"/>
      <c r="AX9" s="1244"/>
      <c r="AY9" s="1244"/>
      <c r="AZ9" s="1244"/>
      <c r="BA9" s="1244"/>
      <c r="BB9" s="1244"/>
      <c r="BC9" s="1244"/>
      <c r="BD9" s="1244"/>
      <c r="BE9" s="1244"/>
      <c r="BF9" s="1244"/>
      <c r="BG9" s="1244"/>
      <c r="BH9" s="1244"/>
      <c r="BI9" s="1244"/>
      <c r="BJ9" s="1244"/>
      <c r="BK9" s="1244"/>
      <c r="BL9" s="1244"/>
      <c r="BM9" s="1244"/>
      <c r="BN9" s="1244"/>
      <c r="BO9" s="1244"/>
      <c r="BP9" s="1244"/>
      <c r="BQ9" s="1244"/>
      <c r="BR9" s="1244"/>
      <c r="BS9" s="1244"/>
      <c r="BT9" s="1244"/>
      <c r="BU9" s="1244"/>
      <c r="BV9" s="1244"/>
      <c r="BW9" s="1244"/>
      <c r="BX9" s="1244"/>
      <c r="BY9" s="1244"/>
      <c r="BZ9" s="1244"/>
      <c r="CA9" s="1244"/>
      <c r="CB9" s="1244"/>
      <c r="CC9" s="1244"/>
      <c r="CD9" s="1244"/>
      <c r="CE9" s="1244"/>
      <c r="CF9" s="1244"/>
      <c r="CG9" s="1244"/>
      <c r="CH9" s="1244"/>
      <c r="CI9" s="1244"/>
      <c r="CJ9" s="1244"/>
      <c r="CK9" s="1244"/>
      <c r="CL9" s="1244"/>
      <c r="CM9" s="1244"/>
      <c r="CN9" s="1244"/>
      <c r="CO9" s="1244"/>
      <c r="CP9" s="1244"/>
      <c r="CQ9" s="1244"/>
      <c r="CR9" s="1244"/>
      <c r="CS9" s="1244"/>
      <c r="CT9" s="1244"/>
      <c r="CU9" s="1244"/>
      <c r="CV9" s="1244"/>
      <c r="CW9" s="1244"/>
      <c r="CX9" s="1244"/>
      <c r="CY9" s="1244"/>
      <c r="CZ9" s="1244"/>
      <c r="DA9" s="1244"/>
      <c r="DB9" s="1244"/>
      <c r="DC9" s="1244"/>
      <c r="DD9" s="1244"/>
      <c r="DE9" s="1244"/>
    </row>
    <row r="10" spans="1:109" s="258" customFormat="1" ht="13" x14ac:dyDescent="0.2">
      <c r="A10" s="1244"/>
      <c r="B10" s="1244"/>
      <c r="C10" s="1244"/>
      <c r="D10" s="1244"/>
      <c r="E10" s="1244"/>
      <c r="F10" s="1244"/>
      <c r="G10" s="1244"/>
      <c r="H10" s="1244"/>
      <c r="I10" s="1244"/>
      <c r="J10" s="1244"/>
      <c r="K10" s="1244"/>
      <c r="L10" s="1244"/>
      <c r="M10" s="1244"/>
      <c r="N10" s="1244"/>
      <c r="O10" s="1244"/>
      <c r="P10" s="1244"/>
      <c r="Q10" s="1244"/>
      <c r="R10" s="1244"/>
      <c r="S10" s="1244"/>
      <c r="T10" s="1244"/>
      <c r="U10" s="1244"/>
      <c r="V10" s="1244"/>
      <c r="W10" s="1244"/>
      <c r="X10" s="1244"/>
      <c r="Y10" s="1244"/>
      <c r="Z10" s="1244"/>
      <c r="AA10" s="1244"/>
      <c r="AB10" s="1244"/>
      <c r="AC10" s="1244"/>
      <c r="AD10" s="1244"/>
      <c r="AE10" s="1244"/>
      <c r="AF10" s="1244"/>
      <c r="AG10" s="1244"/>
      <c r="AH10" s="1244"/>
      <c r="AI10" s="1244"/>
      <c r="AJ10" s="1244"/>
      <c r="AK10" s="1244"/>
      <c r="AL10" s="1244"/>
      <c r="AM10" s="1244"/>
      <c r="AN10" s="1244"/>
      <c r="AO10" s="1244"/>
      <c r="AP10" s="1244"/>
      <c r="AQ10" s="1244"/>
      <c r="AR10" s="1244"/>
      <c r="AS10" s="1244"/>
      <c r="AT10" s="1244"/>
      <c r="AU10" s="1244"/>
      <c r="AV10" s="1244"/>
      <c r="AW10" s="1244"/>
      <c r="AX10" s="1244"/>
      <c r="AY10" s="1244"/>
      <c r="AZ10" s="1244"/>
      <c r="BA10" s="1244"/>
      <c r="BB10" s="1244"/>
      <c r="BC10" s="1244"/>
      <c r="BD10" s="1244"/>
      <c r="BE10" s="1244"/>
      <c r="BF10" s="1244"/>
      <c r="BG10" s="1244"/>
      <c r="BH10" s="1244"/>
      <c r="BI10" s="1244"/>
      <c r="BJ10" s="1244"/>
      <c r="BK10" s="1244"/>
      <c r="BL10" s="1244"/>
      <c r="BM10" s="1244"/>
      <c r="BN10" s="1244"/>
      <c r="BO10" s="1244"/>
      <c r="BP10" s="1244"/>
      <c r="BQ10" s="1244"/>
      <c r="BR10" s="1244"/>
      <c r="BS10" s="1244"/>
      <c r="BT10" s="1244"/>
      <c r="BU10" s="1244"/>
      <c r="BV10" s="1244"/>
      <c r="BW10" s="1244"/>
      <c r="BX10" s="1244"/>
      <c r="BY10" s="1244"/>
      <c r="BZ10" s="1244"/>
      <c r="CA10" s="1244"/>
      <c r="CB10" s="1244"/>
      <c r="CC10" s="1244"/>
      <c r="CD10" s="1244"/>
      <c r="CE10" s="1244"/>
      <c r="CF10" s="1244"/>
      <c r="CG10" s="1244"/>
      <c r="CH10" s="1244"/>
      <c r="CI10" s="1244"/>
      <c r="CJ10" s="1244"/>
      <c r="CK10" s="1244"/>
      <c r="CL10" s="1244"/>
      <c r="CM10" s="1244"/>
      <c r="CN10" s="1244"/>
      <c r="CO10" s="1244"/>
      <c r="CP10" s="1244"/>
      <c r="CQ10" s="1244"/>
      <c r="CR10" s="1244"/>
      <c r="CS10" s="1244"/>
      <c r="CT10" s="1244"/>
      <c r="CU10" s="1244"/>
      <c r="CV10" s="1244"/>
      <c r="CW10" s="1244"/>
      <c r="CX10" s="1244"/>
      <c r="CY10" s="1244"/>
      <c r="CZ10" s="1244"/>
      <c r="DA10" s="1244"/>
      <c r="DB10" s="1244"/>
      <c r="DC10" s="1244"/>
      <c r="DD10" s="1244"/>
      <c r="DE10" s="1244"/>
    </row>
    <row r="11" spans="1:109" s="258" customFormat="1" ht="13" x14ac:dyDescent="0.2">
      <c r="A11" s="1244"/>
      <c r="B11" s="1244"/>
      <c r="C11" s="1244"/>
      <c r="D11" s="1244"/>
      <c r="E11" s="1244"/>
      <c r="F11" s="1244"/>
      <c r="G11" s="1244"/>
      <c r="H11" s="1244"/>
      <c r="I11" s="1244"/>
      <c r="J11" s="1244"/>
      <c r="K11" s="1244"/>
      <c r="L11" s="1244"/>
      <c r="M11" s="1244"/>
      <c r="N11" s="1244"/>
      <c r="O11" s="1244"/>
      <c r="P11" s="1244"/>
      <c r="Q11" s="1244"/>
      <c r="R11" s="1244"/>
      <c r="S11" s="1244"/>
      <c r="T11" s="1244"/>
      <c r="U11" s="1244"/>
      <c r="V11" s="1244"/>
      <c r="W11" s="1244"/>
      <c r="X11" s="1244"/>
      <c r="Y11" s="1244"/>
      <c r="Z11" s="1244"/>
      <c r="AA11" s="1244"/>
      <c r="AB11" s="1244"/>
      <c r="AC11" s="1244"/>
      <c r="AD11" s="1244"/>
      <c r="AE11" s="1244"/>
      <c r="AF11" s="1244"/>
      <c r="AG11" s="1244"/>
      <c r="AH11" s="1244"/>
      <c r="AI11" s="1244"/>
      <c r="AJ11" s="1244"/>
      <c r="AK11" s="1244"/>
      <c r="AL11" s="1244"/>
      <c r="AM11" s="1244"/>
      <c r="AN11" s="1244"/>
      <c r="AO11" s="1244"/>
      <c r="AP11" s="1244"/>
      <c r="AQ11" s="1244"/>
      <c r="AR11" s="1244"/>
      <c r="AS11" s="1244"/>
      <c r="AT11" s="1244"/>
      <c r="AU11" s="1244"/>
      <c r="AV11" s="1244"/>
      <c r="AW11" s="1244"/>
      <c r="AX11" s="1244"/>
      <c r="AY11" s="1244"/>
      <c r="AZ11" s="1244"/>
      <c r="BA11" s="1244"/>
      <c r="BB11" s="1244"/>
      <c r="BC11" s="1244"/>
      <c r="BD11" s="1244"/>
      <c r="BE11" s="1244"/>
      <c r="BF11" s="1244"/>
      <c r="BG11" s="1244"/>
      <c r="BH11" s="1244"/>
      <c r="BI11" s="1244"/>
      <c r="BJ11" s="1244"/>
      <c r="BK11" s="1244"/>
      <c r="BL11" s="1244"/>
      <c r="BM11" s="1244"/>
      <c r="BN11" s="1244"/>
      <c r="BO11" s="1244"/>
      <c r="BP11" s="1244"/>
      <c r="BQ11" s="1244"/>
      <c r="BR11" s="1244"/>
      <c r="BS11" s="1244"/>
      <c r="BT11" s="1244"/>
      <c r="BU11" s="1244"/>
      <c r="BV11" s="1244"/>
      <c r="BW11" s="1244"/>
      <c r="BX11" s="1244"/>
      <c r="BY11" s="1244"/>
      <c r="BZ11" s="1244"/>
      <c r="CA11" s="1244"/>
      <c r="CB11" s="1244"/>
      <c r="CC11" s="1244"/>
      <c r="CD11" s="1244"/>
      <c r="CE11" s="1244"/>
      <c r="CF11" s="1244"/>
      <c r="CG11" s="1244"/>
      <c r="CH11" s="1244"/>
      <c r="CI11" s="1244"/>
      <c r="CJ11" s="1244"/>
      <c r="CK11" s="1244"/>
      <c r="CL11" s="1244"/>
      <c r="CM11" s="1244"/>
      <c r="CN11" s="1244"/>
      <c r="CO11" s="1244"/>
      <c r="CP11" s="1244"/>
      <c r="CQ11" s="1244"/>
      <c r="CR11" s="1244"/>
      <c r="CS11" s="1244"/>
      <c r="CT11" s="1244"/>
      <c r="CU11" s="1244"/>
      <c r="CV11" s="1244"/>
      <c r="CW11" s="1244"/>
      <c r="CX11" s="1244"/>
      <c r="CY11" s="1244"/>
      <c r="CZ11" s="1244"/>
      <c r="DA11" s="1244"/>
      <c r="DB11" s="1244"/>
      <c r="DC11" s="1244"/>
      <c r="DD11" s="1244"/>
      <c r="DE11" s="1244"/>
    </row>
    <row r="12" spans="1:109" s="258" customFormat="1" ht="13" x14ac:dyDescent="0.2">
      <c r="A12" s="1244"/>
      <c r="B12" s="1244"/>
      <c r="C12" s="1244"/>
      <c r="D12" s="1244"/>
      <c r="E12" s="1244"/>
      <c r="F12" s="1244"/>
      <c r="G12" s="1244"/>
      <c r="H12" s="1244"/>
      <c r="I12" s="1244"/>
      <c r="J12" s="1244"/>
      <c r="K12" s="1244"/>
      <c r="L12" s="1244"/>
      <c r="M12" s="1244"/>
      <c r="N12" s="1244"/>
      <c r="O12" s="1244"/>
      <c r="P12" s="1244"/>
      <c r="Q12" s="1244"/>
      <c r="R12" s="1244"/>
      <c r="S12" s="1244"/>
      <c r="T12" s="1244"/>
      <c r="U12" s="1244"/>
      <c r="V12" s="1244"/>
      <c r="W12" s="1244"/>
      <c r="X12" s="1244"/>
      <c r="Y12" s="1244"/>
      <c r="Z12" s="1244"/>
      <c r="AA12" s="1244"/>
      <c r="AB12" s="1244"/>
      <c r="AC12" s="1244"/>
      <c r="AD12" s="1244"/>
      <c r="AE12" s="1244"/>
      <c r="AF12" s="1244"/>
      <c r="AG12" s="1244"/>
      <c r="AH12" s="1244"/>
      <c r="AI12" s="1244"/>
      <c r="AJ12" s="1244"/>
      <c r="AK12" s="1244"/>
      <c r="AL12" s="1244"/>
      <c r="AM12" s="1244"/>
      <c r="AN12" s="1244"/>
      <c r="AO12" s="1244"/>
      <c r="AP12" s="1244"/>
      <c r="AQ12" s="1244"/>
      <c r="AR12" s="1244"/>
      <c r="AS12" s="1244"/>
      <c r="AT12" s="1244"/>
      <c r="AU12" s="1244"/>
      <c r="AV12" s="1244"/>
      <c r="AW12" s="1244"/>
      <c r="AX12" s="1244"/>
      <c r="AY12" s="1244"/>
      <c r="AZ12" s="1244"/>
      <c r="BA12" s="1244"/>
      <c r="BB12" s="1244"/>
      <c r="BC12" s="1244"/>
      <c r="BD12" s="1244"/>
      <c r="BE12" s="1244"/>
      <c r="BF12" s="1244"/>
      <c r="BG12" s="1244"/>
      <c r="BH12" s="1244"/>
      <c r="BI12" s="1244"/>
      <c r="BJ12" s="1244"/>
      <c r="BK12" s="1244"/>
      <c r="BL12" s="1244"/>
      <c r="BM12" s="1244"/>
      <c r="BN12" s="1244"/>
      <c r="BO12" s="1244"/>
      <c r="BP12" s="1244"/>
      <c r="BQ12" s="1244"/>
      <c r="BR12" s="1244"/>
      <c r="BS12" s="1244"/>
      <c r="BT12" s="1244"/>
      <c r="BU12" s="1244"/>
      <c r="BV12" s="1244"/>
      <c r="BW12" s="1244"/>
      <c r="BX12" s="1244"/>
      <c r="BY12" s="1244"/>
      <c r="BZ12" s="1244"/>
      <c r="CA12" s="1244"/>
      <c r="CB12" s="1244"/>
      <c r="CC12" s="1244"/>
      <c r="CD12" s="1244"/>
      <c r="CE12" s="1244"/>
      <c r="CF12" s="1244"/>
      <c r="CG12" s="1244"/>
      <c r="CH12" s="1244"/>
      <c r="CI12" s="1244"/>
      <c r="CJ12" s="1244"/>
      <c r="CK12" s="1244"/>
      <c r="CL12" s="1244"/>
      <c r="CM12" s="1244"/>
      <c r="CN12" s="1244"/>
      <c r="CO12" s="1244"/>
      <c r="CP12" s="1244"/>
      <c r="CQ12" s="1244"/>
      <c r="CR12" s="1244"/>
      <c r="CS12" s="1244"/>
      <c r="CT12" s="1244"/>
      <c r="CU12" s="1244"/>
      <c r="CV12" s="1244"/>
      <c r="CW12" s="1244"/>
      <c r="CX12" s="1244"/>
      <c r="CY12" s="1244"/>
      <c r="CZ12" s="1244"/>
      <c r="DA12" s="1244"/>
      <c r="DB12" s="1244"/>
      <c r="DC12" s="1244"/>
      <c r="DD12" s="1244"/>
      <c r="DE12" s="1244"/>
    </row>
    <row r="13" spans="1:109" s="258" customFormat="1" ht="13" x14ac:dyDescent="0.2">
      <c r="A13" s="1244"/>
      <c r="B13" s="1244"/>
      <c r="C13" s="1244"/>
      <c r="D13" s="1244"/>
      <c r="E13" s="1244"/>
      <c r="F13" s="1244"/>
      <c r="G13" s="1244"/>
      <c r="H13" s="1244"/>
      <c r="I13" s="1244"/>
      <c r="J13" s="1244"/>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44"/>
      <c r="AI13" s="1244"/>
      <c r="AJ13" s="1244"/>
      <c r="AK13" s="1244"/>
      <c r="AL13" s="1244"/>
      <c r="AM13" s="1244"/>
      <c r="AN13" s="1244"/>
      <c r="AO13" s="1244"/>
      <c r="AP13" s="1244"/>
      <c r="AQ13" s="1244"/>
      <c r="AR13" s="1244"/>
      <c r="AS13" s="1244"/>
      <c r="AT13" s="1244"/>
      <c r="AU13" s="1244"/>
      <c r="AV13" s="1244"/>
      <c r="AW13" s="1244"/>
      <c r="AX13" s="1244"/>
      <c r="AY13" s="1244"/>
      <c r="AZ13" s="1244"/>
      <c r="BA13" s="1244"/>
      <c r="BB13" s="1244"/>
      <c r="BC13" s="1244"/>
      <c r="BD13" s="1244"/>
      <c r="BE13" s="1244"/>
      <c r="BF13" s="1244"/>
      <c r="BG13" s="1244"/>
      <c r="BH13" s="1244"/>
      <c r="BI13" s="1244"/>
      <c r="BJ13" s="1244"/>
      <c r="BK13" s="1244"/>
      <c r="BL13" s="1244"/>
      <c r="BM13" s="1244"/>
      <c r="BN13" s="1244"/>
      <c r="BO13" s="1244"/>
      <c r="BP13" s="1244"/>
      <c r="BQ13" s="1244"/>
      <c r="BR13" s="1244"/>
      <c r="BS13" s="1244"/>
      <c r="BT13" s="1244"/>
      <c r="BU13" s="1244"/>
      <c r="BV13" s="1244"/>
      <c r="BW13" s="1244"/>
      <c r="BX13" s="1244"/>
      <c r="BY13" s="1244"/>
      <c r="BZ13" s="1244"/>
      <c r="CA13" s="1244"/>
      <c r="CB13" s="1244"/>
      <c r="CC13" s="1244"/>
      <c r="CD13" s="1244"/>
      <c r="CE13" s="1244"/>
      <c r="CF13" s="1244"/>
      <c r="CG13" s="1244"/>
      <c r="CH13" s="1244"/>
      <c r="CI13" s="1244"/>
      <c r="CJ13" s="1244"/>
      <c r="CK13" s="1244"/>
      <c r="CL13" s="1244"/>
      <c r="CM13" s="1244"/>
      <c r="CN13" s="1244"/>
      <c r="CO13" s="1244"/>
      <c r="CP13" s="1244"/>
      <c r="CQ13" s="1244"/>
      <c r="CR13" s="1244"/>
      <c r="CS13" s="1244"/>
      <c r="CT13" s="1244"/>
      <c r="CU13" s="1244"/>
      <c r="CV13" s="1244"/>
      <c r="CW13" s="1244"/>
      <c r="CX13" s="1244"/>
      <c r="CY13" s="1244"/>
      <c r="CZ13" s="1244"/>
      <c r="DA13" s="1244"/>
      <c r="DB13" s="1244"/>
      <c r="DC13" s="1244"/>
      <c r="DD13" s="1244"/>
      <c r="DE13" s="1244"/>
    </row>
    <row r="14" spans="1:109" s="258" customFormat="1" ht="13" x14ac:dyDescent="0.2">
      <c r="A14" s="1244"/>
      <c r="B14" s="1244"/>
      <c r="C14" s="1244"/>
      <c r="D14" s="1244"/>
      <c r="E14" s="1244"/>
      <c r="F14" s="1244"/>
      <c r="G14" s="1244"/>
      <c r="H14" s="1244"/>
      <c r="I14" s="1244"/>
      <c r="J14" s="1244"/>
      <c r="K14" s="1244"/>
      <c r="L14" s="1244"/>
      <c r="M14" s="1244"/>
      <c r="N14" s="1244"/>
      <c r="O14" s="1244"/>
      <c r="P14" s="1244"/>
      <c r="Q14" s="1244"/>
      <c r="R14" s="1244"/>
      <c r="S14" s="1244"/>
      <c r="T14" s="1244"/>
      <c r="U14" s="1244"/>
      <c r="V14" s="1244"/>
      <c r="W14" s="1244"/>
      <c r="X14" s="1244"/>
      <c r="Y14" s="1244"/>
      <c r="Z14" s="1244"/>
      <c r="AA14" s="1244"/>
      <c r="AB14" s="1244"/>
      <c r="AC14" s="1244"/>
      <c r="AD14" s="1244"/>
      <c r="AE14" s="1244"/>
      <c r="AF14" s="1244"/>
      <c r="AG14" s="1244"/>
      <c r="AH14" s="1244"/>
      <c r="AI14" s="1244"/>
      <c r="AJ14" s="1244"/>
      <c r="AK14" s="1244"/>
      <c r="AL14" s="1244"/>
      <c r="AM14" s="1244"/>
      <c r="AN14" s="1244"/>
      <c r="AO14" s="1244"/>
      <c r="AP14" s="1244"/>
      <c r="AQ14" s="1244"/>
      <c r="AR14" s="1244"/>
      <c r="AS14" s="1244"/>
      <c r="AT14" s="1244"/>
      <c r="AU14" s="1244"/>
      <c r="AV14" s="1244"/>
      <c r="AW14" s="1244"/>
      <c r="AX14" s="1244"/>
      <c r="AY14" s="1244"/>
      <c r="AZ14" s="1244"/>
      <c r="BA14" s="1244"/>
      <c r="BB14" s="1244"/>
      <c r="BC14" s="1244"/>
      <c r="BD14" s="1244"/>
      <c r="BE14" s="1244"/>
      <c r="BF14" s="1244"/>
      <c r="BG14" s="1244"/>
      <c r="BH14" s="1244"/>
      <c r="BI14" s="1244"/>
      <c r="BJ14" s="1244"/>
      <c r="BK14" s="1244"/>
      <c r="BL14" s="1244"/>
      <c r="BM14" s="1244"/>
      <c r="BN14" s="1244"/>
      <c r="BO14" s="1244"/>
      <c r="BP14" s="1244"/>
      <c r="BQ14" s="1244"/>
      <c r="BR14" s="1244"/>
      <c r="BS14" s="1244"/>
      <c r="BT14" s="1244"/>
      <c r="BU14" s="1244"/>
      <c r="BV14" s="1244"/>
      <c r="BW14" s="1244"/>
      <c r="BX14" s="1244"/>
      <c r="BY14" s="1244"/>
      <c r="BZ14" s="1244"/>
      <c r="CA14" s="1244"/>
      <c r="CB14" s="1244"/>
      <c r="CC14" s="1244"/>
      <c r="CD14" s="1244"/>
      <c r="CE14" s="1244"/>
      <c r="CF14" s="1244"/>
      <c r="CG14" s="1244"/>
      <c r="CH14" s="1244"/>
      <c r="CI14" s="1244"/>
      <c r="CJ14" s="1244"/>
      <c r="CK14" s="1244"/>
      <c r="CL14" s="1244"/>
      <c r="CM14" s="1244"/>
      <c r="CN14" s="1244"/>
      <c r="CO14" s="1244"/>
      <c r="CP14" s="1244"/>
      <c r="CQ14" s="1244"/>
      <c r="CR14" s="1244"/>
      <c r="CS14" s="1244"/>
      <c r="CT14" s="1244"/>
      <c r="CU14" s="1244"/>
      <c r="CV14" s="1244"/>
      <c r="CW14" s="1244"/>
      <c r="CX14" s="1244"/>
      <c r="CY14" s="1244"/>
      <c r="CZ14" s="1244"/>
      <c r="DA14" s="1244"/>
      <c r="DB14" s="1244"/>
      <c r="DC14" s="1244"/>
      <c r="DD14" s="1244"/>
      <c r="DE14" s="1244"/>
    </row>
    <row r="15" spans="1:109" s="258" customFormat="1" ht="13" x14ac:dyDescent="0.2">
      <c r="A15" s="1243"/>
      <c r="B15" s="1244"/>
      <c r="C15" s="1244"/>
      <c r="D15" s="1244"/>
      <c r="E15" s="1244"/>
      <c r="F15" s="1244"/>
      <c r="G15" s="1244"/>
      <c r="H15" s="1244"/>
      <c r="I15" s="1244"/>
      <c r="J15" s="1244"/>
      <c r="K15" s="1244"/>
      <c r="L15" s="1244"/>
      <c r="M15" s="1244"/>
      <c r="N15" s="1244"/>
      <c r="O15" s="1244"/>
      <c r="P15" s="1244"/>
      <c r="Q15" s="1244"/>
      <c r="R15" s="1244"/>
      <c r="S15" s="1244"/>
      <c r="T15" s="1244"/>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V15" s="1244"/>
      <c r="AW15" s="1244"/>
      <c r="AX15" s="1244"/>
      <c r="AY15" s="1244"/>
      <c r="AZ15" s="1244"/>
      <c r="BA15" s="1244"/>
      <c r="BB15" s="1244"/>
      <c r="BC15" s="1244"/>
      <c r="BD15" s="1244"/>
      <c r="BE15" s="1244"/>
      <c r="BF15" s="1244"/>
      <c r="BG15" s="1244"/>
      <c r="BH15" s="1244"/>
      <c r="BI15" s="1244"/>
      <c r="BJ15" s="1244"/>
      <c r="BK15" s="1244"/>
      <c r="BL15" s="1244"/>
      <c r="BM15" s="1244"/>
      <c r="BN15" s="1244"/>
      <c r="BO15" s="1244"/>
      <c r="BP15" s="1244"/>
      <c r="BQ15" s="1244"/>
      <c r="BR15" s="1244"/>
      <c r="BS15" s="1244"/>
      <c r="BT15" s="1244"/>
      <c r="BU15" s="1244"/>
      <c r="BV15" s="1244"/>
      <c r="BW15" s="1244"/>
      <c r="BX15" s="1244"/>
      <c r="BY15" s="1244"/>
      <c r="BZ15" s="1244"/>
      <c r="CA15" s="1244"/>
      <c r="CB15" s="1244"/>
      <c r="CC15" s="1244"/>
      <c r="CD15" s="1244"/>
      <c r="CE15" s="1244"/>
      <c r="CF15" s="1244"/>
      <c r="CG15" s="1244"/>
      <c r="CH15" s="1244"/>
      <c r="CI15" s="1244"/>
      <c r="CJ15" s="1244"/>
      <c r="CK15" s="1244"/>
      <c r="CL15" s="1244"/>
      <c r="CM15" s="1244"/>
      <c r="CN15" s="1244"/>
      <c r="CO15" s="1244"/>
      <c r="CP15" s="1244"/>
      <c r="CQ15" s="1244"/>
      <c r="CR15" s="1244"/>
      <c r="CS15" s="1244"/>
      <c r="CT15" s="1244"/>
      <c r="CU15" s="1244"/>
      <c r="CV15" s="1244"/>
      <c r="CW15" s="1244"/>
      <c r="CX15" s="1244"/>
      <c r="CY15" s="1244"/>
      <c r="CZ15" s="1244"/>
      <c r="DA15" s="1244"/>
      <c r="DB15" s="1244"/>
      <c r="DC15" s="1244"/>
      <c r="DD15" s="1244"/>
      <c r="DE15" s="1244"/>
    </row>
    <row r="16" spans="1:109" s="258" customFormat="1" ht="13" x14ac:dyDescent="0.2">
      <c r="A16" s="1243"/>
      <c r="B16" s="1244"/>
      <c r="C16" s="1244"/>
      <c r="D16" s="1244"/>
      <c r="E16" s="1244"/>
      <c r="F16" s="1244"/>
      <c r="G16" s="1244"/>
      <c r="H16" s="1244"/>
      <c r="I16" s="1244"/>
      <c r="J16" s="1244"/>
      <c r="K16" s="1244"/>
      <c r="L16" s="1244"/>
      <c r="M16" s="1244"/>
      <c r="N16" s="1244"/>
      <c r="O16" s="1244"/>
      <c r="P16" s="1244"/>
      <c r="Q16" s="1244"/>
      <c r="R16" s="1244"/>
      <c r="S16" s="1244"/>
      <c r="T16" s="1244"/>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D16" s="1244"/>
      <c r="BE16" s="1244"/>
      <c r="BF16" s="1244"/>
      <c r="BG16" s="1244"/>
      <c r="BH16" s="1244"/>
      <c r="BI16" s="1244"/>
      <c r="BJ16" s="1244"/>
      <c r="BK16" s="1244"/>
      <c r="BL16" s="1244"/>
      <c r="BM16" s="1244"/>
      <c r="BN16" s="1244"/>
      <c r="BO16" s="1244"/>
      <c r="BP16" s="1244"/>
      <c r="BQ16" s="1244"/>
      <c r="BR16" s="1244"/>
      <c r="BS16" s="1244"/>
      <c r="BT16" s="1244"/>
      <c r="BU16" s="1244"/>
      <c r="BV16" s="1244"/>
      <c r="BW16" s="1244"/>
      <c r="BX16" s="1244"/>
      <c r="BY16" s="1244"/>
      <c r="BZ16" s="1244"/>
      <c r="CA16" s="1244"/>
      <c r="CB16" s="1244"/>
      <c r="CC16" s="1244"/>
      <c r="CD16" s="1244"/>
      <c r="CE16" s="1244"/>
      <c r="CF16" s="1244"/>
      <c r="CG16" s="1244"/>
      <c r="CH16" s="1244"/>
      <c r="CI16" s="1244"/>
      <c r="CJ16" s="1244"/>
      <c r="CK16" s="1244"/>
      <c r="CL16" s="1244"/>
      <c r="CM16" s="1244"/>
      <c r="CN16" s="1244"/>
      <c r="CO16" s="1244"/>
      <c r="CP16" s="1244"/>
      <c r="CQ16" s="1244"/>
      <c r="CR16" s="1244"/>
      <c r="CS16" s="1244"/>
      <c r="CT16" s="1244"/>
      <c r="CU16" s="1244"/>
      <c r="CV16" s="1244"/>
      <c r="CW16" s="1244"/>
      <c r="CX16" s="1244"/>
      <c r="CY16" s="1244"/>
      <c r="CZ16" s="1244"/>
      <c r="DA16" s="1244"/>
      <c r="DB16" s="1244"/>
      <c r="DC16" s="1244"/>
      <c r="DD16" s="1244"/>
      <c r="DE16" s="1244"/>
    </row>
    <row r="17" spans="1:109" s="258" customFormat="1" ht="13" x14ac:dyDescent="0.2">
      <c r="A17" s="1243"/>
      <c r="B17" s="1244"/>
      <c r="C17" s="1244"/>
      <c r="D17" s="1244"/>
      <c r="E17" s="1244"/>
      <c r="F17" s="1244"/>
      <c r="G17" s="1244"/>
      <c r="H17" s="1244"/>
      <c r="I17" s="1244"/>
      <c r="J17" s="1244"/>
      <c r="K17" s="1244"/>
      <c r="L17" s="1244"/>
      <c r="M17" s="1244"/>
      <c r="N17" s="1244"/>
      <c r="O17" s="1244"/>
      <c r="P17" s="1244"/>
      <c r="Q17" s="1244"/>
      <c r="R17" s="1244"/>
      <c r="S17" s="1244"/>
      <c r="T17" s="1244"/>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D17" s="1244"/>
      <c r="BE17" s="1244"/>
      <c r="BF17" s="1244"/>
      <c r="BG17" s="1244"/>
      <c r="BH17" s="1244"/>
      <c r="BI17" s="1244"/>
      <c r="BJ17" s="1244"/>
      <c r="BK17" s="1244"/>
      <c r="BL17" s="1244"/>
      <c r="BM17" s="1244"/>
      <c r="BN17" s="1244"/>
      <c r="BO17" s="1244"/>
      <c r="BP17" s="1244"/>
      <c r="BQ17" s="1244"/>
      <c r="BR17" s="1244"/>
      <c r="BS17" s="1244"/>
      <c r="BT17" s="1244"/>
      <c r="BU17" s="1244"/>
      <c r="BV17" s="1244"/>
      <c r="BW17" s="1244"/>
      <c r="BX17" s="1244"/>
      <c r="BY17" s="1244"/>
      <c r="BZ17" s="1244"/>
      <c r="CA17" s="1244"/>
      <c r="CB17" s="1244"/>
      <c r="CC17" s="1244"/>
      <c r="CD17" s="1244"/>
      <c r="CE17" s="1244"/>
      <c r="CF17" s="1244"/>
      <c r="CG17" s="1244"/>
      <c r="CH17" s="1244"/>
      <c r="CI17" s="1244"/>
      <c r="CJ17" s="1244"/>
      <c r="CK17" s="1244"/>
      <c r="CL17" s="1244"/>
      <c r="CM17" s="1244"/>
      <c r="CN17" s="1244"/>
      <c r="CO17" s="1244"/>
      <c r="CP17" s="1244"/>
      <c r="CQ17" s="1244"/>
      <c r="CR17" s="1244"/>
      <c r="CS17" s="1244"/>
      <c r="CT17" s="1244"/>
      <c r="CU17" s="1244"/>
      <c r="CV17" s="1244"/>
      <c r="CW17" s="1244"/>
      <c r="CX17" s="1244"/>
      <c r="CY17" s="1244"/>
      <c r="CZ17" s="1244"/>
      <c r="DA17" s="1244"/>
      <c r="DB17" s="1244"/>
      <c r="DC17" s="1244"/>
      <c r="DD17" s="1244"/>
      <c r="DE17" s="1244"/>
    </row>
    <row r="18" spans="1:109" s="258" customFormat="1" ht="13" x14ac:dyDescent="0.2">
      <c r="A18" s="1243"/>
      <c r="B18" s="1244"/>
      <c r="C18" s="1244"/>
      <c r="D18" s="1244"/>
      <c r="E18" s="1244"/>
      <c r="F18" s="1244"/>
      <c r="G18" s="1244"/>
      <c r="H18" s="1244"/>
      <c r="I18" s="1244"/>
      <c r="J18" s="1244"/>
      <c r="K18" s="1244"/>
      <c r="L18" s="1244"/>
      <c r="M18" s="1244"/>
      <c r="N18" s="1244"/>
      <c r="O18" s="1244"/>
      <c r="P18" s="1244"/>
      <c r="Q18" s="1244"/>
      <c r="R18" s="1244"/>
      <c r="S18" s="1244"/>
      <c r="T18" s="1244"/>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D18" s="1244"/>
      <c r="BE18" s="1244"/>
      <c r="BF18" s="1244"/>
      <c r="BG18" s="1244"/>
      <c r="BH18" s="1244"/>
      <c r="BI18" s="1244"/>
      <c r="BJ18" s="1244"/>
      <c r="BK18" s="1244"/>
      <c r="BL18" s="1244"/>
      <c r="BM18" s="1244"/>
      <c r="BN18" s="1244"/>
      <c r="BO18" s="1244"/>
      <c r="BP18" s="1244"/>
      <c r="BQ18" s="1244"/>
      <c r="BR18" s="1244"/>
      <c r="BS18" s="1244"/>
      <c r="BT18" s="1244"/>
      <c r="BU18" s="1244"/>
      <c r="BV18" s="1244"/>
      <c r="BW18" s="1244"/>
      <c r="BX18" s="1244"/>
      <c r="BY18" s="1244"/>
      <c r="BZ18" s="1244"/>
      <c r="CA18" s="1244"/>
      <c r="CB18" s="1244"/>
      <c r="CC18" s="1244"/>
      <c r="CD18" s="1244"/>
      <c r="CE18" s="1244"/>
      <c r="CF18" s="1244"/>
      <c r="CG18" s="1244"/>
      <c r="CH18" s="1244"/>
      <c r="CI18" s="1244"/>
      <c r="CJ18" s="1244"/>
      <c r="CK18" s="1244"/>
      <c r="CL18" s="1244"/>
      <c r="CM18" s="1244"/>
      <c r="CN18" s="1244"/>
      <c r="CO18" s="1244"/>
      <c r="CP18" s="1244"/>
      <c r="CQ18" s="1244"/>
      <c r="CR18" s="1244"/>
      <c r="CS18" s="1244"/>
      <c r="CT18" s="1244"/>
      <c r="CU18" s="1244"/>
      <c r="CV18" s="1244"/>
      <c r="CW18" s="1244"/>
      <c r="CX18" s="1244"/>
      <c r="CY18" s="1244"/>
      <c r="CZ18" s="1244"/>
      <c r="DA18" s="1244"/>
      <c r="DB18" s="1244"/>
      <c r="DC18" s="1244"/>
      <c r="DD18" s="1244"/>
      <c r="DE18" s="1244"/>
    </row>
    <row r="19" spans="1:109" ht="13" x14ac:dyDescent="0.2">
      <c r="DD19" s="1243"/>
      <c r="DE19" s="1243"/>
    </row>
    <row r="20" spans="1:109" ht="13" x14ac:dyDescent="0.2">
      <c r="DD20" s="1243"/>
      <c r="DE20" s="1243"/>
    </row>
    <row r="21" spans="1:109" ht="17.25" customHeight="1" x14ac:dyDescent="0.2">
      <c r="B21" s="1245"/>
      <c r="C21" s="1246"/>
      <c r="D21" s="1246"/>
      <c r="E21" s="1246"/>
      <c r="F21" s="1246"/>
      <c r="G21" s="1246"/>
      <c r="H21" s="1246"/>
      <c r="I21" s="1246"/>
      <c r="J21" s="1246"/>
      <c r="K21" s="1246"/>
      <c r="L21" s="1246"/>
      <c r="M21" s="1246"/>
      <c r="N21" s="1247"/>
      <c r="O21" s="1246"/>
      <c r="P21" s="1246"/>
      <c r="Q21" s="1246"/>
      <c r="R21" s="1246"/>
      <c r="S21" s="1246"/>
      <c r="T21" s="1246"/>
      <c r="U21" s="1246"/>
      <c r="V21" s="1246"/>
      <c r="W21" s="1246"/>
      <c r="X21" s="1246"/>
      <c r="Y21" s="1246"/>
      <c r="Z21" s="1246"/>
      <c r="AA21" s="1246"/>
      <c r="AB21" s="1246"/>
      <c r="AC21" s="1246"/>
      <c r="AD21" s="1246"/>
      <c r="AE21" s="1246"/>
      <c r="AF21" s="1246"/>
      <c r="AG21" s="1246"/>
      <c r="AH21" s="1246"/>
      <c r="AI21" s="1246"/>
      <c r="AJ21" s="1246"/>
      <c r="AK21" s="1246"/>
      <c r="AL21" s="1246"/>
      <c r="AM21" s="1246"/>
      <c r="AN21" s="1246"/>
      <c r="AO21" s="1246"/>
      <c r="AP21" s="1246"/>
      <c r="AQ21" s="1246"/>
      <c r="AR21" s="1246"/>
      <c r="AS21" s="1246"/>
      <c r="AT21" s="1247"/>
      <c r="AU21" s="1246"/>
      <c r="AV21" s="1246"/>
      <c r="AW21" s="1246"/>
      <c r="AX21" s="1246"/>
      <c r="AY21" s="1246"/>
      <c r="AZ21" s="1246"/>
      <c r="BA21" s="1246"/>
      <c r="BB21" s="1246"/>
      <c r="BC21" s="1246"/>
      <c r="BD21" s="1246"/>
      <c r="BE21" s="1246"/>
      <c r="BF21" s="1247"/>
      <c r="BG21" s="1246"/>
      <c r="BH21" s="1246"/>
      <c r="BI21" s="1246"/>
      <c r="BJ21" s="1246"/>
      <c r="BK21" s="1246"/>
      <c r="BL21" s="1246"/>
      <c r="BM21" s="1246"/>
      <c r="BN21" s="1246"/>
      <c r="BO21" s="1246"/>
      <c r="BP21" s="1246"/>
      <c r="BQ21" s="1246"/>
      <c r="BR21" s="1247"/>
      <c r="BS21" s="1246"/>
      <c r="BT21" s="1246"/>
      <c r="BU21" s="1246"/>
      <c r="BV21" s="1246"/>
      <c r="BW21" s="1246"/>
      <c r="BX21" s="1246"/>
      <c r="BY21" s="1246"/>
      <c r="BZ21" s="1246"/>
      <c r="CA21" s="1246"/>
      <c r="CB21" s="1246"/>
      <c r="CC21" s="1246"/>
      <c r="CD21" s="1247"/>
      <c r="CE21" s="1246"/>
      <c r="CF21" s="1246"/>
      <c r="CG21" s="1246"/>
      <c r="CH21" s="1246"/>
      <c r="CI21" s="1246"/>
      <c r="CJ21" s="1246"/>
      <c r="CK21" s="1246"/>
      <c r="CL21" s="1246"/>
      <c r="CM21" s="1246"/>
      <c r="CN21" s="1246"/>
      <c r="CO21" s="1246"/>
      <c r="CP21" s="1247"/>
      <c r="CQ21" s="1246"/>
      <c r="CR21" s="1246"/>
      <c r="CS21" s="1246"/>
      <c r="CT21" s="1246"/>
      <c r="CU21" s="1246"/>
      <c r="CV21" s="1246"/>
      <c r="CW21" s="1246"/>
      <c r="CX21" s="1246"/>
      <c r="CY21" s="1246"/>
      <c r="CZ21" s="1246"/>
      <c r="DA21" s="1246"/>
      <c r="DB21" s="1247"/>
      <c r="DC21" s="1246"/>
      <c r="DD21" s="1248"/>
      <c r="DE21" s="1243"/>
    </row>
    <row r="22" spans="1:109" ht="17.25" customHeight="1" x14ac:dyDescent="0.2">
      <c r="B22" s="1249"/>
    </row>
    <row r="23" spans="1:109" ht="13" x14ac:dyDescent="0.2">
      <c r="B23" s="1249"/>
    </row>
    <row r="24" spans="1:109" ht="13" x14ac:dyDescent="0.2">
      <c r="B24" s="1249"/>
    </row>
    <row r="25" spans="1:109" ht="13" x14ac:dyDescent="0.2">
      <c r="B25" s="1249"/>
    </row>
    <row r="26" spans="1:109" ht="13" x14ac:dyDescent="0.2">
      <c r="B26" s="1249"/>
    </row>
    <row r="27" spans="1:109" ht="13" x14ac:dyDescent="0.2">
      <c r="B27" s="1249"/>
    </row>
    <row r="28" spans="1:109" ht="13" x14ac:dyDescent="0.2">
      <c r="B28" s="1249"/>
    </row>
    <row r="29" spans="1:109" ht="13" x14ac:dyDescent="0.2">
      <c r="B29" s="1249"/>
    </row>
    <row r="30" spans="1:109" ht="13" x14ac:dyDescent="0.2">
      <c r="B30" s="1249"/>
    </row>
    <row r="31" spans="1:109" ht="13" x14ac:dyDescent="0.2">
      <c r="B31" s="1249"/>
    </row>
    <row r="32" spans="1:109" ht="13" x14ac:dyDescent="0.2">
      <c r="B32" s="1249"/>
    </row>
    <row r="33" spans="2:109" ht="13" x14ac:dyDescent="0.2">
      <c r="B33" s="1249"/>
    </row>
    <row r="34" spans="2:109" ht="13" x14ac:dyDescent="0.2">
      <c r="B34" s="1249"/>
    </row>
    <row r="35" spans="2:109" ht="13" x14ac:dyDescent="0.2">
      <c r="B35" s="1249"/>
    </row>
    <row r="36" spans="2:109" ht="13" x14ac:dyDescent="0.2">
      <c r="B36" s="1249"/>
    </row>
    <row r="37" spans="2:109" ht="13" x14ac:dyDescent="0.2">
      <c r="B37" s="1249"/>
    </row>
    <row r="38" spans="2:109" ht="13" x14ac:dyDescent="0.2">
      <c r="B38" s="1249"/>
    </row>
    <row r="39" spans="2:109" ht="13" x14ac:dyDescent="0.2">
      <c r="B39" s="1251"/>
      <c r="C39" s="1252"/>
      <c r="D39" s="1252"/>
      <c r="E39" s="1252"/>
      <c r="F39" s="1252"/>
      <c r="G39" s="1252"/>
      <c r="H39" s="1252"/>
      <c r="I39" s="1252"/>
      <c r="J39" s="1252"/>
      <c r="K39" s="1252"/>
      <c r="L39" s="1252"/>
      <c r="M39" s="1252"/>
      <c r="N39" s="1252"/>
      <c r="O39" s="1252"/>
      <c r="P39" s="1252"/>
      <c r="Q39" s="1252"/>
      <c r="R39" s="1252"/>
      <c r="S39" s="1252"/>
      <c r="T39" s="1252"/>
      <c r="U39" s="1252"/>
      <c r="V39" s="1252"/>
      <c r="W39" s="1252"/>
      <c r="X39" s="1252"/>
      <c r="Y39" s="1252"/>
      <c r="Z39" s="1252"/>
      <c r="AA39" s="1252"/>
      <c r="AB39" s="1252"/>
      <c r="AC39" s="1252"/>
      <c r="AD39" s="1252"/>
      <c r="AE39" s="1252"/>
      <c r="AF39" s="1252"/>
      <c r="AG39" s="1252"/>
      <c r="AH39" s="1252"/>
      <c r="AI39" s="1252"/>
      <c r="AJ39" s="1252"/>
      <c r="AK39" s="1252"/>
      <c r="AL39" s="1252"/>
      <c r="AM39" s="1252"/>
      <c r="AN39" s="1252"/>
      <c r="AO39" s="1252"/>
      <c r="AP39" s="1252"/>
      <c r="AQ39" s="1252"/>
      <c r="AR39" s="1252"/>
      <c r="AS39" s="1252"/>
      <c r="AT39" s="1252"/>
      <c r="AU39" s="1252"/>
      <c r="AV39" s="1252"/>
      <c r="AW39" s="1252"/>
      <c r="AX39" s="1252"/>
      <c r="AY39" s="1252"/>
      <c r="AZ39" s="1252"/>
      <c r="BA39" s="1252"/>
      <c r="BB39" s="1252"/>
      <c r="BC39" s="1252"/>
      <c r="BD39" s="1252"/>
      <c r="BE39" s="1252"/>
      <c r="BF39" s="1252"/>
      <c r="BG39" s="1252"/>
      <c r="BH39" s="1252"/>
      <c r="BI39" s="1252"/>
      <c r="BJ39" s="1252"/>
      <c r="BK39" s="1252"/>
      <c r="BL39" s="1252"/>
      <c r="BM39" s="1252"/>
      <c r="BN39" s="1252"/>
      <c r="BO39" s="1252"/>
      <c r="BP39" s="1252"/>
      <c r="BQ39" s="1252"/>
      <c r="BR39" s="1252"/>
      <c r="BS39" s="1252"/>
      <c r="BT39" s="1252"/>
      <c r="BU39" s="1252"/>
      <c r="BV39" s="1252"/>
      <c r="BW39" s="1252"/>
      <c r="BX39" s="1252"/>
      <c r="BY39" s="1252"/>
      <c r="BZ39" s="1252"/>
      <c r="CA39" s="1252"/>
      <c r="CB39" s="1252"/>
      <c r="CC39" s="1252"/>
      <c r="CD39" s="1252"/>
      <c r="CE39" s="1252"/>
      <c r="CF39" s="1252"/>
      <c r="CG39" s="1252"/>
      <c r="CH39" s="1252"/>
      <c r="CI39" s="1252"/>
      <c r="CJ39" s="1252"/>
      <c r="CK39" s="1252"/>
      <c r="CL39" s="1252"/>
      <c r="CM39" s="1252"/>
      <c r="CN39" s="1252"/>
      <c r="CO39" s="1252"/>
      <c r="CP39" s="1252"/>
      <c r="CQ39" s="1252"/>
      <c r="CR39" s="1252"/>
      <c r="CS39" s="1252"/>
      <c r="CT39" s="1252"/>
      <c r="CU39" s="1252"/>
      <c r="CV39" s="1252"/>
      <c r="CW39" s="1252"/>
      <c r="CX39" s="1252"/>
      <c r="CY39" s="1252"/>
      <c r="CZ39" s="1252"/>
      <c r="DA39" s="1252"/>
      <c r="DB39" s="1252"/>
      <c r="DC39" s="1252"/>
      <c r="DD39" s="1253"/>
    </row>
    <row r="40" spans="2:109" ht="13" x14ac:dyDescent="0.2">
      <c r="B40" s="1254"/>
      <c r="DD40" s="1254"/>
      <c r="DE40" s="1243"/>
    </row>
    <row r="41" spans="2:109" ht="16.5" x14ac:dyDescent="0.2">
      <c r="B41" s="1255" t="s">
        <v>597</v>
      </c>
      <c r="C41" s="1246"/>
      <c r="D41" s="1246"/>
      <c r="E41" s="1246"/>
      <c r="F41" s="1246"/>
      <c r="G41" s="1246"/>
      <c r="H41" s="1246"/>
      <c r="I41" s="1246"/>
      <c r="J41" s="1246"/>
      <c r="K41" s="1246"/>
      <c r="L41" s="1246"/>
      <c r="M41" s="1246"/>
      <c r="N41" s="1246"/>
      <c r="O41" s="1246"/>
      <c r="P41" s="1246"/>
      <c r="Q41" s="1246"/>
      <c r="R41" s="1246"/>
      <c r="S41" s="1246"/>
      <c r="T41" s="1246"/>
      <c r="U41" s="1246"/>
      <c r="V41" s="1246"/>
      <c r="W41" s="1246"/>
      <c r="X41" s="1246"/>
      <c r="Y41" s="1246"/>
      <c r="Z41" s="1246"/>
      <c r="AA41" s="1246"/>
      <c r="AB41" s="1246"/>
      <c r="AC41" s="1246"/>
      <c r="AD41" s="1246"/>
      <c r="AE41" s="1246"/>
      <c r="AF41" s="1246"/>
      <c r="AG41" s="1246"/>
      <c r="AH41" s="1246"/>
      <c r="AI41" s="1246"/>
      <c r="AJ41" s="1246"/>
      <c r="AK41" s="1246"/>
      <c r="AL41" s="1246"/>
      <c r="AM41" s="1246"/>
      <c r="AN41" s="1246"/>
      <c r="AO41" s="1246"/>
      <c r="AP41" s="1246"/>
      <c r="AQ41" s="1246"/>
      <c r="AR41" s="1246"/>
      <c r="AS41" s="1246"/>
      <c r="AT41" s="1246"/>
      <c r="AU41" s="1246"/>
      <c r="AV41" s="1246"/>
      <c r="AW41" s="1246"/>
      <c r="AX41" s="1246"/>
      <c r="AY41" s="1246"/>
      <c r="AZ41" s="1246"/>
      <c r="BA41" s="1246"/>
      <c r="BB41" s="1246"/>
      <c r="BC41" s="1246"/>
      <c r="BD41" s="1246"/>
      <c r="BE41" s="1246"/>
      <c r="BF41" s="1246"/>
      <c r="BG41" s="1246"/>
      <c r="BH41" s="1246"/>
      <c r="BI41" s="1246"/>
      <c r="BJ41" s="1246"/>
      <c r="BK41" s="1246"/>
      <c r="BL41" s="1246"/>
      <c r="BM41" s="1246"/>
      <c r="BN41" s="1246"/>
      <c r="BO41" s="1246"/>
      <c r="BP41" s="1246"/>
      <c r="BQ41" s="1246"/>
      <c r="BR41" s="1246"/>
      <c r="BS41" s="1246"/>
      <c r="BT41" s="1246"/>
      <c r="BU41" s="1246"/>
      <c r="BV41" s="1246"/>
      <c r="BW41" s="1246"/>
      <c r="BX41" s="1246"/>
      <c r="BY41" s="1246"/>
      <c r="BZ41" s="1246"/>
      <c r="CA41" s="1246"/>
      <c r="CB41" s="1246"/>
      <c r="CC41" s="1246"/>
      <c r="CD41" s="1246"/>
      <c r="CE41" s="1246"/>
      <c r="CF41" s="1246"/>
      <c r="CG41" s="1246"/>
      <c r="CH41" s="1246"/>
      <c r="CI41" s="1246"/>
      <c r="CJ41" s="1246"/>
      <c r="CK41" s="1246"/>
      <c r="CL41" s="1246"/>
      <c r="CM41" s="1246"/>
      <c r="CN41" s="1246"/>
      <c r="CO41" s="1246"/>
      <c r="CP41" s="1246"/>
      <c r="CQ41" s="1246"/>
      <c r="CR41" s="1246"/>
      <c r="CS41" s="1246"/>
      <c r="CT41" s="1246"/>
      <c r="CU41" s="1246"/>
      <c r="CV41" s="1246"/>
      <c r="CW41" s="1246"/>
      <c r="CX41" s="1246"/>
      <c r="CY41" s="1246"/>
      <c r="CZ41" s="1246"/>
      <c r="DA41" s="1246"/>
      <c r="DB41" s="1246"/>
      <c r="DC41" s="1246"/>
      <c r="DD41" s="1248"/>
    </row>
    <row r="42" spans="2:109" ht="13" x14ac:dyDescent="0.2">
      <c r="B42" s="1249"/>
      <c r="G42" s="1256"/>
      <c r="I42" s="1257"/>
      <c r="J42" s="1257"/>
      <c r="K42" s="1257"/>
      <c r="AM42" s="1256"/>
      <c r="AN42" s="1256" t="s">
        <v>598</v>
      </c>
      <c r="AP42" s="1257"/>
      <c r="AQ42" s="1257"/>
      <c r="AR42" s="1257"/>
      <c r="AY42" s="1256"/>
      <c r="BA42" s="1257"/>
      <c r="BB42" s="1257"/>
      <c r="BC42" s="1257"/>
      <c r="BK42" s="1256"/>
      <c r="BM42" s="1257"/>
      <c r="BN42" s="1257"/>
      <c r="BO42" s="1257"/>
      <c r="BW42" s="1256"/>
      <c r="BY42" s="1257"/>
      <c r="BZ42" s="1257"/>
      <c r="CA42" s="1257"/>
      <c r="CI42" s="1256"/>
      <c r="CK42" s="1257"/>
      <c r="CL42" s="1257"/>
      <c r="CM42" s="1257"/>
      <c r="CU42" s="1256"/>
      <c r="CW42" s="1257"/>
      <c r="CX42" s="1257"/>
      <c r="CY42" s="1257"/>
    </row>
    <row r="43" spans="2:109" ht="13.5" customHeight="1" x14ac:dyDescent="0.2">
      <c r="B43" s="1249"/>
      <c r="AN43" s="1258" t="s">
        <v>599</v>
      </c>
      <c r="AO43" s="1259"/>
      <c r="AP43" s="1259"/>
      <c r="AQ43" s="1259"/>
      <c r="AR43" s="1259"/>
      <c r="AS43" s="1259"/>
      <c r="AT43" s="1259"/>
      <c r="AU43" s="1259"/>
      <c r="AV43" s="1259"/>
      <c r="AW43" s="1259"/>
      <c r="AX43" s="1259"/>
      <c r="AY43" s="1259"/>
      <c r="AZ43" s="1259"/>
      <c r="BA43" s="1259"/>
      <c r="BB43" s="1259"/>
      <c r="BC43" s="1259"/>
      <c r="BD43" s="1259"/>
      <c r="BE43" s="1259"/>
      <c r="BF43" s="1259"/>
      <c r="BG43" s="1259"/>
      <c r="BH43" s="1259"/>
      <c r="BI43" s="1259"/>
      <c r="BJ43" s="1259"/>
      <c r="BK43" s="1259"/>
      <c r="BL43" s="1259"/>
      <c r="BM43" s="1259"/>
      <c r="BN43" s="1259"/>
      <c r="BO43" s="1259"/>
      <c r="BP43" s="1259"/>
      <c r="BQ43" s="1259"/>
      <c r="BR43" s="1259"/>
      <c r="BS43" s="1259"/>
      <c r="BT43" s="1259"/>
      <c r="BU43" s="1259"/>
      <c r="BV43" s="1259"/>
      <c r="BW43" s="1259"/>
      <c r="BX43" s="1259"/>
      <c r="BY43" s="1259"/>
      <c r="BZ43" s="1259"/>
      <c r="CA43" s="1259"/>
      <c r="CB43" s="1259"/>
      <c r="CC43" s="1259"/>
      <c r="CD43" s="1259"/>
      <c r="CE43" s="1259"/>
      <c r="CF43" s="1259"/>
      <c r="CG43" s="1259"/>
      <c r="CH43" s="1259"/>
      <c r="CI43" s="1259"/>
      <c r="CJ43" s="1259"/>
      <c r="CK43" s="1259"/>
      <c r="CL43" s="1259"/>
      <c r="CM43" s="1259"/>
      <c r="CN43" s="1259"/>
      <c r="CO43" s="1259"/>
      <c r="CP43" s="1259"/>
      <c r="CQ43" s="1259"/>
      <c r="CR43" s="1259"/>
      <c r="CS43" s="1259"/>
      <c r="CT43" s="1259"/>
      <c r="CU43" s="1259"/>
      <c r="CV43" s="1259"/>
      <c r="CW43" s="1259"/>
      <c r="CX43" s="1259"/>
      <c r="CY43" s="1259"/>
      <c r="CZ43" s="1259"/>
      <c r="DA43" s="1259"/>
      <c r="DB43" s="1259"/>
      <c r="DC43" s="1260"/>
    </row>
    <row r="44" spans="2:109" ht="13" x14ac:dyDescent="0.2">
      <c r="B44" s="1249"/>
      <c r="AN44" s="1261"/>
      <c r="AO44" s="1262"/>
      <c r="AP44" s="1262"/>
      <c r="AQ44" s="1262"/>
      <c r="AR44" s="1262"/>
      <c r="AS44" s="1262"/>
      <c r="AT44" s="1262"/>
      <c r="AU44" s="1262"/>
      <c r="AV44" s="1262"/>
      <c r="AW44" s="1262"/>
      <c r="AX44" s="1262"/>
      <c r="AY44" s="1262"/>
      <c r="AZ44" s="1262"/>
      <c r="BA44" s="1262"/>
      <c r="BB44" s="1262"/>
      <c r="BC44" s="1262"/>
      <c r="BD44" s="1262"/>
      <c r="BE44" s="1262"/>
      <c r="BF44" s="1262"/>
      <c r="BG44" s="1262"/>
      <c r="BH44" s="1262"/>
      <c r="BI44" s="1262"/>
      <c r="BJ44" s="1262"/>
      <c r="BK44" s="1262"/>
      <c r="BL44" s="1262"/>
      <c r="BM44" s="1262"/>
      <c r="BN44" s="1262"/>
      <c r="BO44" s="1262"/>
      <c r="BP44" s="1262"/>
      <c r="BQ44" s="1262"/>
      <c r="BR44" s="1262"/>
      <c r="BS44" s="1262"/>
      <c r="BT44" s="1262"/>
      <c r="BU44" s="1262"/>
      <c r="BV44" s="1262"/>
      <c r="BW44" s="1262"/>
      <c r="BX44" s="1262"/>
      <c r="BY44" s="1262"/>
      <c r="BZ44" s="1262"/>
      <c r="CA44" s="1262"/>
      <c r="CB44" s="1262"/>
      <c r="CC44" s="1262"/>
      <c r="CD44" s="1262"/>
      <c r="CE44" s="1262"/>
      <c r="CF44" s="1262"/>
      <c r="CG44" s="1262"/>
      <c r="CH44" s="1262"/>
      <c r="CI44" s="1262"/>
      <c r="CJ44" s="1262"/>
      <c r="CK44" s="1262"/>
      <c r="CL44" s="1262"/>
      <c r="CM44" s="1262"/>
      <c r="CN44" s="1262"/>
      <c r="CO44" s="1262"/>
      <c r="CP44" s="1262"/>
      <c r="CQ44" s="1262"/>
      <c r="CR44" s="1262"/>
      <c r="CS44" s="1262"/>
      <c r="CT44" s="1262"/>
      <c r="CU44" s="1262"/>
      <c r="CV44" s="1262"/>
      <c r="CW44" s="1262"/>
      <c r="CX44" s="1262"/>
      <c r="CY44" s="1262"/>
      <c r="CZ44" s="1262"/>
      <c r="DA44" s="1262"/>
      <c r="DB44" s="1262"/>
      <c r="DC44" s="1263"/>
    </row>
    <row r="45" spans="2:109" ht="13" x14ac:dyDescent="0.2">
      <c r="B45" s="1249"/>
      <c r="AN45" s="1261"/>
      <c r="AO45" s="1262"/>
      <c r="AP45" s="1262"/>
      <c r="AQ45" s="1262"/>
      <c r="AR45" s="1262"/>
      <c r="AS45" s="1262"/>
      <c r="AT45" s="1262"/>
      <c r="AU45" s="1262"/>
      <c r="AV45" s="1262"/>
      <c r="AW45" s="1262"/>
      <c r="AX45" s="1262"/>
      <c r="AY45" s="1262"/>
      <c r="AZ45" s="1262"/>
      <c r="BA45" s="1262"/>
      <c r="BB45" s="1262"/>
      <c r="BC45" s="1262"/>
      <c r="BD45" s="1262"/>
      <c r="BE45" s="1262"/>
      <c r="BF45" s="1262"/>
      <c r="BG45" s="1262"/>
      <c r="BH45" s="1262"/>
      <c r="BI45" s="1262"/>
      <c r="BJ45" s="1262"/>
      <c r="BK45" s="1262"/>
      <c r="BL45" s="1262"/>
      <c r="BM45" s="1262"/>
      <c r="BN45" s="1262"/>
      <c r="BO45" s="1262"/>
      <c r="BP45" s="1262"/>
      <c r="BQ45" s="1262"/>
      <c r="BR45" s="1262"/>
      <c r="BS45" s="1262"/>
      <c r="BT45" s="1262"/>
      <c r="BU45" s="1262"/>
      <c r="BV45" s="1262"/>
      <c r="BW45" s="1262"/>
      <c r="BX45" s="1262"/>
      <c r="BY45" s="1262"/>
      <c r="BZ45" s="1262"/>
      <c r="CA45" s="1262"/>
      <c r="CB45" s="1262"/>
      <c r="CC45" s="1262"/>
      <c r="CD45" s="1262"/>
      <c r="CE45" s="1262"/>
      <c r="CF45" s="1262"/>
      <c r="CG45" s="1262"/>
      <c r="CH45" s="1262"/>
      <c r="CI45" s="1262"/>
      <c r="CJ45" s="1262"/>
      <c r="CK45" s="1262"/>
      <c r="CL45" s="1262"/>
      <c r="CM45" s="1262"/>
      <c r="CN45" s="1262"/>
      <c r="CO45" s="1262"/>
      <c r="CP45" s="1262"/>
      <c r="CQ45" s="1262"/>
      <c r="CR45" s="1262"/>
      <c r="CS45" s="1262"/>
      <c r="CT45" s="1262"/>
      <c r="CU45" s="1262"/>
      <c r="CV45" s="1262"/>
      <c r="CW45" s="1262"/>
      <c r="CX45" s="1262"/>
      <c r="CY45" s="1262"/>
      <c r="CZ45" s="1262"/>
      <c r="DA45" s="1262"/>
      <c r="DB45" s="1262"/>
      <c r="DC45" s="1263"/>
    </row>
    <row r="46" spans="2:109" ht="13" x14ac:dyDescent="0.2">
      <c r="B46" s="1249"/>
      <c r="AN46" s="1261"/>
      <c r="AO46" s="1262"/>
      <c r="AP46" s="1262"/>
      <c r="AQ46" s="1262"/>
      <c r="AR46" s="1262"/>
      <c r="AS46" s="1262"/>
      <c r="AT46" s="1262"/>
      <c r="AU46" s="1262"/>
      <c r="AV46" s="1262"/>
      <c r="AW46" s="1262"/>
      <c r="AX46" s="1262"/>
      <c r="AY46" s="1262"/>
      <c r="AZ46" s="1262"/>
      <c r="BA46" s="1262"/>
      <c r="BB46" s="1262"/>
      <c r="BC46" s="1262"/>
      <c r="BD46" s="1262"/>
      <c r="BE46" s="1262"/>
      <c r="BF46" s="1262"/>
      <c r="BG46" s="1262"/>
      <c r="BH46" s="1262"/>
      <c r="BI46" s="1262"/>
      <c r="BJ46" s="1262"/>
      <c r="BK46" s="1262"/>
      <c r="BL46" s="1262"/>
      <c r="BM46" s="1262"/>
      <c r="BN46" s="1262"/>
      <c r="BO46" s="1262"/>
      <c r="BP46" s="1262"/>
      <c r="BQ46" s="1262"/>
      <c r="BR46" s="1262"/>
      <c r="BS46" s="1262"/>
      <c r="BT46" s="1262"/>
      <c r="BU46" s="1262"/>
      <c r="BV46" s="1262"/>
      <c r="BW46" s="1262"/>
      <c r="BX46" s="1262"/>
      <c r="BY46" s="1262"/>
      <c r="BZ46" s="1262"/>
      <c r="CA46" s="1262"/>
      <c r="CB46" s="1262"/>
      <c r="CC46" s="1262"/>
      <c r="CD46" s="1262"/>
      <c r="CE46" s="1262"/>
      <c r="CF46" s="1262"/>
      <c r="CG46" s="1262"/>
      <c r="CH46" s="1262"/>
      <c r="CI46" s="1262"/>
      <c r="CJ46" s="1262"/>
      <c r="CK46" s="1262"/>
      <c r="CL46" s="1262"/>
      <c r="CM46" s="1262"/>
      <c r="CN46" s="1262"/>
      <c r="CO46" s="1262"/>
      <c r="CP46" s="1262"/>
      <c r="CQ46" s="1262"/>
      <c r="CR46" s="1262"/>
      <c r="CS46" s="1262"/>
      <c r="CT46" s="1262"/>
      <c r="CU46" s="1262"/>
      <c r="CV46" s="1262"/>
      <c r="CW46" s="1262"/>
      <c r="CX46" s="1262"/>
      <c r="CY46" s="1262"/>
      <c r="CZ46" s="1262"/>
      <c r="DA46" s="1262"/>
      <c r="DB46" s="1262"/>
      <c r="DC46" s="1263"/>
    </row>
    <row r="47" spans="2:109" ht="13" x14ac:dyDescent="0.2">
      <c r="B47" s="1249"/>
      <c r="AN47" s="1264"/>
      <c r="AO47" s="1265"/>
      <c r="AP47" s="1265"/>
      <c r="AQ47" s="1265"/>
      <c r="AR47" s="1265"/>
      <c r="AS47" s="1265"/>
      <c r="AT47" s="1265"/>
      <c r="AU47" s="1265"/>
      <c r="AV47" s="1265"/>
      <c r="AW47" s="1265"/>
      <c r="AX47" s="1265"/>
      <c r="AY47" s="1265"/>
      <c r="AZ47" s="1265"/>
      <c r="BA47" s="1265"/>
      <c r="BB47" s="1265"/>
      <c r="BC47" s="1265"/>
      <c r="BD47" s="1265"/>
      <c r="BE47" s="1265"/>
      <c r="BF47" s="1265"/>
      <c r="BG47" s="1265"/>
      <c r="BH47" s="1265"/>
      <c r="BI47" s="1265"/>
      <c r="BJ47" s="1265"/>
      <c r="BK47" s="1265"/>
      <c r="BL47" s="1265"/>
      <c r="BM47" s="1265"/>
      <c r="BN47" s="1265"/>
      <c r="BO47" s="1265"/>
      <c r="BP47" s="1265"/>
      <c r="BQ47" s="1265"/>
      <c r="BR47" s="1265"/>
      <c r="BS47" s="1265"/>
      <c r="BT47" s="1265"/>
      <c r="BU47" s="1265"/>
      <c r="BV47" s="1265"/>
      <c r="BW47" s="1265"/>
      <c r="BX47" s="1265"/>
      <c r="BY47" s="1265"/>
      <c r="BZ47" s="1265"/>
      <c r="CA47" s="1265"/>
      <c r="CB47" s="1265"/>
      <c r="CC47" s="1265"/>
      <c r="CD47" s="1265"/>
      <c r="CE47" s="1265"/>
      <c r="CF47" s="1265"/>
      <c r="CG47" s="1265"/>
      <c r="CH47" s="1265"/>
      <c r="CI47" s="1265"/>
      <c r="CJ47" s="1265"/>
      <c r="CK47" s="1265"/>
      <c r="CL47" s="1265"/>
      <c r="CM47" s="1265"/>
      <c r="CN47" s="1265"/>
      <c r="CO47" s="1265"/>
      <c r="CP47" s="1265"/>
      <c r="CQ47" s="1265"/>
      <c r="CR47" s="1265"/>
      <c r="CS47" s="1265"/>
      <c r="CT47" s="1265"/>
      <c r="CU47" s="1265"/>
      <c r="CV47" s="1265"/>
      <c r="CW47" s="1265"/>
      <c r="CX47" s="1265"/>
      <c r="CY47" s="1265"/>
      <c r="CZ47" s="1265"/>
      <c r="DA47" s="1265"/>
      <c r="DB47" s="1265"/>
      <c r="DC47" s="1266"/>
    </row>
    <row r="48" spans="2:109" ht="13" x14ac:dyDescent="0.2">
      <c r="B48" s="1249"/>
      <c r="H48" s="1267"/>
      <c r="I48" s="1267"/>
      <c r="J48" s="1267"/>
      <c r="AN48" s="1267"/>
      <c r="AO48" s="1267"/>
      <c r="AP48" s="1267"/>
      <c r="AZ48" s="1267"/>
      <c r="BA48" s="1267"/>
      <c r="BB48" s="1267"/>
      <c r="BL48" s="1267"/>
      <c r="BM48" s="1267"/>
      <c r="BN48" s="1267"/>
      <c r="BX48" s="1267"/>
      <c r="BY48" s="1267"/>
      <c r="BZ48" s="1267"/>
      <c r="CJ48" s="1267"/>
      <c r="CK48" s="1267"/>
      <c r="CL48" s="1267"/>
      <c r="CV48" s="1267"/>
      <c r="CW48" s="1267"/>
      <c r="CX48" s="1267"/>
    </row>
    <row r="49" spans="1:109" ht="13" x14ac:dyDescent="0.2">
      <c r="B49" s="1249"/>
      <c r="AN49" s="1243" t="s">
        <v>600</v>
      </c>
    </row>
    <row r="50" spans="1:109" ht="13" x14ac:dyDescent="0.2">
      <c r="B50" s="1249"/>
      <c r="G50" s="1268"/>
      <c r="H50" s="1268"/>
      <c r="I50" s="1268"/>
      <c r="J50" s="1268"/>
      <c r="K50" s="1269"/>
      <c r="L50" s="1269"/>
      <c r="M50" s="1270"/>
      <c r="N50" s="1270"/>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74" t="s">
        <v>558</v>
      </c>
      <c r="BQ50" s="1274"/>
      <c r="BR50" s="1274"/>
      <c r="BS50" s="1274"/>
      <c r="BT50" s="1274"/>
      <c r="BU50" s="1274"/>
      <c r="BV50" s="1274"/>
      <c r="BW50" s="1274"/>
      <c r="BX50" s="1274" t="s">
        <v>559</v>
      </c>
      <c r="BY50" s="1274"/>
      <c r="BZ50" s="1274"/>
      <c r="CA50" s="1274"/>
      <c r="CB50" s="1274"/>
      <c r="CC50" s="1274"/>
      <c r="CD50" s="1274"/>
      <c r="CE50" s="1274"/>
      <c r="CF50" s="1274" t="s">
        <v>560</v>
      </c>
      <c r="CG50" s="1274"/>
      <c r="CH50" s="1274"/>
      <c r="CI50" s="1274"/>
      <c r="CJ50" s="1274"/>
      <c r="CK50" s="1274"/>
      <c r="CL50" s="1274"/>
      <c r="CM50" s="1274"/>
      <c r="CN50" s="1274" t="s">
        <v>561</v>
      </c>
      <c r="CO50" s="1274"/>
      <c r="CP50" s="1274"/>
      <c r="CQ50" s="1274"/>
      <c r="CR50" s="1274"/>
      <c r="CS50" s="1274"/>
      <c r="CT50" s="1274"/>
      <c r="CU50" s="1274"/>
      <c r="CV50" s="1274" t="s">
        <v>562</v>
      </c>
      <c r="CW50" s="1274"/>
      <c r="CX50" s="1274"/>
      <c r="CY50" s="1274"/>
      <c r="CZ50" s="1274"/>
      <c r="DA50" s="1274"/>
      <c r="DB50" s="1274"/>
      <c r="DC50" s="1274"/>
    </row>
    <row r="51" spans="1:109" ht="13.5" customHeight="1" x14ac:dyDescent="0.2">
      <c r="B51" s="1249"/>
      <c r="G51" s="1275"/>
      <c r="H51" s="1275"/>
      <c r="I51" s="1276"/>
      <c r="J51" s="1276"/>
      <c r="K51" s="1277"/>
      <c r="L51" s="1277"/>
      <c r="M51" s="1277"/>
      <c r="N51" s="1277"/>
      <c r="AM51" s="1267"/>
      <c r="AN51" s="1278" t="s">
        <v>601</v>
      </c>
      <c r="AO51" s="1278"/>
      <c r="AP51" s="1278"/>
      <c r="AQ51" s="1278"/>
      <c r="AR51" s="1278"/>
      <c r="AS51" s="1278"/>
      <c r="AT51" s="1278"/>
      <c r="AU51" s="1278"/>
      <c r="AV51" s="1278"/>
      <c r="AW51" s="1278"/>
      <c r="AX51" s="1278"/>
      <c r="AY51" s="1278"/>
      <c r="AZ51" s="1278"/>
      <c r="BA51" s="1278"/>
      <c r="BB51" s="1278" t="s">
        <v>602</v>
      </c>
      <c r="BC51" s="1278"/>
      <c r="BD51" s="1278"/>
      <c r="BE51" s="1278"/>
      <c r="BF51" s="1278"/>
      <c r="BG51" s="1278"/>
      <c r="BH51" s="1278"/>
      <c r="BI51" s="1278"/>
      <c r="BJ51" s="1278"/>
      <c r="BK51" s="1278"/>
      <c r="BL51" s="1278"/>
      <c r="BM51" s="1278"/>
      <c r="BN51" s="1278"/>
      <c r="BO51" s="1278"/>
      <c r="BP51" s="1279">
        <v>29.6</v>
      </c>
      <c r="BQ51" s="1279"/>
      <c r="BR51" s="1279"/>
      <c r="BS51" s="1279"/>
      <c r="BT51" s="1279"/>
      <c r="BU51" s="1279"/>
      <c r="BV51" s="1279"/>
      <c r="BW51" s="1279"/>
      <c r="BX51" s="1279">
        <v>60.4</v>
      </c>
      <c r="BY51" s="1279"/>
      <c r="BZ51" s="1279"/>
      <c r="CA51" s="1279"/>
      <c r="CB51" s="1279"/>
      <c r="CC51" s="1279"/>
      <c r="CD51" s="1279"/>
      <c r="CE51" s="1279"/>
      <c r="CF51" s="1279">
        <v>78</v>
      </c>
      <c r="CG51" s="1279"/>
      <c r="CH51" s="1279"/>
      <c r="CI51" s="1279"/>
      <c r="CJ51" s="1279"/>
      <c r="CK51" s="1279"/>
      <c r="CL51" s="1279"/>
      <c r="CM51" s="1279"/>
      <c r="CN51" s="1279">
        <v>92.6</v>
      </c>
      <c r="CO51" s="1279"/>
      <c r="CP51" s="1279"/>
      <c r="CQ51" s="1279"/>
      <c r="CR51" s="1279"/>
      <c r="CS51" s="1279"/>
      <c r="CT51" s="1279"/>
      <c r="CU51" s="1279"/>
      <c r="CV51" s="1279">
        <v>88.3</v>
      </c>
      <c r="CW51" s="1279"/>
      <c r="CX51" s="1279"/>
      <c r="CY51" s="1279"/>
      <c r="CZ51" s="1279"/>
      <c r="DA51" s="1279"/>
      <c r="DB51" s="1279"/>
      <c r="DC51" s="1279"/>
    </row>
    <row r="52" spans="1:109" ht="13" x14ac:dyDescent="0.2">
      <c r="B52" s="1249"/>
      <c r="G52" s="1275"/>
      <c r="H52" s="1275"/>
      <c r="I52" s="1276"/>
      <c r="J52" s="1276"/>
      <c r="K52" s="1277"/>
      <c r="L52" s="1277"/>
      <c r="M52" s="1277"/>
      <c r="N52" s="1277"/>
      <c r="AM52" s="1267"/>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ht="13" x14ac:dyDescent="0.2">
      <c r="A53" s="1257"/>
      <c r="B53" s="1249"/>
      <c r="G53" s="1275"/>
      <c r="H53" s="1275"/>
      <c r="I53" s="1268"/>
      <c r="J53" s="1268"/>
      <c r="K53" s="1277"/>
      <c r="L53" s="1277"/>
      <c r="M53" s="1277"/>
      <c r="N53" s="1277"/>
      <c r="AM53" s="1267"/>
      <c r="AN53" s="1278"/>
      <c r="AO53" s="1278"/>
      <c r="AP53" s="1278"/>
      <c r="AQ53" s="1278"/>
      <c r="AR53" s="1278"/>
      <c r="AS53" s="1278"/>
      <c r="AT53" s="1278"/>
      <c r="AU53" s="1278"/>
      <c r="AV53" s="1278"/>
      <c r="AW53" s="1278"/>
      <c r="AX53" s="1278"/>
      <c r="AY53" s="1278"/>
      <c r="AZ53" s="1278"/>
      <c r="BA53" s="1278"/>
      <c r="BB53" s="1278" t="s">
        <v>603</v>
      </c>
      <c r="BC53" s="1278"/>
      <c r="BD53" s="1278"/>
      <c r="BE53" s="1278"/>
      <c r="BF53" s="1278"/>
      <c r="BG53" s="1278"/>
      <c r="BH53" s="1278"/>
      <c r="BI53" s="1278"/>
      <c r="BJ53" s="1278"/>
      <c r="BK53" s="1278"/>
      <c r="BL53" s="1278"/>
      <c r="BM53" s="1278"/>
      <c r="BN53" s="1278"/>
      <c r="BO53" s="1278"/>
      <c r="BP53" s="1279">
        <v>55.5</v>
      </c>
      <c r="BQ53" s="1279"/>
      <c r="BR53" s="1279"/>
      <c r="BS53" s="1279"/>
      <c r="BT53" s="1279"/>
      <c r="BU53" s="1279"/>
      <c r="BV53" s="1279"/>
      <c r="BW53" s="1279"/>
      <c r="BX53" s="1279">
        <v>58.3</v>
      </c>
      <c r="BY53" s="1279"/>
      <c r="BZ53" s="1279"/>
      <c r="CA53" s="1279"/>
      <c r="CB53" s="1279"/>
      <c r="CC53" s="1279"/>
      <c r="CD53" s="1279"/>
      <c r="CE53" s="1279"/>
      <c r="CF53" s="1279">
        <v>58.9</v>
      </c>
      <c r="CG53" s="1279"/>
      <c r="CH53" s="1279"/>
      <c r="CI53" s="1279"/>
      <c r="CJ53" s="1279"/>
      <c r="CK53" s="1279"/>
      <c r="CL53" s="1279"/>
      <c r="CM53" s="1279"/>
      <c r="CN53" s="1279">
        <v>59.4</v>
      </c>
      <c r="CO53" s="1279"/>
      <c r="CP53" s="1279"/>
      <c r="CQ53" s="1279"/>
      <c r="CR53" s="1279"/>
      <c r="CS53" s="1279"/>
      <c r="CT53" s="1279"/>
      <c r="CU53" s="1279"/>
      <c r="CV53" s="1279">
        <v>59.5</v>
      </c>
      <c r="CW53" s="1279"/>
      <c r="CX53" s="1279"/>
      <c r="CY53" s="1279"/>
      <c r="CZ53" s="1279"/>
      <c r="DA53" s="1279"/>
      <c r="DB53" s="1279"/>
      <c r="DC53" s="1279"/>
    </row>
    <row r="54" spans="1:109" ht="13" x14ac:dyDescent="0.2">
      <c r="A54" s="1257"/>
      <c r="B54" s="1249"/>
      <c r="G54" s="1275"/>
      <c r="H54" s="1275"/>
      <c r="I54" s="1268"/>
      <c r="J54" s="1268"/>
      <c r="K54" s="1277"/>
      <c r="L54" s="1277"/>
      <c r="M54" s="1277"/>
      <c r="N54" s="1277"/>
      <c r="AM54" s="1267"/>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ht="13" x14ac:dyDescent="0.2">
      <c r="A55" s="1257"/>
      <c r="B55" s="1249"/>
      <c r="G55" s="1268"/>
      <c r="H55" s="1268"/>
      <c r="I55" s="1268"/>
      <c r="J55" s="1268"/>
      <c r="K55" s="1277"/>
      <c r="L55" s="1277"/>
      <c r="M55" s="1277"/>
      <c r="N55" s="1277"/>
      <c r="AN55" s="1274" t="s">
        <v>604</v>
      </c>
      <c r="AO55" s="1274"/>
      <c r="AP55" s="1274"/>
      <c r="AQ55" s="1274"/>
      <c r="AR55" s="1274"/>
      <c r="AS55" s="1274"/>
      <c r="AT55" s="1274"/>
      <c r="AU55" s="1274"/>
      <c r="AV55" s="1274"/>
      <c r="AW55" s="1274"/>
      <c r="AX55" s="1274"/>
      <c r="AY55" s="1274"/>
      <c r="AZ55" s="1274"/>
      <c r="BA55" s="1274"/>
      <c r="BB55" s="1278" t="s">
        <v>602</v>
      </c>
      <c r="BC55" s="1278"/>
      <c r="BD55" s="1278"/>
      <c r="BE55" s="1278"/>
      <c r="BF55" s="1278"/>
      <c r="BG55" s="1278"/>
      <c r="BH55" s="1278"/>
      <c r="BI55" s="1278"/>
      <c r="BJ55" s="1278"/>
      <c r="BK55" s="1278"/>
      <c r="BL55" s="1278"/>
      <c r="BM55" s="1278"/>
      <c r="BN55" s="1278"/>
      <c r="BO55" s="1278"/>
      <c r="BP55" s="1279">
        <v>0</v>
      </c>
      <c r="BQ55" s="1279"/>
      <c r="BR55" s="1279"/>
      <c r="BS55" s="1279"/>
      <c r="BT55" s="1279"/>
      <c r="BU55" s="1279"/>
      <c r="BV55" s="1279"/>
      <c r="BW55" s="1279"/>
      <c r="BX55" s="1279">
        <v>0</v>
      </c>
      <c r="BY55" s="1279"/>
      <c r="BZ55" s="1279"/>
      <c r="CA55" s="1279"/>
      <c r="CB55" s="1279"/>
      <c r="CC55" s="1279"/>
      <c r="CD55" s="1279"/>
      <c r="CE55" s="1279"/>
      <c r="CF55" s="1279">
        <v>0</v>
      </c>
      <c r="CG55" s="1279"/>
      <c r="CH55" s="1279"/>
      <c r="CI55" s="1279"/>
      <c r="CJ55" s="1279"/>
      <c r="CK55" s="1279"/>
      <c r="CL55" s="1279"/>
      <c r="CM55" s="1279"/>
      <c r="CN55" s="1279">
        <v>0</v>
      </c>
      <c r="CO55" s="1279"/>
      <c r="CP55" s="1279"/>
      <c r="CQ55" s="1279"/>
      <c r="CR55" s="1279"/>
      <c r="CS55" s="1279"/>
      <c r="CT55" s="1279"/>
      <c r="CU55" s="1279"/>
      <c r="CV55" s="1279">
        <v>0</v>
      </c>
      <c r="CW55" s="1279"/>
      <c r="CX55" s="1279"/>
      <c r="CY55" s="1279"/>
      <c r="CZ55" s="1279"/>
      <c r="DA55" s="1279"/>
      <c r="DB55" s="1279"/>
      <c r="DC55" s="1279"/>
    </row>
    <row r="56" spans="1:109" ht="13" x14ac:dyDescent="0.2">
      <c r="A56" s="1257"/>
      <c r="B56" s="1249"/>
      <c r="G56" s="1268"/>
      <c r="H56" s="1268"/>
      <c r="I56" s="1268"/>
      <c r="J56" s="1268"/>
      <c r="K56" s="1277"/>
      <c r="L56" s="1277"/>
      <c r="M56" s="1277"/>
      <c r="N56" s="1277"/>
      <c r="AN56" s="1274"/>
      <c r="AO56" s="1274"/>
      <c r="AP56" s="1274"/>
      <c r="AQ56" s="1274"/>
      <c r="AR56" s="1274"/>
      <c r="AS56" s="1274"/>
      <c r="AT56" s="1274"/>
      <c r="AU56" s="1274"/>
      <c r="AV56" s="1274"/>
      <c r="AW56" s="1274"/>
      <c r="AX56" s="1274"/>
      <c r="AY56" s="1274"/>
      <c r="AZ56" s="1274"/>
      <c r="BA56" s="1274"/>
      <c r="BB56" s="1278"/>
      <c r="BC56" s="1278"/>
      <c r="BD56" s="1278"/>
      <c r="BE56" s="1278"/>
      <c r="BF56" s="1278"/>
      <c r="BG56" s="1278"/>
      <c r="BH56" s="1278"/>
      <c r="BI56" s="1278"/>
      <c r="BJ56" s="1278"/>
      <c r="BK56" s="1278"/>
      <c r="BL56" s="1278"/>
      <c r="BM56" s="1278"/>
      <c r="BN56" s="1278"/>
      <c r="BO56" s="1278"/>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257" customFormat="1" ht="13" x14ac:dyDescent="0.2">
      <c r="B57" s="1280"/>
      <c r="G57" s="1268"/>
      <c r="H57" s="1268"/>
      <c r="I57" s="1281"/>
      <c r="J57" s="1281"/>
      <c r="K57" s="1277"/>
      <c r="L57" s="1277"/>
      <c r="M57" s="1277"/>
      <c r="N57" s="1277"/>
      <c r="AM57" s="1243"/>
      <c r="AN57" s="1274"/>
      <c r="AO57" s="1274"/>
      <c r="AP57" s="1274"/>
      <c r="AQ57" s="1274"/>
      <c r="AR57" s="1274"/>
      <c r="AS57" s="1274"/>
      <c r="AT57" s="1274"/>
      <c r="AU57" s="1274"/>
      <c r="AV57" s="1274"/>
      <c r="AW57" s="1274"/>
      <c r="AX57" s="1274"/>
      <c r="AY57" s="1274"/>
      <c r="AZ57" s="1274"/>
      <c r="BA57" s="1274"/>
      <c r="BB57" s="1278" t="s">
        <v>603</v>
      </c>
      <c r="BC57" s="1278"/>
      <c r="BD57" s="1278"/>
      <c r="BE57" s="1278"/>
      <c r="BF57" s="1278"/>
      <c r="BG57" s="1278"/>
      <c r="BH57" s="1278"/>
      <c r="BI57" s="1278"/>
      <c r="BJ57" s="1278"/>
      <c r="BK57" s="1278"/>
      <c r="BL57" s="1278"/>
      <c r="BM57" s="1278"/>
      <c r="BN57" s="1278"/>
      <c r="BO57" s="1278"/>
      <c r="BP57" s="1279">
        <v>57.7</v>
      </c>
      <c r="BQ57" s="1279"/>
      <c r="BR57" s="1279"/>
      <c r="BS57" s="1279"/>
      <c r="BT57" s="1279"/>
      <c r="BU57" s="1279"/>
      <c r="BV57" s="1279"/>
      <c r="BW57" s="1279"/>
      <c r="BX57" s="1279">
        <v>59.3</v>
      </c>
      <c r="BY57" s="1279"/>
      <c r="BZ57" s="1279"/>
      <c r="CA57" s="1279"/>
      <c r="CB57" s="1279"/>
      <c r="CC57" s="1279"/>
      <c r="CD57" s="1279"/>
      <c r="CE57" s="1279"/>
      <c r="CF57" s="1279">
        <v>60.4</v>
      </c>
      <c r="CG57" s="1279"/>
      <c r="CH57" s="1279"/>
      <c r="CI57" s="1279"/>
      <c r="CJ57" s="1279"/>
      <c r="CK57" s="1279"/>
      <c r="CL57" s="1279"/>
      <c r="CM57" s="1279"/>
      <c r="CN57" s="1279">
        <v>61.1</v>
      </c>
      <c r="CO57" s="1279"/>
      <c r="CP57" s="1279"/>
      <c r="CQ57" s="1279"/>
      <c r="CR57" s="1279"/>
      <c r="CS57" s="1279"/>
      <c r="CT57" s="1279"/>
      <c r="CU57" s="1279"/>
      <c r="CV57" s="1279">
        <v>61</v>
      </c>
      <c r="CW57" s="1279"/>
      <c r="CX57" s="1279"/>
      <c r="CY57" s="1279"/>
      <c r="CZ57" s="1279"/>
      <c r="DA57" s="1279"/>
      <c r="DB57" s="1279"/>
      <c r="DC57" s="1279"/>
      <c r="DD57" s="1282"/>
      <c r="DE57" s="1280"/>
    </row>
    <row r="58" spans="1:109" s="1257" customFormat="1" ht="13" x14ac:dyDescent="0.2">
      <c r="A58" s="1243"/>
      <c r="B58" s="1280"/>
      <c r="G58" s="1268"/>
      <c r="H58" s="1268"/>
      <c r="I58" s="1281"/>
      <c r="J58" s="1281"/>
      <c r="K58" s="1277"/>
      <c r="L58" s="1277"/>
      <c r="M58" s="1277"/>
      <c r="N58" s="1277"/>
      <c r="AM58" s="1243"/>
      <c r="AN58" s="1274"/>
      <c r="AO58" s="1274"/>
      <c r="AP58" s="1274"/>
      <c r="AQ58" s="1274"/>
      <c r="AR58" s="1274"/>
      <c r="AS58" s="1274"/>
      <c r="AT58" s="1274"/>
      <c r="AU58" s="1274"/>
      <c r="AV58" s="1274"/>
      <c r="AW58" s="1274"/>
      <c r="AX58" s="1274"/>
      <c r="AY58" s="1274"/>
      <c r="AZ58" s="1274"/>
      <c r="BA58" s="1274"/>
      <c r="BB58" s="1278"/>
      <c r="BC58" s="1278"/>
      <c r="BD58" s="1278"/>
      <c r="BE58" s="1278"/>
      <c r="BF58" s="1278"/>
      <c r="BG58" s="1278"/>
      <c r="BH58" s="1278"/>
      <c r="BI58" s="1278"/>
      <c r="BJ58" s="1278"/>
      <c r="BK58" s="1278"/>
      <c r="BL58" s="1278"/>
      <c r="BM58" s="1278"/>
      <c r="BN58" s="1278"/>
      <c r="BO58" s="1278"/>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282"/>
      <c r="DE58" s="1280"/>
    </row>
    <row r="59" spans="1:109" s="1257" customFormat="1" ht="13" x14ac:dyDescent="0.2">
      <c r="A59" s="1243"/>
      <c r="B59" s="1280"/>
      <c r="K59" s="1283"/>
      <c r="L59" s="1283"/>
      <c r="M59" s="1283"/>
      <c r="N59" s="1283"/>
      <c r="AQ59" s="1283"/>
      <c r="AR59" s="1283"/>
      <c r="AS59" s="1283"/>
      <c r="AT59" s="1283"/>
      <c r="BC59" s="1283"/>
      <c r="BD59" s="1283"/>
      <c r="BE59" s="1283"/>
      <c r="BF59" s="1283"/>
      <c r="BO59" s="1283"/>
      <c r="BP59" s="1283"/>
      <c r="BQ59" s="1283"/>
      <c r="BR59" s="1283"/>
      <c r="CA59" s="1283"/>
      <c r="CB59" s="1283"/>
      <c r="CC59" s="1283"/>
      <c r="CD59" s="1283"/>
      <c r="CM59" s="1283"/>
      <c r="CN59" s="1283"/>
      <c r="CO59" s="1283"/>
      <c r="CP59" s="1283"/>
      <c r="CY59" s="1283"/>
      <c r="CZ59" s="1283"/>
      <c r="DA59" s="1283"/>
      <c r="DB59" s="1283"/>
      <c r="DC59" s="1283"/>
      <c r="DD59" s="1282"/>
      <c r="DE59" s="1280"/>
    </row>
    <row r="60" spans="1:109" s="1257" customFormat="1" ht="13" x14ac:dyDescent="0.2">
      <c r="A60" s="1243"/>
      <c r="B60" s="1280"/>
      <c r="K60" s="1283"/>
      <c r="L60" s="1283"/>
      <c r="M60" s="1283"/>
      <c r="N60" s="1283"/>
      <c r="AQ60" s="1283"/>
      <c r="AR60" s="1283"/>
      <c r="AS60" s="1283"/>
      <c r="AT60" s="1283"/>
      <c r="BC60" s="1283"/>
      <c r="BD60" s="1283"/>
      <c r="BE60" s="1283"/>
      <c r="BF60" s="1283"/>
      <c r="BO60" s="1283"/>
      <c r="BP60" s="1283"/>
      <c r="BQ60" s="1283"/>
      <c r="BR60" s="1283"/>
      <c r="CA60" s="1283"/>
      <c r="CB60" s="1283"/>
      <c r="CC60" s="1283"/>
      <c r="CD60" s="1283"/>
      <c r="CM60" s="1283"/>
      <c r="CN60" s="1283"/>
      <c r="CO60" s="1283"/>
      <c r="CP60" s="1283"/>
      <c r="CY60" s="1283"/>
      <c r="CZ60" s="1283"/>
      <c r="DA60" s="1283"/>
      <c r="DB60" s="1283"/>
      <c r="DC60" s="1283"/>
      <c r="DD60" s="1282"/>
      <c r="DE60" s="1280"/>
    </row>
    <row r="61" spans="1:109" s="1257" customFormat="1" ht="13" x14ac:dyDescent="0.2">
      <c r="A61" s="1243"/>
      <c r="B61" s="1284"/>
      <c r="C61" s="1285"/>
      <c r="D61" s="1285"/>
      <c r="E61" s="1285"/>
      <c r="F61" s="1285"/>
      <c r="G61" s="1285"/>
      <c r="H61" s="1285"/>
      <c r="I61" s="1285"/>
      <c r="J61" s="1285"/>
      <c r="K61" s="1285"/>
      <c r="L61" s="1285"/>
      <c r="M61" s="1286"/>
      <c r="N61" s="1286"/>
      <c r="O61" s="1285"/>
      <c r="P61" s="1285"/>
      <c r="Q61" s="1285"/>
      <c r="R61" s="1285"/>
      <c r="S61" s="1285"/>
      <c r="T61" s="1285"/>
      <c r="U61" s="1285"/>
      <c r="V61" s="1285"/>
      <c r="W61" s="1285"/>
      <c r="X61" s="1285"/>
      <c r="Y61" s="1285"/>
      <c r="Z61" s="1285"/>
      <c r="AA61" s="1285"/>
      <c r="AB61" s="1285"/>
      <c r="AC61" s="1285"/>
      <c r="AD61" s="1285"/>
      <c r="AE61" s="1285"/>
      <c r="AF61" s="1285"/>
      <c r="AG61" s="1285"/>
      <c r="AH61" s="1285"/>
      <c r="AI61" s="1285"/>
      <c r="AJ61" s="1285"/>
      <c r="AK61" s="1285"/>
      <c r="AL61" s="1285"/>
      <c r="AM61" s="1285"/>
      <c r="AN61" s="1285"/>
      <c r="AO61" s="1285"/>
      <c r="AP61" s="1285"/>
      <c r="AQ61" s="1285"/>
      <c r="AR61" s="1285"/>
      <c r="AS61" s="1286"/>
      <c r="AT61" s="1286"/>
      <c r="AU61" s="1285"/>
      <c r="AV61" s="1285"/>
      <c r="AW61" s="1285"/>
      <c r="AX61" s="1285"/>
      <c r="AY61" s="1285"/>
      <c r="AZ61" s="1285"/>
      <c r="BA61" s="1285"/>
      <c r="BB61" s="1285"/>
      <c r="BC61" s="1285"/>
      <c r="BD61" s="1285"/>
      <c r="BE61" s="1286"/>
      <c r="BF61" s="1286"/>
      <c r="BG61" s="1285"/>
      <c r="BH61" s="1285"/>
      <c r="BI61" s="1285"/>
      <c r="BJ61" s="1285"/>
      <c r="BK61" s="1285"/>
      <c r="BL61" s="1285"/>
      <c r="BM61" s="1285"/>
      <c r="BN61" s="1285"/>
      <c r="BO61" s="1285"/>
      <c r="BP61" s="1285"/>
      <c r="BQ61" s="1286"/>
      <c r="BR61" s="1286"/>
      <c r="BS61" s="1285"/>
      <c r="BT61" s="1285"/>
      <c r="BU61" s="1285"/>
      <c r="BV61" s="1285"/>
      <c r="BW61" s="1285"/>
      <c r="BX61" s="1285"/>
      <c r="BY61" s="1285"/>
      <c r="BZ61" s="1285"/>
      <c r="CA61" s="1285"/>
      <c r="CB61" s="1285"/>
      <c r="CC61" s="1286"/>
      <c r="CD61" s="1286"/>
      <c r="CE61" s="1285"/>
      <c r="CF61" s="1285"/>
      <c r="CG61" s="1285"/>
      <c r="CH61" s="1285"/>
      <c r="CI61" s="1285"/>
      <c r="CJ61" s="1285"/>
      <c r="CK61" s="1285"/>
      <c r="CL61" s="1285"/>
      <c r="CM61" s="1285"/>
      <c r="CN61" s="1285"/>
      <c r="CO61" s="1286"/>
      <c r="CP61" s="1286"/>
      <c r="CQ61" s="1285"/>
      <c r="CR61" s="1285"/>
      <c r="CS61" s="1285"/>
      <c r="CT61" s="1285"/>
      <c r="CU61" s="1285"/>
      <c r="CV61" s="1285"/>
      <c r="CW61" s="1285"/>
      <c r="CX61" s="1285"/>
      <c r="CY61" s="1285"/>
      <c r="CZ61" s="1285"/>
      <c r="DA61" s="1286"/>
      <c r="DB61" s="1286"/>
      <c r="DC61" s="1286"/>
      <c r="DD61" s="1287"/>
      <c r="DE61" s="1280"/>
    </row>
    <row r="62" spans="1:109" ht="13" x14ac:dyDescent="0.2">
      <c r="B62" s="1254"/>
      <c r="C62" s="1254"/>
      <c r="D62" s="1254"/>
      <c r="E62" s="1254"/>
      <c r="F62" s="1254"/>
      <c r="G62" s="1254"/>
      <c r="H62" s="1254"/>
      <c r="I62" s="1254"/>
      <c r="J62" s="1254"/>
      <c r="K62" s="1254"/>
      <c r="L62" s="1254"/>
      <c r="M62" s="1254"/>
      <c r="N62" s="1254"/>
      <c r="O62" s="1254"/>
      <c r="P62" s="1254"/>
      <c r="Q62" s="1254"/>
      <c r="R62" s="1254"/>
      <c r="S62" s="1254"/>
      <c r="T62" s="1254"/>
      <c r="U62" s="1254"/>
      <c r="V62" s="1254"/>
      <c r="W62" s="1254"/>
      <c r="X62" s="1254"/>
      <c r="Y62" s="1254"/>
      <c r="Z62" s="1254"/>
      <c r="AA62" s="1254"/>
      <c r="AB62" s="1254"/>
      <c r="AC62" s="1254"/>
      <c r="AD62" s="1254"/>
      <c r="AE62" s="1254"/>
      <c r="AF62" s="1254"/>
      <c r="AG62" s="1254"/>
      <c r="AH62" s="1254"/>
      <c r="AI62" s="1254"/>
      <c r="AJ62" s="1254"/>
      <c r="AK62" s="1254"/>
      <c r="AL62" s="1254"/>
      <c r="AM62" s="1254"/>
      <c r="AN62" s="1254"/>
      <c r="AO62" s="1254"/>
      <c r="AP62" s="1254"/>
      <c r="AQ62" s="1254"/>
      <c r="AR62" s="1254"/>
      <c r="AS62" s="1254"/>
      <c r="AT62" s="1254"/>
      <c r="AU62" s="1254"/>
      <c r="AV62" s="1254"/>
      <c r="AW62" s="1254"/>
      <c r="AX62" s="1254"/>
      <c r="AY62" s="1254"/>
      <c r="AZ62" s="1254"/>
      <c r="BA62" s="1254"/>
      <c r="BB62" s="1254"/>
      <c r="BC62" s="1254"/>
      <c r="BD62" s="1254"/>
      <c r="BE62" s="1254"/>
      <c r="BF62" s="1254"/>
      <c r="BG62" s="1254"/>
      <c r="BH62" s="1254"/>
      <c r="BI62" s="1254"/>
      <c r="BJ62" s="1254"/>
      <c r="BK62" s="1254"/>
      <c r="BL62" s="1254"/>
      <c r="BM62" s="1254"/>
      <c r="BN62" s="1254"/>
      <c r="BO62" s="1254"/>
      <c r="BP62" s="1254"/>
      <c r="BQ62" s="1254"/>
      <c r="BR62" s="1254"/>
      <c r="BS62" s="1254"/>
      <c r="BT62" s="1254"/>
      <c r="BU62" s="1254"/>
      <c r="BV62" s="1254"/>
      <c r="BW62" s="1254"/>
      <c r="BX62" s="1254"/>
      <c r="BY62" s="1254"/>
      <c r="BZ62" s="1254"/>
      <c r="CA62" s="1254"/>
      <c r="CB62" s="1254"/>
      <c r="CC62" s="1254"/>
      <c r="CD62" s="1254"/>
      <c r="CE62" s="1254"/>
      <c r="CF62" s="1254"/>
      <c r="CG62" s="1254"/>
      <c r="CH62" s="1254"/>
      <c r="CI62" s="1254"/>
      <c r="CJ62" s="1254"/>
      <c r="CK62" s="1254"/>
      <c r="CL62" s="1254"/>
      <c r="CM62" s="1254"/>
      <c r="CN62" s="1254"/>
      <c r="CO62" s="1254"/>
      <c r="CP62" s="1254"/>
      <c r="CQ62" s="1254"/>
      <c r="CR62" s="1254"/>
      <c r="CS62" s="1254"/>
      <c r="CT62" s="1254"/>
      <c r="CU62" s="1254"/>
      <c r="CV62" s="1254"/>
      <c r="CW62" s="1254"/>
      <c r="CX62" s="1254"/>
      <c r="CY62" s="1254"/>
      <c r="CZ62" s="1254"/>
      <c r="DA62" s="1254"/>
      <c r="DB62" s="1254"/>
      <c r="DC62" s="1254"/>
      <c r="DD62" s="1254"/>
      <c r="DE62" s="1243"/>
    </row>
    <row r="63" spans="1:109" ht="16.5" x14ac:dyDescent="0.2">
      <c r="B63" s="1288" t="s">
        <v>605</v>
      </c>
    </row>
    <row r="64" spans="1:109" ht="13" x14ac:dyDescent="0.2">
      <c r="B64" s="1249"/>
      <c r="G64" s="1256"/>
      <c r="I64" s="1289"/>
      <c r="J64" s="1289"/>
      <c r="K64" s="1289"/>
      <c r="L64" s="1289"/>
      <c r="M64" s="1289"/>
      <c r="N64" s="1290"/>
      <c r="AM64" s="1256"/>
      <c r="AN64" s="1256" t="s">
        <v>598</v>
      </c>
      <c r="AP64" s="1257"/>
      <c r="AQ64" s="1257"/>
      <c r="AR64" s="1257"/>
      <c r="AY64" s="1256"/>
      <c r="BA64" s="1257"/>
      <c r="BB64" s="1257"/>
      <c r="BC64" s="1257"/>
      <c r="BK64" s="1256"/>
      <c r="BM64" s="1257"/>
      <c r="BN64" s="1257"/>
      <c r="BO64" s="1257"/>
      <c r="BW64" s="1256"/>
      <c r="BY64" s="1257"/>
      <c r="BZ64" s="1257"/>
      <c r="CA64" s="1257"/>
      <c r="CI64" s="1256"/>
      <c r="CK64" s="1257"/>
      <c r="CL64" s="1257"/>
      <c r="CM64" s="1257"/>
      <c r="CU64" s="1256"/>
      <c r="CW64" s="1257"/>
      <c r="CX64" s="1257"/>
      <c r="CY64" s="1257"/>
    </row>
    <row r="65" spans="2:107" ht="13" customHeight="1" x14ac:dyDescent="0.2">
      <c r="B65" s="1249"/>
      <c r="AN65" s="1258" t="s">
        <v>606</v>
      </c>
      <c r="AO65" s="1259"/>
      <c r="AP65" s="1259"/>
      <c r="AQ65" s="1259"/>
      <c r="AR65" s="1259"/>
      <c r="AS65" s="1259"/>
      <c r="AT65" s="1259"/>
      <c r="AU65" s="1259"/>
      <c r="AV65" s="1259"/>
      <c r="AW65" s="1259"/>
      <c r="AX65" s="1259"/>
      <c r="AY65" s="1259"/>
      <c r="AZ65" s="1259"/>
      <c r="BA65" s="1259"/>
      <c r="BB65" s="1259"/>
      <c r="BC65" s="1259"/>
      <c r="BD65" s="1259"/>
      <c r="BE65" s="1259"/>
      <c r="BF65" s="1259"/>
      <c r="BG65" s="1259"/>
      <c r="BH65" s="1259"/>
      <c r="BI65" s="1259"/>
      <c r="BJ65" s="1259"/>
      <c r="BK65" s="1259"/>
      <c r="BL65" s="1259"/>
      <c r="BM65" s="1259"/>
      <c r="BN65" s="1259"/>
      <c r="BO65" s="1259"/>
      <c r="BP65" s="1259"/>
      <c r="BQ65" s="1259"/>
      <c r="BR65" s="1259"/>
      <c r="BS65" s="1259"/>
      <c r="BT65" s="1259"/>
      <c r="BU65" s="1259"/>
      <c r="BV65" s="1259"/>
      <c r="BW65" s="1259"/>
      <c r="BX65" s="1259"/>
      <c r="BY65" s="1259"/>
      <c r="BZ65" s="1259"/>
      <c r="CA65" s="1259"/>
      <c r="CB65" s="1259"/>
      <c r="CC65" s="1259"/>
      <c r="CD65" s="1259"/>
      <c r="CE65" s="1259"/>
      <c r="CF65" s="1259"/>
      <c r="CG65" s="1259"/>
      <c r="CH65" s="1259"/>
      <c r="CI65" s="1259"/>
      <c r="CJ65" s="1259"/>
      <c r="CK65" s="1259"/>
      <c r="CL65" s="1259"/>
      <c r="CM65" s="1259"/>
      <c r="CN65" s="1259"/>
      <c r="CO65" s="1259"/>
      <c r="CP65" s="1259"/>
      <c r="CQ65" s="1259"/>
      <c r="CR65" s="1259"/>
      <c r="CS65" s="1259"/>
      <c r="CT65" s="1259"/>
      <c r="CU65" s="1259"/>
      <c r="CV65" s="1259"/>
      <c r="CW65" s="1259"/>
      <c r="CX65" s="1259"/>
      <c r="CY65" s="1259"/>
      <c r="CZ65" s="1259"/>
      <c r="DA65" s="1259"/>
      <c r="DB65" s="1259"/>
      <c r="DC65" s="1260"/>
    </row>
    <row r="66" spans="2:107" ht="13" x14ac:dyDescent="0.2">
      <c r="B66" s="1249"/>
      <c r="AN66" s="1261"/>
      <c r="AO66" s="1262"/>
      <c r="AP66" s="1262"/>
      <c r="AQ66" s="1262"/>
      <c r="AR66" s="1262"/>
      <c r="AS66" s="1262"/>
      <c r="AT66" s="1262"/>
      <c r="AU66" s="1262"/>
      <c r="AV66" s="1262"/>
      <c r="AW66" s="1262"/>
      <c r="AX66" s="1262"/>
      <c r="AY66" s="1262"/>
      <c r="AZ66" s="1262"/>
      <c r="BA66" s="1262"/>
      <c r="BB66" s="1262"/>
      <c r="BC66" s="1262"/>
      <c r="BD66" s="1262"/>
      <c r="BE66" s="1262"/>
      <c r="BF66" s="1262"/>
      <c r="BG66" s="1262"/>
      <c r="BH66" s="1262"/>
      <c r="BI66" s="1262"/>
      <c r="BJ66" s="1262"/>
      <c r="BK66" s="1262"/>
      <c r="BL66" s="1262"/>
      <c r="BM66" s="1262"/>
      <c r="BN66" s="1262"/>
      <c r="BO66" s="1262"/>
      <c r="BP66" s="1262"/>
      <c r="BQ66" s="1262"/>
      <c r="BR66" s="1262"/>
      <c r="BS66" s="1262"/>
      <c r="BT66" s="1262"/>
      <c r="BU66" s="1262"/>
      <c r="BV66" s="1262"/>
      <c r="BW66" s="1262"/>
      <c r="BX66" s="1262"/>
      <c r="BY66" s="1262"/>
      <c r="BZ66" s="1262"/>
      <c r="CA66" s="1262"/>
      <c r="CB66" s="1262"/>
      <c r="CC66" s="1262"/>
      <c r="CD66" s="1262"/>
      <c r="CE66" s="1262"/>
      <c r="CF66" s="1262"/>
      <c r="CG66" s="1262"/>
      <c r="CH66" s="1262"/>
      <c r="CI66" s="1262"/>
      <c r="CJ66" s="1262"/>
      <c r="CK66" s="1262"/>
      <c r="CL66" s="1262"/>
      <c r="CM66" s="1262"/>
      <c r="CN66" s="1262"/>
      <c r="CO66" s="1262"/>
      <c r="CP66" s="1262"/>
      <c r="CQ66" s="1262"/>
      <c r="CR66" s="1262"/>
      <c r="CS66" s="1262"/>
      <c r="CT66" s="1262"/>
      <c r="CU66" s="1262"/>
      <c r="CV66" s="1262"/>
      <c r="CW66" s="1262"/>
      <c r="CX66" s="1262"/>
      <c r="CY66" s="1262"/>
      <c r="CZ66" s="1262"/>
      <c r="DA66" s="1262"/>
      <c r="DB66" s="1262"/>
      <c r="DC66" s="1263"/>
    </row>
    <row r="67" spans="2:107" ht="13" x14ac:dyDescent="0.2">
      <c r="B67" s="1249"/>
      <c r="AN67" s="1261"/>
      <c r="AO67" s="1262"/>
      <c r="AP67" s="1262"/>
      <c r="AQ67" s="1262"/>
      <c r="AR67" s="1262"/>
      <c r="AS67" s="1262"/>
      <c r="AT67" s="1262"/>
      <c r="AU67" s="1262"/>
      <c r="AV67" s="1262"/>
      <c r="AW67" s="1262"/>
      <c r="AX67" s="1262"/>
      <c r="AY67" s="1262"/>
      <c r="AZ67" s="1262"/>
      <c r="BA67" s="1262"/>
      <c r="BB67" s="1262"/>
      <c r="BC67" s="1262"/>
      <c r="BD67" s="1262"/>
      <c r="BE67" s="1262"/>
      <c r="BF67" s="1262"/>
      <c r="BG67" s="1262"/>
      <c r="BH67" s="1262"/>
      <c r="BI67" s="1262"/>
      <c r="BJ67" s="1262"/>
      <c r="BK67" s="1262"/>
      <c r="BL67" s="1262"/>
      <c r="BM67" s="1262"/>
      <c r="BN67" s="1262"/>
      <c r="BO67" s="1262"/>
      <c r="BP67" s="1262"/>
      <c r="BQ67" s="1262"/>
      <c r="BR67" s="1262"/>
      <c r="BS67" s="1262"/>
      <c r="BT67" s="1262"/>
      <c r="BU67" s="1262"/>
      <c r="BV67" s="1262"/>
      <c r="BW67" s="1262"/>
      <c r="BX67" s="1262"/>
      <c r="BY67" s="1262"/>
      <c r="BZ67" s="1262"/>
      <c r="CA67" s="1262"/>
      <c r="CB67" s="1262"/>
      <c r="CC67" s="1262"/>
      <c r="CD67" s="1262"/>
      <c r="CE67" s="1262"/>
      <c r="CF67" s="1262"/>
      <c r="CG67" s="1262"/>
      <c r="CH67" s="1262"/>
      <c r="CI67" s="1262"/>
      <c r="CJ67" s="1262"/>
      <c r="CK67" s="1262"/>
      <c r="CL67" s="1262"/>
      <c r="CM67" s="1262"/>
      <c r="CN67" s="1262"/>
      <c r="CO67" s="1262"/>
      <c r="CP67" s="1262"/>
      <c r="CQ67" s="1262"/>
      <c r="CR67" s="1262"/>
      <c r="CS67" s="1262"/>
      <c r="CT67" s="1262"/>
      <c r="CU67" s="1262"/>
      <c r="CV67" s="1262"/>
      <c r="CW67" s="1262"/>
      <c r="CX67" s="1262"/>
      <c r="CY67" s="1262"/>
      <c r="CZ67" s="1262"/>
      <c r="DA67" s="1262"/>
      <c r="DB67" s="1262"/>
      <c r="DC67" s="1263"/>
    </row>
    <row r="68" spans="2:107" ht="13" x14ac:dyDescent="0.2">
      <c r="B68" s="1249"/>
      <c r="AN68" s="1261"/>
      <c r="AO68" s="1262"/>
      <c r="AP68" s="1262"/>
      <c r="AQ68" s="1262"/>
      <c r="AR68" s="1262"/>
      <c r="AS68" s="1262"/>
      <c r="AT68" s="1262"/>
      <c r="AU68" s="1262"/>
      <c r="AV68" s="1262"/>
      <c r="AW68" s="1262"/>
      <c r="AX68" s="1262"/>
      <c r="AY68" s="1262"/>
      <c r="AZ68" s="1262"/>
      <c r="BA68" s="1262"/>
      <c r="BB68" s="1262"/>
      <c r="BC68" s="1262"/>
      <c r="BD68" s="1262"/>
      <c r="BE68" s="1262"/>
      <c r="BF68" s="1262"/>
      <c r="BG68" s="1262"/>
      <c r="BH68" s="1262"/>
      <c r="BI68" s="1262"/>
      <c r="BJ68" s="1262"/>
      <c r="BK68" s="1262"/>
      <c r="BL68" s="1262"/>
      <c r="BM68" s="1262"/>
      <c r="BN68" s="1262"/>
      <c r="BO68" s="1262"/>
      <c r="BP68" s="1262"/>
      <c r="BQ68" s="1262"/>
      <c r="BR68" s="1262"/>
      <c r="BS68" s="1262"/>
      <c r="BT68" s="1262"/>
      <c r="BU68" s="1262"/>
      <c r="BV68" s="1262"/>
      <c r="BW68" s="1262"/>
      <c r="BX68" s="1262"/>
      <c r="BY68" s="1262"/>
      <c r="BZ68" s="1262"/>
      <c r="CA68" s="1262"/>
      <c r="CB68" s="1262"/>
      <c r="CC68" s="1262"/>
      <c r="CD68" s="1262"/>
      <c r="CE68" s="1262"/>
      <c r="CF68" s="1262"/>
      <c r="CG68" s="1262"/>
      <c r="CH68" s="1262"/>
      <c r="CI68" s="1262"/>
      <c r="CJ68" s="1262"/>
      <c r="CK68" s="1262"/>
      <c r="CL68" s="1262"/>
      <c r="CM68" s="1262"/>
      <c r="CN68" s="1262"/>
      <c r="CO68" s="1262"/>
      <c r="CP68" s="1262"/>
      <c r="CQ68" s="1262"/>
      <c r="CR68" s="1262"/>
      <c r="CS68" s="1262"/>
      <c r="CT68" s="1262"/>
      <c r="CU68" s="1262"/>
      <c r="CV68" s="1262"/>
      <c r="CW68" s="1262"/>
      <c r="CX68" s="1262"/>
      <c r="CY68" s="1262"/>
      <c r="CZ68" s="1262"/>
      <c r="DA68" s="1262"/>
      <c r="DB68" s="1262"/>
      <c r="DC68" s="1263"/>
    </row>
    <row r="69" spans="2:107" ht="13" x14ac:dyDescent="0.2">
      <c r="B69" s="1249"/>
      <c r="AN69" s="1264"/>
      <c r="AO69" s="1265"/>
      <c r="AP69" s="1265"/>
      <c r="AQ69" s="1265"/>
      <c r="AR69" s="1265"/>
      <c r="AS69" s="1265"/>
      <c r="AT69" s="1265"/>
      <c r="AU69" s="1265"/>
      <c r="AV69" s="1265"/>
      <c r="AW69" s="1265"/>
      <c r="AX69" s="1265"/>
      <c r="AY69" s="1265"/>
      <c r="AZ69" s="1265"/>
      <c r="BA69" s="1265"/>
      <c r="BB69" s="1265"/>
      <c r="BC69" s="1265"/>
      <c r="BD69" s="1265"/>
      <c r="BE69" s="1265"/>
      <c r="BF69" s="1265"/>
      <c r="BG69" s="1265"/>
      <c r="BH69" s="1265"/>
      <c r="BI69" s="1265"/>
      <c r="BJ69" s="1265"/>
      <c r="BK69" s="1265"/>
      <c r="BL69" s="1265"/>
      <c r="BM69" s="1265"/>
      <c r="BN69" s="1265"/>
      <c r="BO69" s="1265"/>
      <c r="BP69" s="1265"/>
      <c r="BQ69" s="1265"/>
      <c r="BR69" s="1265"/>
      <c r="BS69" s="1265"/>
      <c r="BT69" s="1265"/>
      <c r="BU69" s="1265"/>
      <c r="BV69" s="1265"/>
      <c r="BW69" s="1265"/>
      <c r="BX69" s="1265"/>
      <c r="BY69" s="1265"/>
      <c r="BZ69" s="1265"/>
      <c r="CA69" s="1265"/>
      <c r="CB69" s="1265"/>
      <c r="CC69" s="1265"/>
      <c r="CD69" s="1265"/>
      <c r="CE69" s="1265"/>
      <c r="CF69" s="1265"/>
      <c r="CG69" s="1265"/>
      <c r="CH69" s="1265"/>
      <c r="CI69" s="1265"/>
      <c r="CJ69" s="1265"/>
      <c r="CK69" s="1265"/>
      <c r="CL69" s="1265"/>
      <c r="CM69" s="1265"/>
      <c r="CN69" s="1265"/>
      <c r="CO69" s="1265"/>
      <c r="CP69" s="1265"/>
      <c r="CQ69" s="1265"/>
      <c r="CR69" s="1265"/>
      <c r="CS69" s="1265"/>
      <c r="CT69" s="1265"/>
      <c r="CU69" s="1265"/>
      <c r="CV69" s="1265"/>
      <c r="CW69" s="1265"/>
      <c r="CX69" s="1265"/>
      <c r="CY69" s="1265"/>
      <c r="CZ69" s="1265"/>
      <c r="DA69" s="1265"/>
      <c r="DB69" s="1265"/>
      <c r="DC69" s="1266"/>
    </row>
    <row r="70" spans="2:107" ht="13" x14ac:dyDescent="0.2">
      <c r="B70" s="1249"/>
      <c r="H70" s="1291"/>
      <c r="I70" s="1291"/>
      <c r="J70" s="1292"/>
      <c r="K70" s="1292"/>
      <c r="L70" s="1293"/>
      <c r="M70" s="1292"/>
      <c r="N70" s="1293"/>
      <c r="AN70" s="1267"/>
      <c r="AO70" s="1267"/>
      <c r="AP70" s="1267"/>
      <c r="AZ70" s="1267"/>
      <c r="BA70" s="1267"/>
      <c r="BB70" s="1267"/>
      <c r="BL70" s="1267"/>
      <c r="BM70" s="1267"/>
      <c r="BN70" s="1267"/>
      <c r="BX70" s="1267"/>
      <c r="BY70" s="1267"/>
      <c r="BZ70" s="1267"/>
      <c r="CJ70" s="1267"/>
      <c r="CK70" s="1267"/>
      <c r="CL70" s="1267"/>
      <c r="CV70" s="1267"/>
      <c r="CW70" s="1267"/>
      <c r="CX70" s="1267"/>
    </row>
    <row r="71" spans="2:107" ht="13" x14ac:dyDescent="0.2">
      <c r="B71" s="1249"/>
      <c r="G71" s="1294"/>
      <c r="I71" s="1295"/>
      <c r="J71" s="1292"/>
      <c r="K71" s="1292"/>
      <c r="L71" s="1293"/>
      <c r="M71" s="1292"/>
      <c r="N71" s="1293"/>
      <c r="AM71" s="1294"/>
      <c r="AN71" s="1243" t="s">
        <v>600</v>
      </c>
    </row>
    <row r="72" spans="2:107" ht="13" x14ac:dyDescent="0.2">
      <c r="B72" s="1249"/>
      <c r="G72" s="1268"/>
      <c r="H72" s="1268"/>
      <c r="I72" s="1268"/>
      <c r="J72" s="1268"/>
      <c r="K72" s="1269"/>
      <c r="L72" s="1269"/>
      <c r="M72" s="1270"/>
      <c r="N72" s="1270"/>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74" t="s">
        <v>558</v>
      </c>
      <c r="BQ72" s="1274"/>
      <c r="BR72" s="1274"/>
      <c r="BS72" s="1274"/>
      <c r="BT72" s="1274"/>
      <c r="BU72" s="1274"/>
      <c r="BV72" s="1274"/>
      <c r="BW72" s="1274"/>
      <c r="BX72" s="1274" t="s">
        <v>559</v>
      </c>
      <c r="BY72" s="1274"/>
      <c r="BZ72" s="1274"/>
      <c r="CA72" s="1274"/>
      <c r="CB72" s="1274"/>
      <c r="CC72" s="1274"/>
      <c r="CD72" s="1274"/>
      <c r="CE72" s="1274"/>
      <c r="CF72" s="1274" t="s">
        <v>560</v>
      </c>
      <c r="CG72" s="1274"/>
      <c r="CH72" s="1274"/>
      <c r="CI72" s="1274"/>
      <c r="CJ72" s="1274"/>
      <c r="CK72" s="1274"/>
      <c r="CL72" s="1274"/>
      <c r="CM72" s="1274"/>
      <c r="CN72" s="1274" t="s">
        <v>561</v>
      </c>
      <c r="CO72" s="1274"/>
      <c r="CP72" s="1274"/>
      <c r="CQ72" s="1274"/>
      <c r="CR72" s="1274"/>
      <c r="CS72" s="1274"/>
      <c r="CT72" s="1274"/>
      <c r="CU72" s="1274"/>
      <c r="CV72" s="1274" t="s">
        <v>562</v>
      </c>
      <c r="CW72" s="1274"/>
      <c r="CX72" s="1274"/>
      <c r="CY72" s="1274"/>
      <c r="CZ72" s="1274"/>
      <c r="DA72" s="1274"/>
      <c r="DB72" s="1274"/>
      <c r="DC72" s="1274"/>
    </row>
    <row r="73" spans="2:107" ht="13" x14ac:dyDescent="0.2">
      <c r="B73" s="1249"/>
      <c r="G73" s="1275"/>
      <c r="H73" s="1275"/>
      <c r="I73" s="1275"/>
      <c r="J73" s="1275"/>
      <c r="K73" s="1296"/>
      <c r="L73" s="1296"/>
      <c r="M73" s="1296"/>
      <c r="N73" s="1296"/>
      <c r="AM73" s="1267"/>
      <c r="AN73" s="1278" t="s">
        <v>601</v>
      </c>
      <c r="AO73" s="1278"/>
      <c r="AP73" s="1278"/>
      <c r="AQ73" s="1278"/>
      <c r="AR73" s="1278"/>
      <c r="AS73" s="1278"/>
      <c r="AT73" s="1278"/>
      <c r="AU73" s="1278"/>
      <c r="AV73" s="1278"/>
      <c r="AW73" s="1278"/>
      <c r="AX73" s="1278"/>
      <c r="AY73" s="1278"/>
      <c r="AZ73" s="1278"/>
      <c r="BA73" s="1278"/>
      <c r="BB73" s="1278" t="s">
        <v>602</v>
      </c>
      <c r="BC73" s="1278"/>
      <c r="BD73" s="1278"/>
      <c r="BE73" s="1278"/>
      <c r="BF73" s="1278"/>
      <c r="BG73" s="1278"/>
      <c r="BH73" s="1278"/>
      <c r="BI73" s="1278"/>
      <c r="BJ73" s="1278"/>
      <c r="BK73" s="1278"/>
      <c r="BL73" s="1278"/>
      <c r="BM73" s="1278"/>
      <c r="BN73" s="1278"/>
      <c r="BO73" s="1278"/>
      <c r="BP73" s="1279">
        <v>29.6</v>
      </c>
      <c r="BQ73" s="1279"/>
      <c r="BR73" s="1279"/>
      <c r="BS73" s="1279"/>
      <c r="BT73" s="1279"/>
      <c r="BU73" s="1279"/>
      <c r="BV73" s="1279"/>
      <c r="BW73" s="1279"/>
      <c r="BX73" s="1279">
        <v>60.4</v>
      </c>
      <c r="BY73" s="1279"/>
      <c r="BZ73" s="1279"/>
      <c r="CA73" s="1279"/>
      <c r="CB73" s="1279"/>
      <c r="CC73" s="1279"/>
      <c r="CD73" s="1279"/>
      <c r="CE73" s="1279"/>
      <c r="CF73" s="1279">
        <v>78</v>
      </c>
      <c r="CG73" s="1279"/>
      <c r="CH73" s="1279"/>
      <c r="CI73" s="1279"/>
      <c r="CJ73" s="1279"/>
      <c r="CK73" s="1279"/>
      <c r="CL73" s="1279"/>
      <c r="CM73" s="1279"/>
      <c r="CN73" s="1279">
        <v>92.6</v>
      </c>
      <c r="CO73" s="1279"/>
      <c r="CP73" s="1279"/>
      <c r="CQ73" s="1279"/>
      <c r="CR73" s="1279"/>
      <c r="CS73" s="1279"/>
      <c r="CT73" s="1279"/>
      <c r="CU73" s="1279"/>
      <c r="CV73" s="1279">
        <v>88.3</v>
      </c>
      <c r="CW73" s="1279"/>
      <c r="CX73" s="1279"/>
      <c r="CY73" s="1279"/>
      <c r="CZ73" s="1279"/>
      <c r="DA73" s="1279"/>
      <c r="DB73" s="1279"/>
      <c r="DC73" s="1279"/>
    </row>
    <row r="74" spans="2:107" ht="13" x14ac:dyDescent="0.2">
      <c r="B74" s="1249"/>
      <c r="G74" s="1275"/>
      <c r="H74" s="1275"/>
      <c r="I74" s="1275"/>
      <c r="J74" s="1275"/>
      <c r="K74" s="1296"/>
      <c r="L74" s="1296"/>
      <c r="M74" s="1296"/>
      <c r="N74" s="1296"/>
      <c r="AM74" s="1267"/>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ht="13" x14ac:dyDescent="0.2">
      <c r="B75" s="1249"/>
      <c r="G75" s="1275"/>
      <c r="H75" s="1275"/>
      <c r="I75" s="1268"/>
      <c r="J75" s="1268"/>
      <c r="K75" s="1277"/>
      <c r="L75" s="1277"/>
      <c r="M75" s="1277"/>
      <c r="N75" s="1277"/>
      <c r="AM75" s="1267"/>
      <c r="AN75" s="1278"/>
      <c r="AO75" s="1278"/>
      <c r="AP75" s="1278"/>
      <c r="AQ75" s="1278"/>
      <c r="AR75" s="1278"/>
      <c r="AS75" s="1278"/>
      <c r="AT75" s="1278"/>
      <c r="AU75" s="1278"/>
      <c r="AV75" s="1278"/>
      <c r="AW75" s="1278"/>
      <c r="AX75" s="1278"/>
      <c r="AY75" s="1278"/>
      <c r="AZ75" s="1278"/>
      <c r="BA75" s="1278"/>
      <c r="BB75" s="1278" t="s">
        <v>607</v>
      </c>
      <c r="BC75" s="1278"/>
      <c r="BD75" s="1278"/>
      <c r="BE75" s="1278"/>
      <c r="BF75" s="1278"/>
      <c r="BG75" s="1278"/>
      <c r="BH75" s="1278"/>
      <c r="BI75" s="1278"/>
      <c r="BJ75" s="1278"/>
      <c r="BK75" s="1278"/>
      <c r="BL75" s="1278"/>
      <c r="BM75" s="1278"/>
      <c r="BN75" s="1278"/>
      <c r="BO75" s="1278"/>
      <c r="BP75" s="1279">
        <v>12.5</v>
      </c>
      <c r="BQ75" s="1279"/>
      <c r="BR75" s="1279"/>
      <c r="BS75" s="1279"/>
      <c r="BT75" s="1279"/>
      <c r="BU75" s="1279"/>
      <c r="BV75" s="1279"/>
      <c r="BW75" s="1279"/>
      <c r="BX75" s="1279">
        <v>12</v>
      </c>
      <c r="BY75" s="1279"/>
      <c r="BZ75" s="1279"/>
      <c r="CA75" s="1279"/>
      <c r="CB75" s="1279"/>
      <c r="CC75" s="1279"/>
      <c r="CD75" s="1279"/>
      <c r="CE75" s="1279"/>
      <c r="CF75" s="1279">
        <v>11.5</v>
      </c>
      <c r="CG75" s="1279"/>
      <c r="CH75" s="1279"/>
      <c r="CI75" s="1279"/>
      <c r="CJ75" s="1279"/>
      <c r="CK75" s="1279"/>
      <c r="CL75" s="1279"/>
      <c r="CM75" s="1279"/>
      <c r="CN75" s="1279">
        <v>10.3</v>
      </c>
      <c r="CO75" s="1279"/>
      <c r="CP75" s="1279"/>
      <c r="CQ75" s="1279"/>
      <c r="CR75" s="1279"/>
      <c r="CS75" s="1279"/>
      <c r="CT75" s="1279"/>
      <c r="CU75" s="1279"/>
      <c r="CV75" s="1279">
        <v>10.5</v>
      </c>
      <c r="CW75" s="1279"/>
      <c r="CX75" s="1279"/>
      <c r="CY75" s="1279"/>
      <c r="CZ75" s="1279"/>
      <c r="DA75" s="1279"/>
      <c r="DB75" s="1279"/>
      <c r="DC75" s="1279"/>
    </row>
    <row r="76" spans="2:107" ht="13" x14ac:dyDescent="0.2">
      <c r="B76" s="1249"/>
      <c r="G76" s="1275"/>
      <c r="H76" s="1275"/>
      <c r="I76" s="1268"/>
      <c r="J76" s="1268"/>
      <c r="K76" s="1277"/>
      <c r="L76" s="1277"/>
      <c r="M76" s="1277"/>
      <c r="N76" s="1277"/>
      <c r="AM76" s="1267"/>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ht="13" x14ac:dyDescent="0.2">
      <c r="B77" s="1249"/>
      <c r="G77" s="1268"/>
      <c r="H77" s="1268"/>
      <c r="I77" s="1268"/>
      <c r="J77" s="1268"/>
      <c r="K77" s="1296"/>
      <c r="L77" s="1296"/>
      <c r="M77" s="1296"/>
      <c r="N77" s="1296"/>
      <c r="AN77" s="1274" t="s">
        <v>604</v>
      </c>
      <c r="AO77" s="1274"/>
      <c r="AP77" s="1274"/>
      <c r="AQ77" s="1274"/>
      <c r="AR77" s="1274"/>
      <c r="AS77" s="1274"/>
      <c r="AT77" s="1274"/>
      <c r="AU77" s="1274"/>
      <c r="AV77" s="1274"/>
      <c r="AW77" s="1274"/>
      <c r="AX77" s="1274"/>
      <c r="AY77" s="1274"/>
      <c r="AZ77" s="1274"/>
      <c r="BA77" s="1274"/>
      <c r="BB77" s="1278" t="s">
        <v>602</v>
      </c>
      <c r="BC77" s="1278"/>
      <c r="BD77" s="1278"/>
      <c r="BE77" s="1278"/>
      <c r="BF77" s="1278"/>
      <c r="BG77" s="1278"/>
      <c r="BH77" s="1278"/>
      <c r="BI77" s="1278"/>
      <c r="BJ77" s="1278"/>
      <c r="BK77" s="1278"/>
      <c r="BL77" s="1278"/>
      <c r="BM77" s="1278"/>
      <c r="BN77" s="1278"/>
      <c r="BO77" s="1278"/>
      <c r="BP77" s="1279">
        <v>0</v>
      </c>
      <c r="BQ77" s="1279"/>
      <c r="BR77" s="1279"/>
      <c r="BS77" s="1279"/>
      <c r="BT77" s="1279"/>
      <c r="BU77" s="1279"/>
      <c r="BV77" s="1279"/>
      <c r="BW77" s="1279"/>
      <c r="BX77" s="1279">
        <v>0</v>
      </c>
      <c r="BY77" s="1279"/>
      <c r="BZ77" s="1279"/>
      <c r="CA77" s="1279"/>
      <c r="CB77" s="1279"/>
      <c r="CC77" s="1279"/>
      <c r="CD77" s="1279"/>
      <c r="CE77" s="1279"/>
      <c r="CF77" s="1279">
        <v>0</v>
      </c>
      <c r="CG77" s="1279"/>
      <c r="CH77" s="1279"/>
      <c r="CI77" s="1279"/>
      <c r="CJ77" s="1279"/>
      <c r="CK77" s="1279"/>
      <c r="CL77" s="1279"/>
      <c r="CM77" s="1279"/>
      <c r="CN77" s="1279">
        <v>0</v>
      </c>
      <c r="CO77" s="1279"/>
      <c r="CP77" s="1279"/>
      <c r="CQ77" s="1279"/>
      <c r="CR77" s="1279"/>
      <c r="CS77" s="1279"/>
      <c r="CT77" s="1279"/>
      <c r="CU77" s="1279"/>
      <c r="CV77" s="1279">
        <v>0</v>
      </c>
      <c r="CW77" s="1279"/>
      <c r="CX77" s="1279"/>
      <c r="CY77" s="1279"/>
      <c r="CZ77" s="1279"/>
      <c r="DA77" s="1279"/>
      <c r="DB77" s="1279"/>
      <c r="DC77" s="1279"/>
    </row>
    <row r="78" spans="2:107" ht="13" x14ac:dyDescent="0.2">
      <c r="B78" s="1249"/>
      <c r="G78" s="1268"/>
      <c r="H78" s="1268"/>
      <c r="I78" s="1268"/>
      <c r="J78" s="1268"/>
      <c r="K78" s="1296"/>
      <c r="L78" s="1296"/>
      <c r="M78" s="1296"/>
      <c r="N78" s="1296"/>
      <c r="AN78" s="1274"/>
      <c r="AO78" s="1274"/>
      <c r="AP78" s="1274"/>
      <c r="AQ78" s="1274"/>
      <c r="AR78" s="1274"/>
      <c r="AS78" s="1274"/>
      <c r="AT78" s="1274"/>
      <c r="AU78" s="1274"/>
      <c r="AV78" s="1274"/>
      <c r="AW78" s="1274"/>
      <c r="AX78" s="1274"/>
      <c r="AY78" s="1274"/>
      <c r="AZ78" s="1274"/>
      <c r="BA78" s="1274"/>
      <c r="BB78" s="1278"/>
      <c r="BC78" s="1278"/>
      <c r="BD78" s="1278"/>
      <c r="BE78" s="1278"/>
      <c r="BF78" s="1278"/>
      <c r="BG78" s="1278"/>
      <c r="BH78" s="1278"/>
      <c r="BI78" s="1278"/>
      <c r="BJ78" s="1278"/>
      <c r="BK78" s="1278"/>
      <c r="BL78" s="1278"/>
      <c r="BM78" s="1278"/>
      <c r="BN78" s="1278"/>
      <c r="BO78" s="1278"/>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ht="13" x14ac:dyDescent="0.2">
      <c r="B79" s="1249"/>
      <c r="G79" s="1268"/>
      <c r="H79" s="1268"/>
      <c r="I79" s="1281"/>
      <c r="J79" s="1281"/>
      <c r="K79" s="1297"/>
      <c r="L79" s="1297"/>
      <c r="M79" s="1297"/>
      <c r="N79" s="1297"/>
      <c r="AN79" s="1274"/>
      <c r="AO79" s="1274"/>
      <c r="AP79" s="1274"/>
      <c r="AQ79" s="1274"/>
      <c r="AR79" s="1274"/>
      <c r="AS79" s="1274"/>
      <c r="AT79" s="1274"/>
      <c r="AU79" s="1274"/>
      <c r="AV79" s="1274"/>
      <c r="AW79" s="1274"/>
      <c r="AX79" s="1274"/>
      <c r="AY79" s="1274"/>
      <c r="AZ79" s="1274"/>
      <c r="BA79" s="1274"/>
      <c r="BB79" s="1278" t="s">
        <v>607</v>
      </c>
      <c r="BC79" s="1278"/>
      <c r="BD79" s="1278"/>
      <c r="BE79" s="1278"/>
      <c r="BF79" s="1278"/>
      <c r="BG79" s="1278"/>
      <c r="BH79" s="1278"/>
      <c r="BI79" s="1278"/>
      <c r="BJ79" s="1278"/>
      <c r="BK79" s="1278"/>
      <c r="BL79" s="1278"/>
      <c r="BM79" s="1278"/>
      <c r="BN79" s="1278"/>
      <c r="BO79" s="1278"/>
      <c r="BP79" s="1279">
        <v>7.1</v>
      </c>
      <c r="BQ79" s="1279"/>
      <c r="BR79" s="1279"/>
      <c r="BS79" s="1279"/>
      <c r="BT79" s="1279"/>
      <c r="BU79" s="1279"/>
      <c r="BV79" s="1279"/>
      <c r="BW79" s="1279"/>
      <c r="BX79" s="1279">
        <v>7.1</v>
      </c>
      <c r="BY79" s="1279"/>
      <c r="BZ79" s="1279"/>
      <c r="CA79" s="1279"/>
      <c r="CB79" s="1279"/>
      <c r="CC79" s="1279"/>
      <c r="CD79" s="1279"/>
      <c r="CE79" s="1279"/>
      <c r="CF79" s="1279">
        <v>7.3</v>
      </c>
      <c r="CG79" s="1279"/>
      <c r="CH79" s="1279"/>
      <c r="CI79" s="1279"/>
      <c r="CJ79" s="1279"/>
      <c r="CK79" s="1279"/>
      <c r="CL79" s="1279"/>
      <c r="CM79" s="1279"/>
      <c r="CN79" s="1279">
        <v>7.4</v>
      </c>
      <c r="CO79" s="1279"/>
      <c r="CP79" s="1279"/>
      <c r="CQ79" s="1279"/>
      <c r="CR79" s="1279"/>
      <c r="CS79" s="1279"/>
      <c r="CT79" s="1279"/>
      <c r="CU79" s="1279"/>
      <c r="CV79" s="1279">
        <v>6.6</v>
      </c>
      <c r="CW79" s="1279"/>
      <c r="CX79" s="1279"/>
      <c r="CY79" s="1279"/>
      <c r="CZ79" s="1279"/>
      <c r="DA79" s="1279"/>
      <c r="DB79" s="1279"/>
      <c r="DC79" s="1279"/>
    </row>
    <row r="80" spans="2:107" ht="13" x14ac:dyDescent="0.2">
      <c r="B80" s="1249"/>
      <c r="G80" s="1268"/>
      <c r="H80" s="1268"/>
      <c r="I80" s="1281"/>
      <c r="J80" s="1281"/>
      <c r="K80" s="1297"/>
      <c r="L80" s="1297"/>
      <c r="M80" s="1297"/>
      <c r="N80" s="1297"/>
      <c r="AN80" s="1274"/>
      <c r="AO80" s="1274"/>
      <c r="AP80" s="1274"/>
      <c r="AQ80" s="1274"/>
      <c r="AR80" s="1274"/>
      <c r="AS80" s="1274"/>
      <c r="AT80" s="1274"/>
      <c r="AU80" s="1274"/>
      <c r="AV80" s="1274"/>
      <c r="AW80" s="1274"/>
      <c r="AX80" s="1274"/>
      <c r="AY80" s="1274"/>
      <c r="AZ80" s="1274"/>
      <c r="BA80" s="1274"/>
      <c r="BB80" s="1278"/>
      <c r="BC80" s="1278"/>
      <c r="BD80" s="1278"/>
      <c r="BE80" s="1278"/>
      <c r="BF80" s="1278"/>
      <c r="BG80" s="1278"/>
      <c r="BH80" s="1278"/>
      <c r="BI80" s="1278"/>
      <c r="BJ80" s="1278"/>
      <c r="BK80" s="1278"/>
      <c r="BL80" s="1278"/>
      <c r="BM80" s="1278"/>
      <c r="BN80" s="1278"/>
      <c r="BO80" s="1278"/>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ht="13" x14ac:dyDescent="0.2">
      <c r="B81" s="1249"/>
    </row>
    <row r="82" spans="2:109" ht="16.5" x14ac:dyDescent="0.2">
      <c r="B82" s="1249"/>
      <c r="K82" s="1298"/>
      <c r="L82" s="1298"/>
      <c r="M82" s="1298"/>
      <c r="N82" s="1298"/>
      <c r="AQ82" s="1298"/>
      <c r="AR82" s="1298"/>
      <c r="AS82" s="1298"/>
      <c r="AT82" s="1298"/>
      <c r="BC82" s="1298"/>
      <c r="BD82" s="1298"/>
      <c r="BE82" s="1298"/>
      <c r="BF82" s="1298"/>
      <c r="BO82" s="1298"/>
      <c r="BP82" s="1298"/>
      <c r="BQ82" s="1298"/>
      <c r="BR82" s="1298"/>
      <c r="CA82" s="1298"/>
      <c r="CB82" s="1298"/>
      <c r="CC82" s="1298"/>
      <c r="CD82" s="1298"/>
      <c r="CM82" s="1298"/>
      <c r="CN82" s="1298"/>
      <c r="CO82" s="1298"/>
      <c r="CP82" s="1298"/>
      <c r="CY82" s="1298"/>
      <c r="CZ82" s="1298"/>
      <c r="DA82" s="1298"/>
      <c r="DB82" s="1298"/>
      <c r="DC82" s="1298"/>
    </row>
    <row r="83" spans="2:109" ht="13" x14ac:dyDescent="0.2">
      <c r="B83" s="1251"/>
      <c r="C83" s="1252"/>
      <c r="D83" s="1252"/>
      <c r="E83" s="1252"/>
      <c r="F83" s="1252"/>
      <c r="G83" s="1252"/>
      <c r="H83" s="1252"/>
      <c r="I83" s="1252"/>
      <c r="J83" s="1252"/>
      <c r="K83" s="1252"/>
      <c r="L83" s="1252"/>
      <c r="M83" s="1252"/>
      <c r="N83" s="1252"/>
      <c r="O83" s="1252"/>
      <c r="P83" s="1252"/>
      <c r="Q83" s="1252"/>
      <c r="R83" s="1252"/>
      <c r="S83" s="1252"/>
      <c r="T83" s="1252"/>
      <c r="U83" s="1252"/>
      <c r="V83" s="1252"/>
      <c r="W83" s="1252"/>
      <c r="X83" s="1252"/>
      <c r="Y83" s="1252"/>
      <c r="Z83" s="1252"/>
      <c r="AA83" s="1252"/>
      <c r="AB83" s="1252"/>
      <c r="AC83" s="1252"/>
      <c r="AD83" s="1252"/>
      <c r="AE83" s="1252"/>
      <c r="AF83" s="1252"/>
      <c r="AG83" s="1252"/>
      <c r="AH83" s="1252"/>
      <c r="AI83" s="1252"/>
      <c r="AJ83" s="1252"/>
      <c r="AK83" s="1252"/>
      <c r="AL83" s="1252"/>
      <c r="AM83" s="1252"/>
      <c r="AN83" s="1252"/>
      <c r="AO83" s="1252"/>
      <c r="AP83" s="1252"/>
      <c r="AQ83" s="1252"/>
      <c r="AR83" s="1252"/>
      <c r="AS83" s="1252"/>
      <c r="AT83" s="1252"/>
      <c r="AU83" s="1252"/>
      <c r="AV83" s="1252"/>
      <c r="AW83" s="1252"/>
      <c r="AX83" s="1252"/>
      <c r="AY83" s="1252"/>
      <c r="AZ83" s="1252"/>
      <c r="BA83" s="1252"/>
      <c r="BB83" s="1252"/>
      <c r="BC83" s="1252"/>
      <c r="BD83" s="1252"/>
      <c r="BE83" s="1252"/>
      <c r="BF83" s="1252"/>
      <c r="BG83" s="1252"/>
      <c r="BH83" s="1252"/>
      <c r="BI83" s="1252"/>
      <c r="BJ83" s="1252"/>
      <c r="BK83" s="1252"/>
      <c r="BL83" s="1252"/>
      <c r="BM83" s="1252"/>
      <c r="BN83" s="1252"/>
      <c r="BO83" s="1252"/>
      <c r="BP83" s="1252"/>
      <c r="BQ83" s="1252"/>
      <c r="BR83" s="1252"/>
      <c r="BS83" s="1252"/>
      <c r="BT83" s="1252"/>
      <c r="BU83" s="1252"/>
      <c r="BV83" s="1252"/>
      <c r="BW83" s="1252"/>
      <c r="BX83" s="1252"/>
      <c r="BY83" s="1252"/>
      <c r="BZ83" s="1252"/>
      <c r="CA83" s="1252"/>
      <c r="CB83" s="1252"/>
      <c r="CC83" s="1252"/>
      <c r="CD83" s="1252"/>
      <c r="CE83" s="1252"/>
      <c r="CF83" s="1252"/>
      <c r="CG83" s="1252"/>
      <c r="CH83" s="1252"/>
      <c r="CI83" s="1252"/>
      <c r="CJ83" s="1252"/>
      <c r="CK83" s="1252"/>
      <c r="CL83" s="1252"/>
      <c r="CM83" s="1252"/>
      <c r="CN83" s="1252"/>
      <c r="CO83" s="1252"/>
      <c r="CP83" s="1252"/>
      <c r="CQ83" s="1252"/>
      <c r="CR83" s="1252"/>
      <c r="CS83" s="1252"/>
      <c r="CT83" s="1252"/>
      <c r="CU83" s="1252"/>
      <c r="CV83" s="1252"/>
      <c r="CW83" s="1252"/>
      <c r="CX83" s="1252"/>
      <c r="CY83" s="1252"/>
      <c r="CZ83" s="1252"/>
      <c r="DA83" s="1252"/>
      <c r="DB83" s="1252"/>
      <c r="DC83" s="1252"/>
      <c r="DD83" s="1253"/>
    </row>
    <row r="84" spans="2:109" ht="13" x14ac:dyDescent="0.2">
      <c r="DD84" s="1243"/>
      <c r="DE84" s="1243"/>
    </row>
    <row r="85" spans="2:109" ht="13" x14ac:dyDescent="0.2">
      <c r="DD85" s="1243"/>
      <c r="DE85" s="1243"/>
    </row>
  </sheetData>
  <sheetProtection algorithmName="SHA-512" hashValue="oxcgDcG1YIUG8DRu6cc/OwErXlXSmRvJpwoUIi3wcHHh+GZuax0HKxQR8RsZpDnK8/HVePWdR0JiHt2SRN2dNA==" saltValue="th3DZ+ll9ZCK4zR4DFIhL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1" zoomScaleNormal="100" zoomScaleSheetLayoutView="70" workbookViewId="0">
      <selection activeCell="AF67" sqref="AF67"/>
    </sheetView>
  </sheetViews>
  <sheetFormatPr defaultColWidth="0" defaultRowHeight="13.5" customHeight="1" zeroHeight="1" x14ac:dyDescent="0.2"/>
  <cols>
    <col min="1" max="34" width="2.453125" style="259" customWidth="1"/>
    <col min="35" max="122" width="2.453125" style="258" customWidth="1"/>
    <col min="123" max="16384" width="2.453125" style="258" hidden="1"/>
  </cols>
  <sheetData>
    <row r="1" spans="1:34" ht="13.5" customHeight="1" x14ac:dyDescent="0.2">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row>
    <row r="2" spans="1:34" ht="13" x14ac:dyDescent="0.2">
      <c r="S2" s="258"/>
      <c r="AH2" s="258"/>
    </row>
    <row r="3" spans="1:34" ht="13" x14ac:dyDescent="0.2">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row>
    <row r="4" spans="1:34" ht="13" x14ac:dyDescent="0.2"/>
    <row r="5" spans="1:34" ht="13" x14ac:dyDescent="0.2"/>
    <row r="6" spans="1:34" ht="13" x14ac:dyDescent="0.2"/>
    <row r="7" spans="1:34" ht="13" x14ac:dyDescent="0.2"/>
    <row r="8" spans="1:34" ht="13" x14ac:dyDescent="0.2"/>
    <row r="9" spans="1:34" ht="13" x14ac:dyDescent="0.2">
      <c r="AH9" s="258"/>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8"/>
    </row>
    <row r="18" spans="12:34" ht="13" x14ac:dyDescent="0.2"/>
    <row r="19" spans="12:34" ht="13" x14ac:dyDescent="0.2"/>
    <row r="20" spans="12:34" ht="13" x14ac:dyDescent="0.2">
      <c r="AH20" s="258"/>
    </row>
    <row r="21" spans="12:34" ht="13" x14ac:dyDescent="0.2">
      <c r="AH21" s="258"/>
    </row>
    <row r="22" spans="12:34" ht="13" x14ac:dyDescent="0.2"/>
    <row r="23" spans="12:34" ht="13" x14ac:dyDescent="0.2"/>
    <row r="24" spans="12:34" ht="13" x14ac:dyDescent="0.2">
      <c r="Q24" s="258"/>
    </row>
    <row r="25" spans="12:34" ht="13" x14ac:dyDescent="0.2"/>
    <row r="26" spans="12:34" ht="13" x14ac:dyDescent="0.2"/>
    <row r="27" spans="12:34" ht="13" x14ac:dyDescent="0.2"/>
    <row r="28" spans="12:34" ht="13" x14ac:dyDescent="0.2">
      <c r="O28" s="258"/>
      <c r="T28" s="258"/>
      <c r="AH28" s="258"/>
    </row>
    <row r="29" spans="12:34" ht="13" x14ac:dyDescent="0.2"/>
    <row r="30" spans="12:34" ht="13" x14ac:dyDescent="0.2"/>
    <row r="31" spans="12:34" ht="13" x14ac:dyDescent="0.2">
      <c r="Q31" s="258"/>
    </row>
    <row r="32" spans="12:34" ht="13" x14ac:dyDescent="0.2">
      <c r="L32" s="258"/>
    </row>
    <row r="33" spans="2:34" ht="13" x14ac:dyDescent="0.2">
      <c r="C33" s="258"/>
      <c r="E33" s="258"/>
      <c r="G33" s="258"/>
      <c r="I33" s="258"/>
      <c r="X33" s="258"/>
    </row>
    <row r="34" spans="2:34" ht="13" x14ac:dyDescent="0.2">
      <c r="B34" s="258"/>
      <c r="P34" s="258"/>
      <c r="R34" s="258"/>
      <c r="T34" s="258"/>
    </row>
    <row r="35" spans="2:34" ht="13" x14ac:dyDescent="0.2">
      <c r="D35" s="258"/>
      <c r="W35" s="258"/>
      <c r="AC35" s="258"/>
      <c r="AD35" s="258"/>
      <c r="AE35" s="258"/>
      <c r="AF35" s="258"/>
      <c r="AG35" s="258"/>
      <c r="AH35" s="258"/>
    </row>
    <row r="36" spans="2:34" ht="13" x14ac:dyDescent="0.2">
      <c r="H36" s="258"/>
      <c r="J36" s="258"/>
      <c r="K36" s="258"/>
      <c r="M36" s="258"/>
      <c r="Y36" s="258"/>
      <c r="Z36" s="258"/>
      <c r="AA36" s="258"/>
      <c r="AB36" s="258"/>
      <c r="AC36" s="258"/>
      <c r="AD36" s="258"/>
      <c r="AE36" s="258"/>
      <c r="AF36" s="258"/>
      <c r="AG36" s="258"/>
      <c r="AH36" s="258"/>
    </row>
    <row r="37" spans="2:34" ht="13" x14ac:dyDescent="0.2">
      <c r="AH37" s="258"/>
    </row>
    <row r="38" spans="2:34" ht="13" x14ac:dyDescent="0.2">
      <c r="AG38" s="258"/>
      <c r="AH38" s="258"/>
    </row>
    <row r="39" spans="2:34" ht="13" x14ac:dyDescent="0.2"/>
    <row r="40" spans="2:34" ht="13" x14ac:dyDescent="0.2">
      <c r="X40" s="258"/>
    </row>
    <row r="41" spans="2:34" ht="13" x14ac:dyDescent="0.2">
      <c r="R41" s="258"/>
    </row>
    <row r="42" spans="2:34" ht="13" x14ac:dyDescent="0.2">
      <c r="W42" s="258"/>
    </row>
    <row r="43" spans="2:34" ht="13" x14ac:dyDescent="0.2">
      <c r="Y43" s="258"/>
      <c r="Z43" s="258"/>
      <c r="AA43" s="258"/>
      <c r="AB43" s="258"/>
      <c r="AC43" s="258"/>
      <c r="AD43" s="258"/>
      <c r="AE43" s="258"/>
      <c r="AF43" s="258"/>
      <c r="AG43" s="258"/>
      <c r="AH43" s="258"/>
    </row>
    <row r="44" spans="2:34" ht="13" x14ac:dyDescent="0.2">
      <c r="AH44" s="258"/>
    </row>
    <row r="45" spans="2:34" ht="13" x14ac:dyDescent="0.2">
      <c r="X45" s="258"/>
    </row>
    <row r="46" spans="2:34" ht="13" x14ac:dyDescent="0.2"/>
    <row r="47" spans="2:34" ht="13" x14ac:dyDescent="0.2"/>
    <row r="48" spans="2:34" ht="13" x14ac:dyDescent="0.2">
      <c r="W48" s="258"/>
      <c r="Y48" s="258"/>
      <c r="Z48" s="258"/>
      <c r="AA48" s="258"/>
      <c r="AB48" s="258"/>
      <c r="AC48" s="258"/>
      <c r="AD48" s="258"/>
      <c r="AE48" s="258"/>
      <c r="AF48" s="258"/>
      <c r="AG48" s="258"/>
      <c r="AH48" s="258"/>
    </row>
    <row r="49" spans="28:34" ht="13" x14ac:dyDescent="0.2"/>
    <row r="50" spans="28:34" ht="13" x14ac:dyDescent="0.2">
      <c r="AE50" s="258"/>
      <c r="AF50" s="258"/>
      <c r="AG50" s="258"/>
      <c r="AH50" s="258"/>
    </row>
    <row r="51" spans="28:34" ht="13" x14ac:dyDescent="0.2">
      <c r="AC51" s="258"/>
      <c r="AD51" s="258"/>
      <c r="AE51" s="258"/>
      <c r="AF51" s="258"/>
      <c r="AG51" s="258"/>
      <c r="AH51" s="258"/>
    </row>
    <row r="52" spans="28:34" ht="13" x14ac:dyDescent="0.2"/>
    <row r="53" spans="28:34" ht="13" x14ac:dyDescent="0.2">
      <c r="AF53" s="258"/>
      <c r="AG53" s="258"/>
      <c r="AH53" s="258"/>
    </row>
    <row r="54" spans="28:34" ht="13" x14ac:dyDescent="0.2">
      <c r="AH54" s="258"/>
    </row>
    <row r="55" spans="28:34" ht="13" x14ac:dyDescent="0.2"/>
    <row r="56" spans="28:34" ht="13" x14ac:dyDescent="0.2">
      <c r="AB56" s="258"/>
      <c r="AC56" s="258"/>
      <c r="AD56" s="258"/>
      <c r="AE56" s="258"/>
      <c r="AF56" s="258"/>
      <c r="AG56" s="258"/>
      <c r="AH56" s="258"/>
    </row>
    <row r="57" spans="28:34" ht="13" x14ac:dyDescent="0.2">
      <c r="AH57" s="258"/>
    </row>
    <row r="58" spans="28:34" ht="13" x14ac:dyDescent="0.2">
      <c r="AH58" s="258"/>
    </row>
    <row r="59" spans="28:34" ht="13" x14ac:dyDescent="0.2"/>
    <row r="60" spans="28:34" ht="13" x14ac:dyDescent="0.2"/>
    <row r="61" spans="28:34" ht="13" x14ac:dyDescent="0.2"/>
    <row r="62" spans="28:34" ht="13" x14ac:dyDescent="0.2"/>
    <row r="63" spans="28:34" ht="13" x14ac:dyDescent="0.2">
      <c r="AH63" s="258"/>
    </row>
    <row r="64" spans="28:34" ht="13" x14ac:dyDescent="0.2">
      <c r="AG64" s="258"/>
      <c r="AH64" s="258"/>
    </row>
    <row r="65" spans="28:34" ht="13" x14ac:dyDescent="0.2"/>
    <row r="66" spans="28:34" ht="13" x14ac:dyDescent="0.2"/>
    <row r="67" spans="28:34" ht="13" x14ac:dyDescent="0.2"/>
    <row r="68" spans="28:34" ht="13" x14ac:dyDescent="0.2">
      <c r="AB68" s="258"/>
      <c r="AC68" s="258"/>
      <c r="AD68" s="258"/>
      <c r="AE68" s="258"/>
      <c r="AF68" s="258"/>
      <c r="AG68" s="258"/>
      <c r="AH68" s="258"/>
    </row>
    <row r="69" spans="28:34" ht="13" x14ac:dyDescent="0.2">
      <c r="AF69" s="258"/>
      <c r="AG69" s="258"/>
      <c r="AH69" s="258"/>
    </row>
    <row r="70" spans="28:34" ht="13" x14ac:dyDescent="0.2"/>
    <row r="71" spans="28:34" ht="13" x14ac:dyDescent="0.2"/>
    <row r="72" spans="28:34" ht="13" x14ac:dyDescent="0.2"/>
    <row r="73" spans="28:34" ht="13" x14ac:dyDescent="0.2"/>
    <row r="74" spans="28:34" ht="13" x14ac:dyDescent="0.2"/>
    <row r="75" spans="28:34" ht="13" x14ac:dyDescent="0.2">
      <c r="AH75" s="258"/>
    </row>
    <row r="76" spans="28:34" ht="13" x14ac:dyDescent="0.2">
      <c r="AF76" s="258"/>
      <c r="AG76" s="258"/>
      <c r="AH76" s="258"/>
    </row>
    <row r="77" spans="28:34" ht="13" x14ac:dyDescent="0.2">
      <c r="AG77" s="258"/>
      <c r="AH77" s="258"/>
    </row>
    <row r="78" spans="28:34" ht="13" x14ac:dyDescent="0.2"/>
    <row r="79" spans="28:34" ht="13" x14ac:dyDescent="0.2"/>
    <row r="80" spans="28:34" ht="13" x14ac:dyDescent="0.2"/>
    <row r="81" spans="25:34" ht="13" x14ac:dyDescent="0.2"/>
    <row r="82" spans="25:34" ht="13" x14ac:dyDescent="0.2">
      <c r="Y82" s="258"/>
    </row>
    <row r="83" spans="25:34" ht="13" x14ac:dyDescent="0.2">
      <c r="Y83" s="258"/>
      <c r="Z83" s="258"/>
      <c r="AA83" s="258"/>
      <c r="AB83" s="258"/>
      <c r="AC83" s="258"/>
      <c r="AD83" s="258"/>
      <c r="AE83" s="258"/>
      <c r="AF83" s="258"/>
      <c r="AG83" s="258"/>
      <c r="AH83" s="258"/>
    </row>
    <row r="84" spans="25:34" ht="13" x14ac:dyDescent="0.2"/>
    <row r="85" spans="25:34" ht="13" x14ac:dyDescent="0.2"/>
    <row r="86" spans="25:34" ht="13" x14ac:dyDescent="0.2"/>
    <row r="87" spans="25:34" ht="13" x14ac:dyDescent="0.2"/>
    <row r="88" spans="25:34" ht="13" x14ac:dyDescent="0.2">
      <c r="AH88" s="25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8"/>
      <c r="AG94" s="258"/>
      <c r="AH94" s="258"/>
    </row>
    <row r="95" spans="25:34" ht="13.5" customHeight="1" x14ac:dyDescent="0.2">
      <c r="AH95" s="25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8"/>
    </row>
    <row r="102" spans="33:34" ht="13.5" customHeight="1" x14ac:dyDescent="0.2"/>
    <row r="103" spans="33:34" ht="13.5" customHeight="1" x14ac:dyDescent="0.2"/>
    <row r="104" spans="33:34" ht="13.5" customHeight="1" x14ac:dyDescent="0.2">
      <c r="AG104" s="258"/>
      <c r="AH104" s="25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8"/>
    </row>
    <row r="117" spans="34:122" ht="13.5" customHeight="1" x14ac:dyDescent="0.2"/>
    <row r="118" spans="34:122" ht="13.5" customHeight="1" x14ac:dyDescent="0.2"/>
    <row r="119" spans="34:122" ht="13.5" customHeight="1" x14ac:dyDescent="0.2"/>
    <row r="120" spans="34:122" ht="13.5" customHeight="1" x14ac:dyDescent="0.2">
      <c r="AH120" s="258"/>
    </row>
    <row r="121" spans="34:122" ht="13.5" customHeight="1" x14ac:dyDescent="0.2">
      <c r="AH121" s="258"/>
    </row>
    <row r="122" spans="34:122" ht="13.5" customHeight="1" x14ac:dyDescent="0.2"/>
    <row r="123" spans="34:122" ht="13.5" customHeight="1" x14ac:dyDescent="0.2"/>
    <row r="124" spans="34:122" ht="13.5" customHeight="1" x14ac:dyDescent="0.2"/>
    <row r="125" spans="34:122" ht="13.5" customHeight="1" x14ac:dyDescent="0.2">
      <c r="DR125" s="258" t="s">
        <v>505</v>
      </c>
    </row>
  </sheetData>
  <sheetProtection algorithmName="SHA-512" hashValue="DUt3Etqmgbp7+gRSi+T4+fQcVAnr/7iVZD7gstIyr03I/yW6JNtU1TT+j19zTyjDG0OIRE2tyxDGh7ioawYseA==" saltValue="9SgmTF4BWOvC0xd4+Y3MC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AF67" sqref="AF67"/>
    </sheetView>
  </sheetViews>
  <sheetFormatPr defaultColWidth="0" defaultRowHeight="13.5" customHeight="1" zeroHeight="1" x14ac:dyDescent="0.2"/>
  <cols>
    <col min="1" max="34" width="2.453125" style="259" customWidth="1"/>
    <col min="35" max="122" width="2.453125" style="258" customWidth="1"/>
    <col min="123" max="16384" width="2.453125" style="258" hidden="1"/>
  </cols>
  <sheetData>
    <row r="1" spans="2:34" ht="13.5" customHeight="1" x14ac:dyDescent="0.2">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row>
    <row r="2" spans="2:34" ht="13" x14ac:dyDescent="0.2">
      <c r="S2" s="258"/>
      <c r="AH2" s="258"/>
    </row>
    <row r="3" spans="2:34" ht="13" x14ac:dyDescent="0.2">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row>
    <row r="4" spans="2:34" ht="13" x14ac:dyDescent="0.2"/>
    <row r="5" spans="2:34" ht="13" x14ac:dyDescent="0.2"/>
    <row r="6" spans="2:34" ht="13" x14ac:dyDescent="0.2"/>
    <row r="7" spans="2:34" ht="13" x14ac:dyDescent="0.2"/>
    <row r="8" spans="2:34" ht="13" x14ac:dyDescent="0.2"/>
    <row r="9" spans="2:34" ht="13" x14ac:dyDescent="0.2">
      <c r="AH9" s="258"/>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8"/>
    </row>
    <row r="18" spans="12:34" ht="13" x14ac:dyDescent="0.2"/>
    <row r="19" spans="12:34" ht="13" x14ac:dyDescent="0.2"/>
    <row r="20" spans="12:34" ht="13" x14ac:dyDescent="0.2">
      <c r="AH20" s="258"/>
    </row>
    <row r="21" spans="12:34" ht="13" x14ac:dyDescent="0.2">
      <c r="AH21" s="258"/>
    </row>
    <row r="22" spans="12:34" ht="13" x14ac:dyDescent="0.2"/>
    <row r="23" spans="12:34" ht="13" x14ac:dyDescent="0.2"/>
    <row r="24" spans="12:34" ht="13" x14ac:dyDescent="0.2">
      <c r="Q24" s="258"/>
    </row>
    <row r="25" spans="12:34" ht="13" x14ac:dyDescent="0.2"/>
    <row r="26" spans="12:34" ht="13" x14ac:dyDescent="0.2"/>
    <row r="27" spans="12:34" ht="13" x14ac:dyDescent="0.2"/>
    <row r="28" spans="12:34" ht="13" x14ac:dyDescent="0.2">
      <c r="O28" s="258"/>
      <c r="T28" s="258"/>
      <c r="AH28" s="258"/>
    </row>
    <row r="29" spans="12:34" ht="13" x14ac:dyDescent="0.2"/>
    <row r="30" spans="12:34" ht="13" x14ac:dyDescent="0.2"/>
    <row r="31" spans="12:34" ht="13" x14ac:dyDescent="0.2">
      <c r="Q31" s="258"/>
    </row>
    <row r="32" spans="12:34" ht="13" x14ac:dyDescent="0.2">
      <c r="L32" s="258"/>
    </row>
    <row r="33" spans="2:34" ht="13" x14ac:dyDescent="0.2">
      <c r="C33" s="258"/>
      <c r="E33" s="258"/>
      <c r="G33" s="258"/>
      <c r="I33" s="258"/>
      <c r="X33" s="258"/>
    </row>
    <row r="34" spans="2:34" ht="13" x14ac:dyDescent="0.2">
      <c r="B34" s="258"/>
      <c r="P34" s="258"/>
      <c r="R34" s="258"/>
      <c r="T34" s="258"/>
    </row>
    <row r="35" spans="2:34" ht="13" x14ac:dyDescent="0.2">
      <c r="D35" s="258"/>
      <c r="W35" s="258"/>
      <c r="AC35" s="258"/>
      <c r="AD35" s="258"/>
      <c r="AE35" s="258"/>
      <c r="AF35" s="258"/>
      <c r="AG35" s="258"/>
      <c r="AH35" s="258"/>
    </row>
    <row r="36" spans="2:34" ht="13" x14ac:dyDescent="0.2">
      <c r="H36" s="258"/>
      <c r="J36" s="258"/>
      <c r="K36" s="258"/>
      <c r="M36" s="258"/>
      <c r="Y36" s="258"/>
      <c r="Z36" s="258"/>
      <c r="AA36" s="258"/>
      <c r="AB36" s="258"/>
      <c r="AC36" s="258"/>
      <c r="AD36" s="258"/>
      <c r="AE36" s="258"/>
      <c r="AF36" s="258"/>
      <c r="AG36" s="258"/>
      <c r="AH36" s="258"/>
    </row>
    <row r="37" spans="2:34" ht="13" x14ac:dyDescent="0.2">
      <c r="AH37" s="258"/>
    </row>
    <row r="38" spans="2:34" ht="13" x14ac:dyDescent="0.2">
      <c r="AG38" s="258"/>
      <c r="AH38" s="258"/>
    </row>
    <row r="39" spans="2:34" ht="13" x14ac:dyDescent="0.2"/>
    <row r="40" spans="2:34" ht="13" x14ac:dyDescent="0.2">
      <c r="X40" s="258"/>
    </row>
    <row r="41" spans="2:34" ht="13" x14ac:dyDescent="0.2">
      <c r="R41" s="258"/>
    </row>
    <row r="42" spans="2:34" ht="13" x14ac:dyDescent="0.2">
      <c r="W42" s="258"/>
    </row>
    <row r="43" spans="2:34" ht="13" x14ac:dyDescent="0.2">
      <c r="Y43" s="258"/>
      <c r="Z43" s="258"/>
      <c r="AA43" s="258"/>
      <c r="AB43" s="258"/>
      <c r="AC43" s="258"/>
      <c r="AD43" s="258"/>
      <c r="AE43" s="258"/>
      <c r="AF43" s="258"/>
      <c r="AG43" s="258"/>
      <c r="AH43" s="258"/>
    </row>
    <row r="44" spans="2:34" ht="13" x14ac:dyDescent="0.2">
      <c r="AH44" s="258"/>
    </row>
    <row r="45" spans="2:34" ht="13" x14ac:dyDescent="0.2">
      <c r="X45" s="258"/>
    </row>
    <row r="46" spans="2:34" ht="13" x14ac:dyDescent="0.2"/>
    <row r="47" spans="2:34" ht="13" x14ac:dyDescent="0.2"/>
    <row r="48" spans="2:34" ht="13" x14ac:dyDescent="0.2">
      <c r="W48" s="258"/>
      <c r="Y48" s="258"/>
      <c r="Z48" s="258"/>
      <c r="AA48" s="258"/>
      <c r="AB48" s="258"/>
      <c r="AC48" s="258"/>
      <c r="AD48" s="258"/>
      <c r="AE48" s="258"/>
      <c r="AF48" s="258"/>
      <c r="AG48" s="258"/>
      <c r="AH48" s="258"/>
    </row>
    <row r="49" spans="28:34" ht="13" x14ac:dyDescent="0.2"/>
    <row r="50" spans="28:34" ht="13" x14ac:dyDescent="0.2">
      <c r="AE50" s="258"/>
      <c r="AF50" s="258"/>
      <c r="AG50" s="258"/>
      <c r="AH50" s="258"/>
    </row>
    <row r="51" spans="28:34" ht="13" x14ac:dyDescent="0.2">
      <c r="AC51" s="258"/>
      <c r="AD51" s="258"/>
      <c r="AE51" s="258"/>
      <c r="AF51" s="258"/>
      <c r="AG51" s="258"/>
      <c r="AH51" s="258"/>
    </row>
    <row r="52" spans="28:34" ht="13" x14ac:dyDescent="0.2"/>
    <row r="53" spans="28:34" ht="13" x14ac:dyDescent="0.2">
      <c r="AF53" s="258"/>
      <c r="AG53" s="258"/>
      <c r="AH53" s="258"/>
    </row>
    <row r="54" spans="28:34" ht="13" x14ac:dyDescent="0.2">
      <c r="AH54" s="258"/>
    </row>
    <row r="55" spans="28:34" ht="13" x14ac:dyDescent="0.2"/>
    <row r="56" spans="28:34" ht="13" x14ac:dyDescent="0.2">
      <c r="AB56" s="258"/>
      <c r="AC56" s="258"/>
      <c r="AD56" s="258"/>
      <c r="AE56" s="258"/>
      <c r="AF56" s="258"/>
      <c r="AG56" s="258"/>
      <c r="AH56" s="258"/>
    </row>
    <row r="57" spans="28:34" ht="13" x14ac:dyDescent="0.2">
      <c r="AH57" s="258"/>
    </row>
    <row r="58" spans="28:34" ht="13" x14ac:dyDescent="0.2">
      <c r="AH58" s="258"/>
    </row>
    <row r="59" spans="28:34" ht="13" x14ac:dyDescent="0.2">
      <c r="AG59" s="258"/>
      <c r="AH59" s="258"/>
    </row>
    <row r="60" spans="28:34" ht="13" x14ac:dyDescent="0.2"/>
    <row r="61" spans="28:34" ht="13" x14ac:dyDescent="0.2"/>
    <row r="62" spans="28:34" ht="13" x14ac:dyDescent="0.2"/>
    <row r="63" spans="28:34" ht="13" x14ac:dyDescent="0.2">
      <c r="AH63" s="258"/>
    </row>
    <row r="64" spans="28:34" ht="13" x14ac:dyDescent="0.2">
      <c r="AG64" s="258"/>
      <c r="AH64" s="258"/>
    </row>
    <row r="65" spans="28:34" ht="13" x14ac:dyDescent="0.2"/>
    <row r="66" spans="28:34" ht="13" x14ac:dyDescent="0.2"/>
    <row r="67" spans="28:34" ht="13" x14ac:dyDescent="0.2"/>
    <row r="68" spans="28:34" ht="13" x14ac:dyDescent="0.2">
      <c r="AB68" s="258"/>
      <c r="AC68" s="258"/>
      <c r="AD68" s="258"/>
      <c r="AE68" s="258"/>
      <c r="AF68" s="258"/>
      <c r="AG68" s="258"/>
      <c r="AH68" s="258"/>
    </row>
    <row r="69" spans="28:34" ht="13" x14ac:dyDescent="0.2">
      <c r="AF69" s="258"/>
      <c r="AG69" s="258"/>
      <c r="AH69" s="258"/>
    </row>
    <row r="70" spans="28:34" ht="13" x14ac:dyDescent="0.2"/>
    <row r="71" spans="28:34" ht="13" x14ac:dyDescent="0.2"/>
    <row r="72" spans="28:34" ht="13" x14ac:dyDescent="0.2"/>
    <row r="73" spans="28:34" ht="13" x14ac:dyDescent="0.2"/>
    <row r="74" spans="28:34" ht="13" x14ac:dyDescent="0.2"/>
    <row r="75" spans="28:34" ht="13" x14ac:dyDescent="0.2">
      <c r="AH75" s="258"/>
    </row>
    <row r="76" spans="28:34" ht="13" x14ac:dyDescent="0.2">
      <c r="AF76" s="258"/>
      <c r="AG76" s="258"/>
      <c r="AH76" s="258"/>
    </row>
    <row r="77" spans="28:34" ht="13" x14ac:dyDescent="0.2">
      <c r="AG77" s="258"/>
      <c r="AH77" s="258"/>
    </row>
    <row r="78" spans="28:34" ht="13" x14ac:dyDescent="0.2"/>
    <row r="79" spans="28:34" ht="13" x14ac:dyDescent="0.2"/>
    <row r="80" spans="28:34" ht="13" x14ac:dyDescent="0.2"/>
    <row r="81" spans="25:34" ht="13" x14ac:dyDescent="0.2"/>
    <row r="82" spans="25:34" ht="13" x14ac:dyDescent="0.2">
      <c r="Y82" s="258"/>
    </row>
    <row r="83" spans="25:34" ht="13" x14ac:dyDescent="0.2">
      <c r="Y83" s="258"/>
      <c r="Z83" s="258"/>
      <c r="AA83" s="258"/>
      <c r="AB83" s="258"/>
      <c r="AC83" s="258"/>
      <c r="AD83" s="258"/>
      <c r="AE83" s="258"/>
      <c r="AF83" s="258"/>
      <c r="AG83" s="258"/>
      <c r="AH83" s="258"/>
    </row>
    <row r="84" spans="25:34" ht="13" x14ac:dyDescent="0.2"/>
    <row r="85" spans="25:34" ht="13" x14ac:dyDescent="0.2"/>
    <row r="86" spans="25:34" ht="13" x14ac:dyDescent="0.2"/>
    <row r="87" spans="25:34" ht="13" x14ac:dyDescent="0.2"/>
    <row r="88" spans="25:34" ht="13" x14ac:dyDescent="0.2">
      <c r="AH88" s="25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8"/>
      <c r="AG94" s="258"/>
      <c r="AH94" s="258"/>
    </row>
    <row r="95" spans="25:34" ht="13.5" customHeight="1" x14ac:dyDescent="0.2">
      <c r="AH95" s="25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8"/>
    </row>
    <row r="102" spans="33:34" ht="13.5" customHeight="1" x14ac:dyDescent="0.2"/>
    <row r="103" spans="33:34" ht="13.5" customHeight="1" x14ac:dyDescent="0.2"/>
    <row r="104" spans="33:34" ht="13.5" customHeight="1" x14ac:dyDescent="0.2">
      <c r="AG104" s="258"/>
      <c r="AH104" s="25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8"/>
    </row>
    <row r="117" spans="34:122" ht="13.5" customHeight="1" x14ac:dyDescent="0.2"/>
    <row r="118" spans="34:122" ht="13.5" customHeight="1" x14ac:dyDescent="0.2"/>
    <row r="119" spans="34:122" ht="13.5" customHeight="1" x14ac:dyDescent="0.2"/>
    <row r="120" spans="34:122" ht="13.5" customHeight="1" x14ac:dyDescent="0.2">
      <c r="AH120" s="258"/>
    </row>
    <row r="121" spans="34:122" ht="13.5" customHeight="1" x14ac:dyDescent="0.2">
      <c r="AH121" s="258"/>
    </row>
    <row r="122" spans="34:122" ht="13.5" customHeight="1" x14ac:dyDescent="0.2"/>
    <row r="123" spans="34:122" ht="13.5" customHeight="1" x14ac:dyDescent="0.2"/>
    <row r="124" spans="34:122" ht="13.5" customHeight="1" x14ac:dyDescent="0.2"/>
    <row r="125" spans="34:122" ht="13.5" customHeight="1" x14ac:dyDescent="0.2">
      <c r="DR125" s="258" t="s">
        <v>505</v>
      </c>
    </row>
  </sheetData>
  <sheetProtection algorithmName="SHA-512" hashValue="73HHfh16RlqSN+FXEjHRUyk4zwP0m+EJ4cha+vpw2Qaku+jFOIcsrZKl1J9bn7mQ30NJiGZGLwWKK71oxuQDTg==" saltValue="N79RzrFT5j03br8Sspi36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37" customWidth="1"/>
    <col min="2" max="8" width="13.36328125" style="137" customWidth="1"/>
    <col min="9" max="16384" width="11.08984375" style="137"/>
  </cols>
  <sheetData>
    <row r="1" spans="1:8" x14ac:dyDescent="0.2">
      <c r="A1" s="131"/>
      <c r="B1" s="132"/>
      <c r="C1" s="133"/>
      <c r="D1" s="134"/>
      <c r="E1" s="135"/>
      <c r="F1" s="135"/>
      <c r="G1" s="135"/>
      <c r="H1" s="136"/>
    </row>
    <row r="2" spans="1:8" x14ac:dyDescent="0.2">
      <c r="A2" s="138"/>
      <c r="B2" s="139"/>
      <c r="C2" s="140"/>
      <c r="D2" s="141" t="s">
        <v>52</v>
      </c>
      <c r="E2" s="142"/>
      <c r="F2" s="143" t="s">
        <v>555</v>
      </c>
      <c r="G2" s="144"/>
      <c r="H2" s="145"/>
    </row>
    <row r="3" spans="1:8" x14ac:dyDescent="0.2">
      <c r="A3" s="141" t="s">
        <v>548</v>
      </c>
      <c r="B3" s="146"/>
      <c r="C3" s="147"/>
      <c r="D3" s="148">
        <v>732098</v>
      </c>
      <c r="E3" s="149"/>
      <c r="F3" s="150">
        <v>291173</v>
      </c>
      <c r="G3" s="151"/>
      <c r="H3" s="152"/>
    </row>
    <row r="4" spans="1:8" x14ac:dyDescent="0.2">
      <c r="A4" s="153"/>
      <c r="B4" s="154"/>
      <c r="C4" s="155"/>
      <c r="D4" s="156">
        <v>227521</v>
      </c>
      <c r="E4" s="157"/>
      <c r="F4" s="158">
        <v>119071</v>
      </c>
      <c r="G4" s="159"/>
      <c r="H4" s="160"/>
    </row>
    <row r="5" spans="1:8" x14ac:dyDescent="0.2">
      <c r="A5" s="141" t="s">
        <v>550</v>
      </c>
      <c r="B5" s="146"/>
      <c r="C5" s="147"/>
      <c r="D5" s="148">
        <v>549409</v>
      </c>
      <c r="E5" s="149"/>
      <c r="F5" s="150">
        <v>271581</v>
      </c>
      <c r="G5" s="151"/>
      <c r="H5" s="152"/>
    </row>
    <row r="6" spans="1:8" x14ac:dyDescent="0.2">
      <c r="A6" s="153"/>
      <c r="B6" s="154"/>
      <c r="C6" s="155"/>
      <c r="D6" s="156">
        <v>228944</v>
      </c>
      <c r="E6" s="157"/>
      <c r="F6" s="158">
        <v>117844</v>
      </c>
      <c r="G6" s="159"/>
      <c r="H6" s="160"/>
    </row>
    <row r="7" spans="1:8" x14ac:dyDescent="0.2">
      <c r="A7" s="141" t="s">
        <v>551</v>
      </c>
      <c r="B7" s="146"/>
      <c r="C7" s="147"/>
      <c r="D7" s="148">
        <v>767613</v>
      </c>
      <c r="E7" s="149"/>
      <c r="F7" s="150">
        <v>268375</v>
      </c>
      <c r="G7" s="151"/>
      <c r="H7" s="152"/>
    </row>
    <row r="8" spans="1:8" x14ac:dyDescent="0.2">
      <c r="A8" s="153"/>
      <c r="B8" s="154"/>
      <c r="C8" s="155"/>
      <c r="D8" s="156">
        <v>286238</v>
      </c>
      <c r="E8" s="157"/>
      <c r="F8" s="158">
        <v>119602</v>
      </c>
      <c r="G8" s="159"/>
      <c r="H8" s="160"/>
    </row>
    <row r="9" spans="1:8" x14ac:dyDescent="0.2">
      <c r="A9" s="141" t="s">
        <v>552</v>
      </c>
      <c r="B9" s="146"/>
      <c r="C9" s="147"/>
      <c r="D9" s="148">
        <v>834769</v>
      </c>
      <c r="E9" s="149"/>
      <c r="F9" s="150">
        <v>301035</v>
      </c>
      <c r="G9" s="151"/>
      <c r="H9" s="152"/>
    </row>
    <row r="10" spans="1:8" x14ac:dyDescent="0.2">
      <c r="A10" s="153"/>
      <c r="B10" s="154"/>
      <c r="C10" s="155"/>
      <c r="D10" s="156">
        <v>406025</v>
      </c>
      <c r="E10" s="157"/>
      <c r="F10" s="158">
        <v>154376</v>
      </c>
      <c r="G10" s="159"/>
      <c r="H10" s="160"/>
    </row>
    <row r="11" spans="1:8" x14ac:dyDescent="0.2">
      <c r="A11" s="141" t="s">
        <v>553</v>
      </c>
      <c r="B11" s="146"/>
      <c r="C11" s="147"/>
      <c r="D11" s="148">
        <v>987809</v>
      </c>
      <c r="E11" s="149"/>
      <c r="F11" s="150">
        <v>362690</v>
      </c>
      <c r="G11" s="151"/>
      <c r="H11" s="152"/>
    </row>
    <row r="12" spans="1:8" x14ac:dyDescent="0.2">
      <c r="A12" s="153"/>
      <c r="B12" s="154"/>
      <c r="C12" s="161"/>
      <c r="D12" s="156">
        <v>19115</v>
      </c>
      <c r="E12" s="157"/>
      <c r="F12" s="158">
        <v>172580</v>
      </c>
      <c r="G12" s="159"/>
      <c r="H12" s="160"/>
    </row>
    <row r="13" spans="1:8" x14ac:dyDescent="0.2">
      <c r="A13" s="141"/>
      <c r="B13" s="146"/>
      <c r="C13" s="162"/>
      <c r="D13" s="163">
        <v>774340</v>
      </c>
      <c r="E13" s="164"/>
      <c r="F13" s="165">
        <v>298971</v>
      </c>
      <c r="G13" s="166"/>
      <c r="H13" s="152"/>
    </row>
    <row r="14" spans="1:8" x14ac:dyDescent="0.2">
      <c r="A14" s="153"/>
      <c r="B14" s="154"/>
      <c r="C14" s="155"/>
      <c r="D14" s="156">
        <v>233569</v>
      </c>
      <c r="E14" s="157"/>
      <c r="F14" s="158">
        <v>136695</v>
      </c>
      <c r="G14" s="159"/>
      <c r="H14" s="160"/>
    </row>
    <row r="17" spans="1:11" x14ac:dyDescent="0.2">
      <c r="A17" s="137" t="s">
        <v>53</v>
      </c>
    </row>
    <row r="18" spans="1:11" x14ac:dyDescent="0.2">
      <c r="A18" s="167"/>
      <c r="B18" s="167" t="str">
        <f>実質収支比率等に係る経年分析!F$46</f>
        <v>H29</v>
      </c>
      <c r="C18" s="167" t="str">
        <f>実質収支比率等に係る経年分析!G$46</f>
        <v>H30</v>
      </c>
      <c r="D18" s="167" t="str">
        <f>実質収支比率等に係る経年分析!H$46</f>
        <v>R01</v>
      </c>
      <c r="E18" s="167" t="str">
        <f>実質収支比率等に係る経年分析!I$46</f>
        <v>R02</v>
      </c>
      <c r="F18" s="167" t="str">
        <f>実質収支比率等に係る経年分析!J$46</f>
        <v>R03</v>
      </c>
    </row>
    <row r="19" spans="1:11" x14ac:dyDescent="0.2">
      <c r="A19" s="167" t="s">
        <v>54</v>
      </c>
      <c r="B19" s="167">
        <f>ROUND(VALUE(SUBSTITUTE(実質収支比率等に係る経年分析!F$48,"▲","-")),2)</f>
        <v>7.3</v>
      </c>
      <c r="C19" s="167">
        <f>ROUND(VALUE(SUBSTITUTE(実質収支比率等に係る経年分析!G$48,"▲","-")),2)</f>
        <v>8.56</v>
      </c>
      <c r="D19" s="167">
        <f>ROUND(VALUE(SUBSTITUTE(実質収支比率等に係る経年分析!H$48,"▲","-")),2)</f>
        <v>10.57</v>
      </c>
      <c r="E19" s="167">
        <f>ROUND(VALUE(SUBSTITUTE(実質収支比率等に係る経年分析!I$48,"▲","-")),2)</f>
        <v>7</v>
      </c>
      <c r="F19" s="167">
        <f>ROUND(VALUE(SUBSTITUTE(実質収支比率等に係る経年分析!J$48,"▲","-")),2)</f>
        <v>11.24</v>
      </c>
    </row>
    <row r="20" spans="1:11" x14ac:dyDescent="0.2">
      <c r="A20" s="167" t="s">
        <v>55</v>
      </c>
      <c r="B20" s="167">
        <f>ROUND(VALUE(SUBSTITUTE(実質収支比率等に係る経年分析!F$47,"▲","-")),2)</f>
        <v>41.71</v>
      </c>
      <c r="C20" s="167">
        <f>ROUND(VALUE(SUBSTITUTE(実質収支比率等に係る経年分析!G$47,"▲","-")),2)</f>
        <v>26.69</v>
      </c>
      <c r="D20" s="167">
        <f>ROUND(VALUE(SUBSTITUTE(実質収支比率等に係る経年分析!H$47,"▲","-")),2)</f>
        <v>14.65</v>
      </c>
      <c r="E20" s="167">
        <f>ROUND(VALUE(SUBSTITUTE(実質収支比率等に係る経年分析!I$47,"▲","-")),2)</f>
        <v>18.71</v>
      </c>
      <c r="F20" s="167">
        <f>ROUND(VALUE(SUBSTITUTE(実質収支比率等に係る経年分析!J$47,"▲","-")),2)</f>
        <v>23.56</v>
      </c>
    </row>
    <row r="21" spans="1:11" x14ac:dyDescent="0.2">
      <c r="A21" s="167" t="s">
        <v>56</v>
      </c>
      <c r="B21" s="167">
        <f>IF(ISNUMBER(VALUE(SUBSTITUTE(実質収支比率等に係る経年分析!F$49,"▲","-"))),ROUND(VALUE(SUBSTITUTE(実質収支比率等に係る経年分析!F$49,"▲","-")),2),NA())</f>
        <v>1.73</v>
      </c>
      <c r="C21" s="167">
        <f>IF(ISNUMBER(VALUE(SUBSTITUTE(実質収支比率等に係る経年分析!G$49,"▲","-"))),ROUND(VALUE(SUBSTITUTE(実質収支比率等に係る経年分析!G$49,"▲","-")),2),NA())</f>
        <v>-13.52</v>
      </c>
      <c r="D21" s="167">
        <f>IF(ISNUMBER(VALUE(SUBSTITUTE(実質収支比率等に係る経年分析!H$49,"▲","-"))),ROUND(VALUE(SUBSTITUTE(実質収支比率等に係る経年分析!H$49,"▲","-")),2),NA())</f>
        <v>-9.61</v>
      </c>
      <c r="E21" s="167">
        <f>IF(ISNUMBER(VALUE(SUBSTITUTE(実質収支比率等に係る経年分析!I$49,"▲","-"))),ROUND(VALUE(SUBSTITUTE(実質収支比率等に係る経年分析!I$49,"▲","-")),2),NA())</f>
        <v>2.16</v>
      </c>
      <c r="F21" s="167">
        <f>IF(ISNUMBER(VALUE(SUBSTITUTE(実質収支比率等に係る経年分析!J$49,"▲","-"))),ROUND(VALUE(SUBSTITUTE(実質収支比率等に係る経年分析!J$49,"▲","-")),2),NA())</f>
        <v>20.239999999999998</v>
      </c>
    </row>
    <row r="24" spans="1:11" x14ac:dyDescent="0.2">
      <c r="A24" s="137" t="s">
        <v>57</v>
      </c>
    </row>
    <row r="25" spans="1:11" x14ac:dyDescent="0.2">
      <c r="A25" s="168"/>
      <c r="B25" s="168" t="str">
        <f>連結実質赤字比率に係る赤字・黒字の構成分析!F$33</f>
        <v>H29</v>
      </c>
      <c r="C25" s="168"/>
      <c r="D25" s="168" t="str">
        <f>連結実質赤字比率に係る赤字・黒字の構成分析!G$33</f>
        <v>H30</v>
      </c>
      <c r="E25" s="168"/>
      <c r="F25" s="168" t="str">
        <f>連結実質赤字比率に係る赤字・黒字の構成分析!H$33</f>
        <v>R01</v>
      </c>
      <c r="G25" s="168"/>
      <c r="H25" s="168" t="str">
        <f>連結実質赤字比率に係る赤字・黒字の構成分析!I$33</f>
        <v>R02</v>
      </c>
      <c r="I25" s="168"/>
      <c r="J25" s="168" t="str">
        <f>連結実質赤字比率に係る赤字・黒字の構成分析!J$33</f>
        <v>R03</v>
      </c>
      <c r="K25" s="168"/>
    </row>
    <row r="26" spans="1:11" x14ac:dyDescent="0.2">
      <c r="A26" s="168"/>
      <c r="B26" s="168" t="s">
        <v>58</v>
      </c>
      <c r="C26" s="168" t="s">
        <v>59</v>
      </c>
      <c r="D26" s="168" t="s">
        <v>58</v>
      </c>
      <c r="E26" s="168" t="s">
        <v>59</v>
      </c>
      <c r="F26" s="168" t="s">
        <v>58</v>
      </c>
      <c r="G26" s="168" t="s">
        <v>59</v>
      </c>
      <c r="H26" s="168" t="s">
        <v>58</v>
      </c>
      <c r="I26" s="168" t="s">
        <v>59</v>
      </c>
      <c r="J26" s="168" t="s">
        <v>58</v>
      </c>
      <c r="K26" s="168" t="s">
        <v>59</v>
      </c>
    </row>
    <row r="27" spans="1:11" x14ac:dyDescent="0.2">
      <c r="A27" s="168" t="str">
        <f>IF(連結実質赤字比率に係る赤字・黒字の構成分析!C$43="",NA(),連結実質赤字比率に係る赤字・黒字の構成分析!C$43)</f>
        <v>その他会計（黒字）</v>
      </c>
      <c r="B27" s="168" t="e">
        <f>IF(ROUND(VALUE(SUBSTITUTE(連結実質赤字比率に係る赤字・黒字の構成分析!F$43,"▲", "-")), 2) &lt; 0, ABS(ROUND(VALUE(SUBSTITUTE(連結実質赤字比率に係る赤字・黒字の構成分析!F$43,"▲", "-")), 2)), NA())</f>
        <v>#VALUE!</v>
      </c>
      <c r="C27" s="168" t="e">
        <f>IF(ROUND(VALUE(SUBSTITUTE(連結実質赤字比率に係る赤字・黒字の構成分析!F$43,"▲", "-")), 2) &gt;= 0, ABS(ROUND(VALUE(SUBSTITUTE(連結実質赤字比率に係る赤字・黒字の構成分析!F$43,"▲", "-")), 2)), NA())</f>
        <v>#VALUE!</v>
      </c>
      <c r="D27" s="168" t="e">
        <f>IF(ROUND(VALUE(SUBSTITUTE(連結実質赤字比率に係る赤字・黒字の構成分析!G$43,"▲", "-")), 2) &lt; 0, ABS(ROUND(VALUE(SUBSTITUTE(連結実質赤字比率に係る赤字・黒字の構成分析!G$43,"▲", "-")), 2)), NA())</f>
        <v>#VALUE!</v>
      </c>
      <c r="E27" s="168" t="e">
        <f>IF(ROUND(VALUE(SUBSTITUTE(連結実質赤字比率に係る赤字・黒字の構成分析!G$43,"▲", "-")), 2) &gt;= 0, ABS(ROUND(VALUE(SUBSTITUTE(連結実質赤字比率に係る赤字・黒字の構成分析!G$43,"▲", "-")), 2)), NA())</f>
        <v>#VALUE!</v>
      </c>
      <c r="F27" s="168" t="e">
        <f>IF(ROUND(VALUE(SUBSTITUTE(連結実質赤字比率に係る赤字・黒字の構成分析!H$43,"▲", "-")), 2) &lt; 0, ABS(ROUND(VALUE(SUBSTITUTE(連結実質赤字比率に係る赤字・黒字の構成分析!H$43,"▲", "-")), 2)), NA())</f>
        <v>#VALUE!</v>
      </c>
      <c r="G27" s="168" t="e">
        <f>IF(ROUND(VALUE(SUBSTITUTE(連結実質赤字比率に係る赤字・黒字の構成分析!H$43,"▲", "-")), 2) &gt;= 0, ABS(ROUND(VALUE(SUBSTITUTE(連結実質赤字比率に係る赤字・黒字の構成分析!H$43,"▲", "-")), 2)), NA())</f>
        <v>#VALUE!</v>
      </c>
      <c r="H27" s="168" t="e">
        <f>IF(ROUND(VALUE(SUBSTITUTE(連結実質赤字比率に係る赤字・黒字の構成分析!I$43,"▲", "-")), 2) &lt; 0, ABS(ROUND(VALUE(SUBSTITUTE(連結実質赤字比率に係る赤字・黒字の構成分析!I$43,"▲", "-")), 2)), NA())</f>
        <v>#VALUE!</v>
      </c>
      <c r="I27" s="168" t="e">
        <f>IF(ROUND(VALUE(SUBSTITUTE(連結実質赤字比率に係る赤字・黒字の構成分析!I$43,"▲", "-")), 2) &gt;= 0, ABS(ROUND(VALUE(SUBSTITUTE(連結実質赤字比率に係る赤字・黒字の構成分析!I$43,"▲", "-")), 2)), NA())</f>
        <v>#VALUE!</v>
      </c>
      <c r="J27" s="168" t="e">
        <f>IF(ROUND(VALUE(SUBSTITUTE(連結実質赤字比率に係る赤字・黒字の構成分析!J$43,"▲", "-")), 2) &lt; 0, ABS(ROUND(VALUE(SUBSTITUTE(連結実質赤字比率に係る赤字・黒字の構成分析!J$43,"▲", "-")), 2)), NA())</f>
        <v>#VALUE!</v>
      </c>
      <c r="K27" s="168" t="e">
        <f>IF(ROUND(VALUE(SUBSTITUTE(連結実質赤字比率に係る赤字・黒字の構成分析!J$43,"▲", "-")), 2) &gt;= 0, ABS(ROUND(VALUE(SUBSTITUTE(連結実質赤字比率に係る赤字・黒字の構成分析!J$43,"▲", "-")), 2)), NA())</f>
        <v>#VALUE!</v>
      </c>
    </row>
    <row r="28" spans="1:11" x14ac:dyDescent="0.2">
      <c r="A28" s="168" t="str">
        <f>IF(連結実質赤字比率に係る赤字・黒字の構成分析!C$42="",NA(),連結実質赤字比率に係る赤字・黒字の構成分析!C$42)</f>
        <v>その他会計（赤字）</v>
      </c>
      <c r="B28" s="168" t="e">
        <f>IF(ROUND(VALUE(SUBSTITUTE(連結実質赤字比率に係る赤字・黒字の構成分析!F$42,"▲", "-")), 2) &lt; 0, ABS(ROUND(VALUE(SUBSTITUTE(連結実質赤字比率に係る赤字・黒字の構成分析!F$42,"▲", "-")), 2)), NA())</f>
        <v>#VALUE!</v>
      </c>
      <c r="C28" s="168" t="e">
        <f>IF(ROUND(VALUE(SUBSTITUTE(連結実質赤字比率に係る赤字・黒字の構成分析!F$42,"▲", "-")), 2) &gt;= 0, ABS(ROUND(VALUE(SUBSTITUTE(連結実質赤字比率に係る赤字・黒字の構成分析!F$42,"▲", "-")), 2)), NA())</f>
        <v>#VALUE!</v>
      </c>
      <c r="D28" s="168" t="e">
        <f>IF(ROUND(VALUE(SUBSTITUTE(連結実質赤字比率に係る赤字・黒字の構成分析!G$42,"▲", "-")), 2) &lt; 0, ABS(ROUND(VALUE(SUBSTITUTE(連結実質赤字比率に係る赤字・黒字の構成分析!G$42,"▲", "-")), 2)), NA())</f>
        <v>#VALUE!</v>
      </c>
      <c r="E28" s="168" t="e">
        <f>IF(ROUND(VALUE(SUBSTITUTE(連結実質赤字比率に係る赤字・黒字の構成分析!G$42,"▲", "-")), 2) &gt;= 0, ABS(ROUND(VALUE(SUBSTITUTE(連結実質赤字比率に係る赤字・黒字の構成分析!G$42,"▲", "-")), 2)), NA())</f>
        <v>#VALUE!</v>
      </c>
      <c r="F28" s="168" t="e">
        <f>IF(ROUND(VALUE(SUBSTITUTE(連結実質赤字比率に係る赤字・黒字の構成分析!H$42,"▲", "-")), 2) &lt; 0, ABS(ROUND(VALUE(SUBSTITUTE(連結実質赤字比率に係る赤字・黒字の構成分析!H$42,"▲", "-")), 2)), NA())</f>
        <v>#VALUE!</v>
      </c>
      <c r="G28" s="168" t="e">
        <f>IF(ROUND(VALUE(SUBSTITUTE(連結実質赤字比率に係る赤字・黒字の構成分析!H$42,"▲", "-")), 2) &gt;= 0, ABS(ROUND(VALUE(SUBSTITUTE(連結実質赤字比率に係る赤字・黒字の構成分析!H$42,"▲", "-")), 2)), NA())</f>
        <v>#VALUE!</v>
      </c>
      <c r="H28" s="168" t="e">
        <f>IF(ROUND(VALUE(SUBSTITUTE(連結実質赤字比率に係る赤字・黒字の構成分析!I$42,"▲", "-")), 2) &lt; 0, ABS(ROUND(VALUE(SUBSTITUTE(連結実質赤字比率に係る赤字・黒字の構成分析!I$42,"▲", "-")), 2)), NA())</f>
        <v>#VALUE!</v>
      </c>
      <c r="I28" s="168" t="e">
        <f>IF(ROUND(VALUE(SUBSTITUTE(連結実質赤字比率に係る赤字・黒字の構成分析!I$42,"▲", "-")), 2) &gt;= 0, ABS(ROUND(VALUE(SUBSTITUTE(連結実質赤字比率に係る赤字・黒字の構成分析!I$42,"▲", "-")), 2)), NA())</f>
        <v>#VALUE!</v>
      </c>
      <c r="J28" s="168" t="e">
        <f>IF(ROUND(VALUE(SUBSTITUTE(連結実質赤字比率に係る赤字・黒字の構成分析!J$42,"▲", "-")), 2) &lt; 0, ABS(ROUND(VALUE(SUBSTITUTE(連結実質赤字比率に係る赤字・黒字の構成分析!J$42,"▲", "-")), 2)), NA())</f>
        <v>#VALUE!</v>
      </c>
      <c r="K28" s="168" t="e">
        <f>IF(ROUND(VALUE(SUBSTITUTE(連結実質赤字比率に係る赤字・黒字の構成分析!J$42,"▲", "-")), 2) &gt;= 0, ABS(ROUND(VALUE(SUBSTITUTE(連結実質赤字比率に係る赤字・黒字の構成分析!J$42,"▲", "-")), 2)), NA())</f>
        <v>#VALUE!</v>
      </c>
    </row>
    <row r="29" spans="1:11" x14ac:dyDescent="0.2">
      <c r="A29" s="168" t="e">
        <f>IF(連結実質赤字比率に係る赤字・黒字の構成分析!C$41="",NA(),連結実質赤字比率に係る赤字・黒字の構成分析!C$41)</f>
        <v>#N/A</v>
      </c>
      <c r="B29" s="168" t="e">
        <f>IF(ROUND(VALUE(SUBSTITUTE(連結実質赤字比率に係る赤字・黒字の構成分析!F$41,"▲", "-")), 2) &lt; 0, ABS(ROUND(VALUE(SUBSTITUTE(連結実質赤字比率に係る赤字・黒字の構成分析!F$41,"▲", "-")), 2)), NA())</f>
        <v>#VALUE!</v>
      </c>
      <c r="C29" s="168" t="e">
        <f>IF(ROUND(VALUE(SUBSTITUTE(連結実質赤字比率に係る赤字・黒字の構成分析!F$41,"▲", "-")), 2) &gt;= 0, ABS(ROUND(VALUE(SUBSTITUTE(連結実質赤字比率に係る赤字・黒字の構成分析!F$41,"▲", "-")), 2)), NA())</f>
        <v>#VALUE!</v>
      </c>
      <c r="D29" s="168" t="e">
        <f>IF(ROUND(VALUE(SUBSTITUTE(連結実質赤字比率に係る赤字・黒字の構成分析!G$41,"▲", "-")), 2) &lt; 0, ABS(ROUND(VALUE(SUBSTITUTE(連結実質赤字比率に係る赤字・黒字の構成分析!G$41,"▲", "-")), 2)), NA())</f>
        <v>#VALUE!</v>
      </c>
      <c r="E29" s="168" t="e">
        <f>IF(ROUND(VALUE(SUBSTITUTE(連結実質赤字比率に係る赤字・黒字の構成分析!G$41,"▲", "-")), 2) &gt;= 0, ABS(ROUND(VALUE(SUBSTITUTE(連結実質赤字比率に係る赤字・黒字の構成分析!G$41,"▲", "-")), 2)), NA())</f>
        <v>#VALUE!</v>
      </c>
      <c r="F29" s="168" t="e">
        <f>IF(ROUND(VALUE(SUBSTITUTE(連結実質赤字比率に係る赤字・黒字の構成分析!H$41,"▲", "-")), 2) &lt; 0, ABS(ROUND(VALUE(SUBSTITUTE(連結実質赤字比率に係る赤字・黒字の構成分析!H$41,"▲", "-")), 2)), NA())</f>
        <v>#VALUE!</v>
      </c>
      <c r="G29" s="168" t="e">
        <f>IF(ROUND(VALUE(SUBSTITUTE(連結実質赤字比率に係る赤字・黒字の構成分析!H$41,"▲", "-")), 2) &gt;= 0, ABS(ROUND(VALUE(SUBSTITUTE(連結実質赤字比率に係る赤字・黒字の構成分析!H$41,"▲", "-")), 2)), NA())</f>
        <v>#VALUE!</v>
      </c>
      <c r="H29" s="168" t="e">
        <f>IF(ROUND(VALUE(SUBSTITUTE(連結実質赤字比率に係る赤字・黒字の構成分析!I$41,"▲", "-")), 2) &lt; 0, ABS(ROUND(VALUE(SUBSTITUTE(連結実質赤字比率に係る赤字・黒字の構成分析!I$41,"▲", "-")), 2)), NA())</f>
        <v>#VALUE!</v>
      </c>
      <c r="I29" s="168" t="e">
        <f>IF(ROUND(VALUE(SUBSTITUTE(連結実質赤字比率に係る赤字・黒字の構成分析!I$41,"▲", "-")), 2) &gt;= 0, ABS(ROUND(VALUE(SUBSTITUTE(連結実質赤字比率に係る赤字・黒字の構成分析!I$41,"▲", "-")), 2)), NA())</f>
        <v>#VALUE!</v>
      </c>
      <c r="J29" s="168" t="e">
        <f>IF(ROUND(VALUE(SUBSTITUTE(連結実質赤字比率に係る赤字・黒字の構成分析!J$41,"▲", "-")), 2) &lt; 0, ABS(ROUND(VALUE(SUBSTITUTE(連結実質赤字比率に係る赤字・黒字の構成分析!J$41,"▲", "-")), 2)), NA())</f>
        <v>#VALUE!</v>
      </c>
      <c r="K29" s="168" t="e">
        <f>IF(ROUND(VALUE(SUBSTITUTE(連結実質赤字比率に係る赤字・黒字の構成分析!J$41,"▲", "-")), 2) &gt;= 0, ABS(ROUND(VALUE(SUBSTITUTE(連結実質赤字比率に係る赤字・黒字の構成分析!J$41,"▲", "-")), 2)), NA())</f>
        <v>#VALUE!</v>
      </c>
    </row>
    <row r="30" spans="1:11" x14ac:dyDescent="0.2">
      <c r="A30" s="168" t="str">
        <f>IF(連結実質赤字比率に係る赤字・黒字の構成分析!C$40="",NA(),連結実質赤字比率に係る赤字・黒字の構成分析!C$40)</f>
        <v>下水道事業特別会計</v>
      </c>
      <c r="B30" s="168" t="e">
        <f>IF(ROUND(VALUE(SUBSTITUTE(連結実質赤字比率に係る赤字・黒字の構成分析!F$40,"▲", "-")), 2) &lt; 0, ABS(ROUND(VALUE(SUBSTITUTE(連結実質赤字比率に係る赤字・黒字の構成分析!F$40,"▲", "-")), 2)), NA())</f>
        <v>#N/A</v>
      </c>
      <c r="C30" s="168">
        <f>IF(ROUND(VALUE(SUBSTITUTE(連結実質赤字比率に係る赤字・黒字の構成分析!F$40,"▲", "-")), 2) &gt;= 0, ABS(ROUND(VALUE(SUBSTITUTE(連結実質赤字比率に係る赤字・黒字の構成分析!F$40,"▲", "-")), 2)), NA())</f>
        <v>0</v>
      </c>
      <c r="D30" s="168" t="e">
        <f>IF(ROUND(VALUE(SUBSTITUTE(連結実質赤字比率に係る赤字・黒字の構成分析!G$40,"▲", "-")), 2) &lt; 0, ABS(ROUND(VALUE(SUBSTITUTE(連結実質赤字比率に係る赤字・黒字の構成分析!G$40,"▲", "-")), 2)), NA())</f>
        <v>#N/A</v>
      </c>
      <c r="E30" s="168">
        <f>IF(ROUND(VALUE(SUBSTITUTE(連結実質赤字比率に係る赤字・黒字の構成分析!G$40,"▲", "-")), 2) &gt;= 0, ABS(ROUND(VALUE(SUBSTITUTE(連結実質赤字比率に係る赤字・黒字の構成分析!G$40,"▲", "-")), 2)), NA())</f>
        <v>0</v>
      </c>
      <c r="F30" s="168" t="e">
        <f>IF(ROUND(VALUE(SUBSTITUTE(連結実質赤字比率に係る赤字・黒字の構成分析!H$40,"▲", "-")), 2) &lt; 0, ABS(ROUND(VALUE(SUBSTITUTE(連結実質赤字比率に係る赤字・黒字の構成分析!H$40,"▲", "-")), 2)), NA())</f>
        <v>#N/A</v>
      </c>
      <c r="G30" s="168">
        <f>IF(ROUND(VALUE(SUBSTITUTE(連結実質赤字比率に係る赤字・黒字の構成分析!H$40,"▲", "-")), 2) &gt;= 0, ABS(ROUND(VALUE(SUBSTITUTE(連結実質赤字比率に係る赤字・黒字の構成分析!H$40,"▲", "-")), 2)), NA())</f>
        <v>0</v>
      </c>
      <c r="H30" s="168" t="e">
        <f>IF(ROUND(VALUE(SUBSTITUTE(連結実質赤字比率に係る赤字・黒字の構成分析!I$40,"▲", "-")), 2) &lt; 0, ABS(ROUND(VALUE(SUBSTITUTE(連結実質赤字比率に係る赤字・黒字の構成分析!I$40,"▲", "-")), 2)), NA())</f>
        <v>#N/A</v>
      </c>
      <c r="I30" s="168">
        <f>IF(ROUND(VALUE(SUBSTITUTE(連結実質赤字比率に係る赤字・黒字の構成分析!I$40,"▲", "-")), 2) &gt;= 0, ABS(ROUND(VALUE(SUBSTITUTE(連結実質赤字比率に係る赤字・黒字の構成分析!I$40,"▲", "-")), 2)), NA())</f>
        <v>0</v>
      </c>
      <c r="J30" s="168" t="e">
        <f>IF(ROUND(VALUE(SUBSTITUTE(連結実質赤字比率に係る赤字・黒字の構成分析!J$40,"▲", "-")), 2) &lt; 0, ABS(ROUND(VALUE(SUBSTITUTE(連結実質赤字比率に係る赤字・黒字の構成分析!J$40,"▲", "-")), 2)), NA())</f>
        <v>#N/A</v>
      </c>
      <c r="K30" s="168">
        <f>IF(ROUND(VALUE(SUBSTITUTE(連結実質赤字比率に係る赤字・黒字の構成分析!J$40,"▲", "-")), 2) &gt;= 0, ABS(ROUND(VALUE(SUBSTITUTE(連結実質赤字比率に係る赤字・黒字の構成分析!J$40,"▲", "-")), 2)), NA())</f>
        <v>0</v>
      </c>
    </row>
    <row r="31" spans="1:11" x14ac:dyDescent="0.2">
      <c r="A31" s="168" t="str">
        <f>IF(連結実質赤字比率に係る赤字・黒字の構成分析!C$39="",NA(),連結実質赤字比率に係る赤字・黒字の構成分析!C$39)</f>
        <v>簡易水道事業特別会計</v>
      </c>
      <c r="B31" s="168" t="e">
        <f>IF(ROUND(VALUE(SUBSTITUTE(連結実質赤字比率に係る赤字・黒字の構成分析!F$39,"▲", "-")), 2) &lt; 0, ABS(ROUND(VALUE(SUBSTITUTE(連結実質赤字比率に係る赤字・黒字の構成分析!F$39,"▲", "-")), 2)), NA())</f>
        <v>#N/A</v>
      </c>
      <c r="C31" s="168">
        <f>IF(ROUND(VALUE(SUBSTITUTE(連結実質赤字比率に係る赤字・黒字の構成分析!F$39,"▲", "-")), 2) &gt;= 0, ABS(ROUND(VALUE(SUBSTITUTE(連結実質赤字比率に係る赤字・黒字の構成分析!F$39,"▲", "-")), 2)), NA())</f>
        <v>0</v>
      </c>
      <c r="D31" s="168" t="e">
        <f>IF(ROUND(VALUE(SUBSTITUTE(連結実質赤字比率に係る赤字・黒字の構成分析!G$39,"▲", "-")), 2) &lt; 0, ABS(ROUND(VALUE(SUBSTITUTE(連結実質赤字比率に係る赤字・黒字の構成分析!G$39,"▲", "-")), 2)), NA())</f>
        <v>#N/A</v>
      </c>
      <c r="E31" s="168">
        <f>IF(ROUND(VALUE(SUBSTITUTE(連結実質赤字比率に係る赤字・黒字の構成分析!G$39,"▲", "-")), 2) &gt;= 0, ABS(ROUND(VALUE(SUBSTITUTE(連結実質赤字比率に係る赤字・黒字の構成分析!G$39,"▲", "-")), 2)), NA())</f>
        <v>0</v>
      </c>
      <c r="F31" s="168" t="e">
        <f>IF(ROUND(VALUE(SUBSTITUTE(連結実質赤字比率に係る赤字・黒字の構成分析!H$39,"▲", "-")), 2) &lt; 0, ABS(ROUND(VALUE(SUBSTITUTE(連結実質赤字比率に係る赤字・黒字の構成分析!H$39,"▲", "-")), 2)), NA())</f>
        <v>#N/A</v>
      </c>
      <c r="G31" s="168">
        <f>IF(ROUND(VALUE(SUBSTITUTE(連結実質赤字比率に係る赤字・黒字の構成分析!H$39,"▲", "-")), 2) &gt;= 0, ABS(ROUND(VALUE(SUBSTITUTE(連結実質赤字比率に係る赤字・黒字の構成分析!H$39,"▲", "-")), 2)), NA())</f>
        <v>0</v>
      </c>
      <c r="H31" s="168" t="e">
        <f>IF(ROUND(VALUE(SUBSTITUTE(連結実質赤字比率に係る赤字・黒字の構成分析!I$39,"▲", "-")), 2) &lt; 0, ABS(ROUND(VALUE(SUBSTITUTE(連結実質赤字比率に係る赤字・黒字の構成分析!I$39,"▲", "-")), 2)), NA())</f>
        <v>#N/A</v>
      </c>
      <c r="I31" s="168">
        <f>IF(ROUND(VALUE(SUBSTITUTE(連結実質赤字比率に係る赤字・黒字の構成分析!I$39,"▲", "-")), 2) &gt;= 0, ABS(ROUND(VALUE(SUBSTITUTE(連結実質赤字比率に係る赤字・黒字の構成分析!I$39,"▲", "-")), 2)), NA())</f>
        <v>0</v>
      </c>
      <c r="J31" s="168" t="e">
        <f>IF(ROUND(VALUE(SUBSTITUTE(連結実質赤字比率に係る赤字・黒字の構成分析!J$39,"▲", "-")), 2) &lt; 0, ABS(ROUND(VALUE(SUBSTITUTE(連結実質赤字比率に係る赤字・黒字の構成分析!J$39,"▲", "-")), 2)), NA())</f>
        <v>#N/A</v>
      </c>
      <c r="K31" s="168">
        <f>IF(ROUND(VALUE(SUBSTITUTE(連結実質赤字比率に係る赤字・黒字の構成分析!J$39,"▲", "-")), 2) &gt;= 0, ABS(ROUND(VALUE(SUBSTITUTE(連結実質赤字比率に係る赤字・黒字の構成分析!J$39,"▲", "-")), 2)), NA())</f>
        <v>0</v>
      </c>
    </row>
    <row r="32" spans="1:11" x14ac:dyDescent="0.2">
      <c r="A32" s="168" t="str">
        <f>IF(連結実質赤字比率に係る赤字・黒字の構成分析!C$38="",NA(),連結実質赤字比率に係る赤字・黒字の構成分析!C$38)</f>
        <v>後期高齢者医療事業特別会計</v>
      </c>
      <c r="B32" s="168" t="e">
        <f>IF(ROUND(VALUE(SUBSTITUTE(連結実質赤字比率に係る赤字・黒字の構成分析!F$38,"▲", "-")), 2) &lt; 0, ABS(ROUND(VALUE(SUBSTITUTE(連結実質赤字比率に係る赤字・黒字の構成分析!F$38,"▲", "-")), 2)), NA())</f>
        <v>#N/A</v>
      </c>
      <c r="C32" s="168">
        <f>IF(ROUND(VALUE(SUBSTITUTE(連結実質赤字比率に係る赤字・黒字の構成分析!F$38,"▲", "-")), 2) &gt;= 0, ABS(ROUND(VALUE(SUBSTITUTE(連結実質赤字比率に係る赤字・黒字の構成分析!F$38,"▲", "-")), 2)), NA())</f>
        <v>0</v>
      </c>
      <c r="D32" s="168" t="e">
        <f>IF(ROUND(VALUE(SUBSTITUTE(連結実質赤字比率に係る赤字・黒字の構成分析!G$38,"▲", "-")), 2) &lt; 0, ABS(ROUND(VALUE(SUBSTITUTE(連結実質赤字比率に係る赤字・黒字の構成分析!G$38,"▲", "-")), 2)), NA())</f>
        <v>#N/A</v>
      </c>
      <c r="E32" s="168">
        <f>IF(ROUND(VALUE(SUBSTITUTE(連結実質赤字比率に係る赤字・黒字の構成分析!G$38,"▲", "-")), 2) &gt;= 0, ABS(ROUND(VALUE(SUBSTITUTE(連結実質赤字比率に係る赤字・黒字の構成分析!G$38,"▲", "-")), 2)), NA())</f>
        <v>0</v>
      </c>
      <c r="F32" s="168" t="e">
        <f>IF(ROUND(VALUE(SUBSTITUTE(連結実質赤字比率に係る赤字・黒字の構成分析!H$38,"▲", "-")), 2) &lt; 0, ABS(ROUND(VALUE(SUBSTITUTE(連結実質赤字比率に係る赤字・黒字の構成分析!H$38,"▲", "-")), 2)), NA())</f>
        <v>#N/A</v>
      </c>
      <c r="G32" s="168">
        <f>IF(ROUND(VALUE(SUBSTITUTE(連結実質赤字比率に係る赤字・黒字の構成分析!H$38,"▲", "-")), 2) &gt;= 0, ABS(ROUND(VALUE(SUBSTITUTE(連結実質赤字比率に係る赤字・黒字の構成分析!H$38,"▲", "-")), 2)), NA())</f>
        <v>0</v>
      </c>
      <c r="H32" s="168" t="e">
        <f>IF(ROUND(VALUE(SUBSTITUTE(連結実質赤字比率に係る赤字・黒字の構成分析!I$38,"▲", "-")), 2) &lt; 0, ABS(ROUND(VALUE(SUBSTITUTE(連結実質赤字比率に係る赤字・黒字の構成分析!I$38,"▲", "-")), 2)), NA())</f>
        <v>#N/A</v>
      </c>
      <c r="I32" s="168">
        <f>IF(ROUND(VALUE(SUBSTITUTE(連結実質赤字比率に係る赤字・黒字の構成分析!I$38,"▲", "-")), 2) &gt;= 0, ABS(ROUND(VALUE(SUBSTITUTE(連結実質赤字比率に係る赤字・黒字の構成分析!I$38,"▲", "-")), 2)), NA())</f>
        <v>0</v>
      </c>
      <c r="J32" s="168" t="e">
        <f>IF(ROUND(VALUE(SUBSTITUTE(連結実質赤字比率に係る赤字・黒字の構成分析!J$38,"▲", "-")), 2) &lt; 0, ABS(ROUND(VALUE(SUBSTITUTE(連結実質赤字比率に係る赤字・黒字の構成分析!J$38,"▲", "-")), 2)), NA())</f>
        <v>#N/A</v>
      </c>
      <c r="K32" s="168">
        <f>IF(ROUND(VALUE(SUBSTITUTE(連結実質赤字比率に係る赤字・黒字の構成分析!J$38,"▲", "-")), 2) &gt;= 0, ABS(ROUND(VALUE(SUBSTITUTE(連結実質赤字比率に係る赤字・黒字の構成分析!J$38,"▲", "-")), 2)), NA())</f>
        <v>0</v>
      </c>
    </row>
    <row r="33" spans="1:16" x14ac:dyDescent="0.2">
      <c r="A33" s="168" t="str">
        <f>IF(連結実質赤字比率に係る赤字・黒字の構成分析!C$37="",NA(),連結実質赤字比率に係る赤字・黒字の構成分析!C$37)</f>
        <v>国民健康保険知夫村歯科診療所事業特別会計</v>
      </c>
      <c r="B33" s="168" t="e">
        <f>IF(ROUND(VALUE(SUBSTITUTE(連結実質赤字比率に係る赤字・黒字の構成分析!F$37,"▲", "-")), 2) &lt; 0, ABS(ROUND(VALUE(SUBSTITUTE(連結実質赤字比率に係る赤字・黒字の構成分析!F$37,"▲", "-")), 2)), NA())</f>
        <v>#N/A</v>
      </c>
      <c r="C33" s="168">
        <f>IF(ROUND(VALUE(SUBSTITUTE(連結実質赤字比率に係る赤字・黒字の構成分析!F$37,"▲", "-")), 2) &gt;= 0, ABS(ROUND(VALUE(SUBSTITUTE(連結実質赤字比率に係る赤字・黒字の構成分析!F$37,"▲", "-")), 2)), NA())</f>
        <v>0</v>
      </c>
      <c r="D33" s="168" t="e">
        <f>IF(ROUND(VALUE(SUBSTITUTE(連結実質赤字比率に係る赤字・黒字の構成分析!G$37,"▲", "-")), 2) &lt; 0, ABS(ROUND(VALUE(SUBSTITUTE(連結実質赤字比率に係る赤字・黒字の構成分析!G$37,"▲", "-")), 2)), NA())</f>
        <v>#N/A</v>
      </c>
      <c r="E33" s="168">
        <f>IF(ROUND(VALUE(SUBSTITUTE(連結実質赤字比率に係る赤字・黒字の構成分析!G$37,"▲", "-")), 2) &gt;= 0, ABS(ROUND(VALUE(SUBSTITUTE(連結実質赤字比率に係る赤字・黒字の構成分析!G$37,"▲", "-")), 2)), NA())</f>
        <v>0</v>
      </c>
      <c r="F33" s="168" t="e">
        <f>IF(ROUND(VALUE(SUBSTITUTE(連結実質赤字比率に係る赤字・黒字の構成分析!H$37,"▲", "-")), 2) &lt; 0, ABS(ROUND(VALUE(SUBSTITUTE(連結実質赤字比率に係る赤字・黒字の構成分析!H$37,"▲", "-")), 2)), NA())</f>
        <v>#N/A</v>
      </c>
      <c r="G33" s="168">
        <f>IF(ROUND(VALUE(SUBSTITUTE(連結実質赤字比率に係る赤字・黒字の構成分析!H$37,"▲", "-")), 2) &gt;= 0, ABS(ROUND(VALUE(SUBSTITUTE(連結実質赤字比率に係る赤字・黒字の構成分析!H$37,"▲", "-")), 2)), NA())</f>
        <v>0</v>
      </c>
      <c r="H33" s="168" t="e">
        <f>IF(ROUND(VALUE(SUBSTITUTE(連結実質赤字比率に係る赤字・黒字の構成分析!I$37,"▲", "-")), 2) &lt; 0, ABS(ROUND(VALUE(SUBSTITUTE(連結実質赤字比率に係る赤字・黒字の構成分析!I$37,"▲", "-")), 2)), NA())</f>
        <v>#N/A</v>
      </c>
      <c r="I33" s="168">
        <f>IF(ROUND(VALUE(SUBSTITUTE(連結実質赤字比率に係る赤字・黒字の構成分析!I$37,"▲", "-")), 2) &gt;= 0, ABS(ROUND(VALUE(SUBSTITUTE(連結実質赤字比率に係る赤字・黒字の構成分析!I$37,"▲", "-")), 2)), NA())</f>
        <v>0</v>
      </c>
      <c r="J33" s="168" t="e">
        <f>IF(ROUND(VALUE(SUBSTITUTE(連結実質赤字比率に係る赤字・黒字の構成分析!J$37,"▲", "-")), 2) &lt; 0, ABS(ROUND(VALUE(SUBSTITUTE(連結実質赤字比率に係る赤字・黒字の構成分析!J$37,"▲", "-")), 2)), NA())</f>
        <v>#N/A</v>
      </c>
      <c r="K33" s="168">
        <f>IF(ROUND(VALUE(SUBSTITUTE(連結実質赤字比率に係る赤字・黒字の構成分析!J$37,"▲", "-")), 2) &gt;= 0, ABS(ROUND(VALUE(SUBSTITUTE(連結実質赤字比率に係る赤字・黒字の構成分析!J$37,"▲", "-")), 2)), NA())</f>
        <v>0</v>
      </c>
    </row>
    <row r="34" spans="1:16" x14ac:dyDescent="0.2">
      <c r="A34" s="168" t="str">
        <f>IF(連結実質赤字比率に係る赤字・黒字の構成分析!C$36="",NA(),連結実質赤字比率に係る赤字・黒字の構成分析!C$36)</f>
        <v>国民健康保険特別会計</v>
      </c>
      <c r="B34" s="168" t="e">
        <f>IF(ROUND(VALUE(SUBSTITUTE(連結実質赤字比率に係る赤字・黒字の構成分析!F$36,"▲", "-")), 2) &lt; 0, ABS(ROUND(VALUE(SUBSTITUTE(連結実質赤字比率に係る赤字・黒字の構成分析!F$36,"▲", "-")), 2)), NA())</f>
        <v>#N/A</v>
      </c>
      <c r="C34" s="168">
        <f>IF(ROUND(VALUE(SUBSTITUTE(連結実質赤字比率に係る赤字・黒字の構成分析!F$36,"▲", "-")), 2) &gt;= 0, ABS(ROUND(VALUE(SUBSTITUTE(連結実質赤字比率に係る赤字・黒字の構成分析!F$36,"▲", "-")), 2)), NA())</f>
        <v>2.48</v>
      </c>
      <c r="D34" s="168" t="e">
        <f>IF(ROUND(VALUE(SUBSTITUTE(連結実質赤字比率に係る赤字・黒字の構成分析!G$36,"▲", "-")), 2) &lt; 0, ABS(ROUND(VALUE(SUBSTITUTE(連結実質赤字比率に係る赤字・黒字の構成分析!G$36,"▲", "-")), 2)), NA())</f>
        <v>#N/A</v>
      </c>
      <c r="E34" s="168">
        <f>IF(ROUND(VALUE(SUBSTITUTE(連結実質赤字比率に係る赤字・黒字の構成分析!G$36,"▲", "-")), 2) &gt;= 0, ABS(ROUND(VALUE(SUBSTITUTE(連結実質赤字比率に係る赤字・黒字の構成分析!G$36,"▲", "-")), 2)), NA())</f>
        <v>1.22</v>
      </c>
      <c r="F34" s="168" t="e">
        <f>IF(ROUND(VALUE(SUBSTITUTE(連結実質赤字比率に係る赤字・黒字の構成分析!H$36,"▲", "-")), 2) &lt; 0, ABS(ROUND(VALUE(SUBSTITUTE(連結実質赤字比率に係る赤字・黒字の構成分析!H$36,"▲", "-")), 2)), NA())</f>
        <v>#N/A</v>
      </c>
      <c r="G34" s="168">
        <f>IF(ROUND(VALUE(SUBSTITUTE(連結実質赤字比率に係る赤字・黒字の構成分析!H$36,"▲", "-")), 2) &gt;= 0, ABS(ROUND(VALUE(SUBSTITUTE(連結実質赤字比率に係る赤字・黒字の構成分析!H$36,"▲", "-")), 2)), NA())</f>
        <v>0.5</v>
      </c>
      <c r="H34" s="168" t="e">
        <f>IF(ROUND(VALUE(SUBSTITUTE(連結実質赤字比率に係る赤字・黒字の構成分析!I$36,"▲", "-")), 2) &lt; 0, ABS(ROUND(VALUE(SUBSTITUTE(連結実質赤字比率に係る赤字・黒字の構成分析!I$36,"▲", "-")), 2)), NA())</f>
        <v>#N/A</v>
      </c>
      <c r="I34" s="168">
        <f>IF(ROUND(VALUE(SUBSTITUTE(連結実質赤字比率に係る赤字・黒字の構成分析!I$36,"▲", "-")), 2) &gt;= 0, ABS(ROUND(VALUE(SUBSTITUTE(連結実質赤字比率に係る赤字・黒字の構成分析!I$36,"▲", "-")), 2)), NA())</f>
        <v>0.33</v>
      </c>
      <c r="J34" s="168" t="e">
        <f>IF(ROUND(VALUE(SUBSTITUTE(連結実質赤字比率に係る赤字・黒字の構成分析!J$36,"▲", "-")), 2) &lt; 0, ABS(ROUND(VALUE(SUBSTITUTE(連結実質赤字比率に係る赤字・黒字の構成分析!J$36,"▲", "-")), 2)), NA())</f>
        <v>#N/A</v>
      </c>
      <c r="K34" s="168">
        <f>IF(ROUND(VALUE(SUBSTITUTE(連結実質赤字比率に係る赤字・黒字の構成分析!J$36,"▲", "-")), 2) &gt;= 0, ABS(ROUND(VALUE(SUBSTITUTE(連結実質赤字比率に係る赤字・黒字の構成分析!J$36,"▲", "-")), 2)), NA())</f>
        <v>0.14000000000000001</v>
      </c>
    </row>
    <row r="35" spans="1:16" x14ac:dyDescent="0.2">
      <c r="A35" s="168" t="str">
        <f>IF(連結実質赤字比率に係る赤字・黒字の構成分析!C$35="",NA(),連結実質赤字比率に係る赤字・黒字の構成分析!C$35)</f>
        <v>国民健康保険知夫村診療所事業特別会計</v>
      </c>
      <c r="B35" s="168" t="e">
        <f>IF(ROUND(VALUE(SUBSTITUTE(連結実質赤字比率に係る赤字・黒字の構成分析!F$35,"▲", "-")), 2) &lt; 0, ABS(ROUND(VALUE(SUBSTITUTE(連結実質赤字比率に係る赤字・黒字の構成分析!F$35,"▲", "-")), 2)), NA())</f>
        <v>#N/A</v>
      </c>
      <c r="C35" s="168">
        <f>IF(ROUND(VALUE(SUBSTITUTE(連結実質赤字比率に係る赤字・黒字の構成分析!F$35,"▲", "-")), 2) &gt;= 0, ABS(ROUND(VALUE(SUBSTITUTE(連結実質赤字比率に係る赤字・黒字の構成分析!F$35,"▲", "-")), 2)), NA())</f>
        <v>0</v>
      </c>
      <c r="D35" s="168" t="e">
        <f>IF(ROUND(VALUE(SUBSTITUTE(連結実質赤字比率に係る赤字・黒字の構成分析!G$35,"▲", "-")), 2) &lt; 0, ABS(ROUND(VALUE(SUBSTITUTE(連結実質赤字比率に係る赤字・黒字の構成分析!G$35,"▲", "-")), 2)), NA())</f>
        <v>#N/A</v>
      </c>
      <c r="E35" s="168">
        <f>IF(ROUND(VALUE(SUBSTITUTE(連結実質赤字比率に係る赤字・黒字の構成分析!G$35,"▲", "-")), 2) &gt;= 0, ABS(ROUND(VALUE(SUBSTITUTE(連結実質赤字比率に係る赤字・黒字の構成分析!G$35,"▲", "-")), 2)), NA())</f>
        <v>0</v>
      </c>
      <c r="F35" s="168" t="e">
        <f>IF(ROUND(VALUE(SUBSTITUTE(連結実質赤字比率に係る赤字・黒字の構成分析!H$35,"▲", "-")), 2) &lt; 0, ABS(ROUND(VALUE(SUBSTITUTE(連結実質赤字比率に係る赤字・黒字の構成分析!H$35,"▲", "-")), 2)), NA())</f>
        <v>#N/A</v>
      </c>
      <c r="G35" s="168">
        <f>IF(ROUND(VALUE(SUBSTITUTE(連結実質赤字比率に係る赤字・黒字の構成分析!H$35,"▲", "-")), 2) &gt;= 0, ABS(ROUND(VALUE(SUBSTITUTE(連結実質赤字比率に係る赤字・黒字の構成分析!H$35,"▲", "-")), 2)), NA())</f>
        <v>0</v>
      </c>
      <c r="H35" s="168" t="e">
        <f>IF(ROUND(VALUE(SUBSTITUTE(連結実質赤字比率に係る赤字・黒字の構成分析!I$35,"▲", "-")), 2) &lt; 0, ABS(ROUND(VALUE(SUBSTITUTE(連結実質赤字比率に係る赤字・黒字の構成分析!I$35,"▲", "-")), 2)), NA())</f>
        <v>#N/A</v>
      </c>
      <c r="I35" s="168">
        <f>IF(ROUND(VALUE(SUBSTITUTE(連結実質赤字比率に係る赤字・黒字の構成分析!I$35,"▲", "-")), 2) &gt;= 0, ABS(ROUND(VALUE(SUBSTITUTE(連結実質赤字比率に係る赤字・黒字の構成分析!I$35,"▲", "-")), 2)), NA())</f>
        <v>0.06</v>
      </c>
      <c r="J35" s="168" t="e">
        <f>IF(ROUND(VALUE(SUBSTITUTE(連結実質赤字比率に係る赤字・黒字の構成分析!J$35,"▲", "-")), 2) &lt; 0, ABS(ROUND(VALUE(SUBSTITUTE(連結実質赤字比率に係る赤字・黒字の構成分析!J$35,"▲", "-")), 2)), NA())</f>
        <v>#N/A</v>
      </c>
      <c r="K35" s="168">
        <f>IF(ROUND(VALUE(SUBSTITUTE(連結実質赤字比率に係る赤字・黒字の構成分析!J$35,"▲", "-")), 2) &gt;= 0, ABS(ROUND(VALUE(SUBSTITUTE(連結実質赤字比率に係る赤字・黒字の構成分析!J$35,"▲", "-")), 2)), NA())</f>
        <v>0.47</v>
      </c>
    </row>
    <row r="36" spans="1:16" x14ac:dyDescent="0.2">
      <c r="A36" s="168" t="str">
        <f>IF(連結実質赤字比率に係る赤字・黒字の構成分析!C$34="",NA(),連結実質赤字比率に係る赤字・黒字の構成分析!C$34)</f>
        <v>一般会計</v>
      </c>
      <c r="B36" s="168" t="e">
        <f>IF(ROUND(VALUE(SUBSTITUTE(連結実質赤字比率に係る赤字・黒字の構成分析!F$34,"▲", "-")), 2) &lt; 0, ABS(ROUND(VALUE(SUBSTITUTE(連結実質赤字比率に係る赤字・黒字の構成分析!F$34,"▲", "-")), 2)), NA())</f>
        <v>#N/A</v>
      </c>
      <c r="C36" s="168">
        <f>IF(ROUND(VALUE(SUBSTITUTE(連結実質赤字比率に係る赤字・黒字の構成分析!F$34,"▲", "-")), 2) &gt;= 0, ABS(ROUND(VALUE(SUBSTITUTE(連結実質赤字比率に係る赤字・黒字の構成分析!F$34,"▲", "-")), 2)), NA())</f>
        <v>7.29</v>
      </c>
      <c r="D36" s="168" t="e">
        <f>IF(ROUND(VALUE(SUBSTITUTE(連結実質赤字比率に係る赤字・黒字の構成分析!G$34,"▲", "-")), 2) &lt; 0, ABS(ROUND(VALUE(SUBSTITUTE(連結実質赤字比率に係る赤字・黒字の構成分析!G$34,"▲", "-")), 2)), NA())</f>
        <v>#N/A</v>
      </c>
      <c r="E36" s="168">
        <f>IF(ROUND(VALUE(SUBSTITUTE(連結実質赤字比率に係る赤字・黒字の構成分析!G$34,"▲", "-")), 2) &gt;= 0, ABS(ROUND(VALUE(SUBSTITUTE(連結実質赤字比率に係る赤字・黒字の構成分析!G$34,"▲", "-")), 2)), NA())</f>
        <v>8.56</v>
      </c>
      <c r="F36" s="168" t="e">
        <f>IF(ROUND(VALUE(SUBSTITUTE(連結実質赤字比率に係る赤字・黒字の構成分析!H$34,"▲", "-")), 2) &lt; 0, ABS(ROUND(VALUE(SUBSTITUTE(連結実質赤字比率に係る赤字・黒字の構成分析!H$34,"▲", "-")), 2)), NA())</f>
        <v>#N/A</v>
      </c>
      <c r="G36" s="168">
        <f>IF(ROUND(VALUE(SUBSTITUTE(連結実質赤字比率に係る赤字・黒字の構成分析!H$34,"▲", "-")), 2) &gt;= 0, ABS(ROUND(VALUE(SUBSTITUTE(連結実質赤字比率に係る赤字・黒字の構成分析!H$34,"▲", "-")), 2)), NA())</f>
        <v>10.57</v>
      </c>
      <c r="H36" s="168" t="e">
        <f>IF(ROUND(VALUE(SUBSTITUTE(連結実質赤字比率に係る赤字・黒字の構成分析!I$34,"▲", "-")), 2) &lt; 0, ABS(ROUND(VALUE(SUBSTITUTE(連結実質赤字比率に係る赤字・黒字の構成分析!I$34,"▲", "-")), 2)), NA())</f>
        <v>#N/A</v>
      </c>
      <c r="I36" s="168">
        <f>IF(ROUND(VALUE(SUBSTITUTE(連結実質赤字比率に係る赤字・黒字の構成分析!I$34,"▲", "-")), 2) &gt;= 0, ABS(ROUND(VALUE(SUBSTITUTE(連結実質赤字比率に係る赤字・黒字の構成分析!I$34,"▲", "-")), 2)), NA())</f>
        <v>7</v>
      </c>
      <c r="J36" s="168" t="e">
        <f>IF(ROUND(VALUE(SUBSTITUTE(連結実質赤字比率に係る赤字・黒字の構成分析!J$34,"▲", "-")), 2) &lt; 0, ABS(ROUND(VALUE(SUBSTITUTE(連結実質赤字比率に係る赤字・黒字の構成分析!J$34,"▲", "-")), 2)), NA())</f>
        <v>#N/A</v>
      </c>
      <c r="K36" s="168">
        <f>IF(ROUND(VALUE(SUBSTITUTE(連結実質赤字比率に係る赤字・黒字の構成分析!J$34,"▲", "-")), 2) &gt;= 0, ABS(ROUND(VALUE(SUBSTITUTE(連結実質赤字比率に係る赤字・黒字の構成分析!J$34,"▲", "-")), 2)), NA())</f>
        <v>11.24</v>
      </c>
    </row>
    <row r="39" spans="1:16" x14ac:dyDescent="0.2">
      <c r="A39" s="137" t="s">
        <v>60</v>
      </c>
    </row>
    <row r="40" spans="1:16" x14ac:dyDescent="0.2">
      <c r="A40" s="169"/>
      <c r="B40" s="169" t="str">
        <f>'実質公債費比率（分子）の構造'!K$44</f>
        <v>H29</v>
      </c>
      <c r="C40" s="169"/>
      <c r="D40" s="169"/>
      <c r="E40" s="169" t="str">
        <f>'実質公債費比率（分子）の構造'!L$44</f>
        <v>H30</v>
      </c>
      <c r="F40" s="169"/>
      <c r="G40" s="169"/>
      <c r="H40" s="169" t="str">
        <f>'実質公債費比率（分子）の構造'!M$44</f>
        <v>R01</v>
      </c>
      <c r="I40" s="169"/>
      <c r="J40" s="169"/>
      <c r="K40" s="169" t="str">
        <f>'実質公債費比率（分子）の構造'!N$44</f>
        <v>R02</v>
      </c>
      <c r="L40" s="169"/>
      <c r="M40" s="169"/>
      <c r="N40" s="169" t="str">
        <f>'実質公債費比率（分子）の構造'!O$44</f>
        <v>R03</v>
      </c>
      <c r="O40" s="169"/>
      <c r="P40" s="169"/>
    </row>
    <row r="41" spans="1:16" x14ac:dyDescent="0.2">
      <c r="A41" s="169"/>
      <c r="B41" s="169" t="s">
        <v>61</v>
      </c>
      <c r="C41" s="169"/>
      <c r="D41" s="169" t="s">
        <v>62</v>
      </c>
      <c r="E41" s="169" t="s">
        <v>61</v>
      </c>
      <c r="F41" s="169"/>
      <c r="G41" s="169" t="s">
        <v>62</v>
      </c>
      <c r="H41" s="169" t="s">
        <v>61</v>
      </c>
      <c r="I41" s="169"/>
      <c r="J41" s="169" t="s">
        <v>62</v>
      </c>
      <c r="K41" s="169" t="s">
        <v>61</v>
      </c>
      <c r="L41" s="169"/>
      <c r="M41" s="169" t="s">
        <v>62</v>
      </c>
      <c r="N41" s="169" t="s">
        <v>61</v>
      </c>
      <c r="O41" s="169"/>
      <c r="P41" s="169" t="s">
        <v>62</v>
      </c>
    </row>
    <row r="42" spans="1:16" x14ac:dyDescent="0.2">
      <c r="A42" s="169" t="s">
        <v>63</v>
      </c>
      <c r="B42" s="169"/>
      <c r="C42" s="169"/>
      <c r="D42" s="169">
        <f>'実質公債費比率（分子）の構造'!K$52</f>
        <v>223</v>
      </c>
      <c r="E42" s="169"/>
      <c r="F42" s="169"/>
      <c r="G42" s="169">
        <f>'実質公債費比率（分子）の構造'!L$52</f>
        <v>234</v>
      </c>
      <c r="H42" s="169"/>
      <c r="I42" s="169"/>
      <c r="J42" s="169">
        <f>'実質公債費比率（分子）の構造'!M$52</f>
        <v>230</v>
      </c>
      <c r="K42" s="169"/>
      <c r="L42" s="169"/>
      <c r="M42" s="169">
        <f>'実質公債費比率（分子）の構造'!N$52</f>
        <v>250</v>
      </c>
      <c r="N42" s="169"/>
      <c r="O42" s="169"/>
      <c r="P42" s="169">
        <f>'実質公債費比率（分子）の構造'!O$52</f>
        <v>286</v>
      </c>
    </row>
    <row r="43" spans="1:16" x14ac:dyDescent="0.2">
      <c r="A43" s="169" t="s">
        <v>64</v>
      </c>
      <c r="B43" s="169" t="str">
        <f>'実質公債費比率（分子）の構造'!K$51</f>
        <v>-</v>
      </c>
      <c r="C43" s="169"/>
      <c r="D43" s="169"/>
      <c r="E43" s="169" t="str">
        <f>'実質公債費比率（分子）の構造'!L$51</f>
        <v>-</v>
      </c>
      <c r="F43" s="169"/>
      <c r="G43" s="169"/>
      <c r="H43" s="169" t="str">
        <f>'実質公債費比率（分子）の構造'!M$51</f>
        <v>-</v>
      </c>
      <c r="I43" s="169"/>
      <c r="J43" s="169"/>
      <c r="K43" s="169" t="str">
        <f>'実質公債費比率（分子）の構造'!N$51</f>
        <v>-</v>
      </c>
      <c r="L43" s="169"/>
      <c r="M43" s="169"/>
      <c r="N43" s="169">
        <f>'実質公債費比率（分子）の構造'!O$51</f>
        <v>0</v>
      </c>
      <c r="O43" s="169"/>
      <c r="P43" s="169"/>
    </row>
    <row r="44" spans="1:16" x14ac:dyDescent="0.2">
      <c r="A44" s="169" t="s">
        <v>65</v>
      </c>
      <c r="B44" s="169" t="str">
        <f>'実質公債費比率（分子）の構造'!K$50</f>
        <v>-</v>
      </c>
      <c r="C44" s="169"/>
      <c r="D44" s="169"/>
      <c r="E44" s="169" t="str">
        <f>'実質公債費比率（分子）の構造'!L$50</f>
        <v>-</v>
      </c>
      <c r="F44" s="169"/>
      <c r="G44" s="169"/>
      <c r="H44" s="169" t="str">
        <f>'実質公債費比率（分子）の構造'!M$50</f>
        <v>-</v>
      </c>
      <c r="I44" s="169"/>
      <c r="J44" s="169"/>
      <c r="K44" s="169" t="str">
        <f>'実質公債費比率（分子）の構造'!N$50</f>
        <v>-</v>
      </c>
      <c r="L44" s="169"/>
      <c r="M44" s="169"/>
      <c r="N44" s="169" t="str">
        <f>'実質公債費比率（分子）の構造'!O$50</f>
        <v>-</v>
      </c>
      <c r="O44" s="169"/>
      <c r="P44" s="169"/>
    </row>
    <row r="45" spans="1:16" x14ac:dyDescent="0.2">
      <c r="A45" s="169" t="s">
        <v>66</v>
      </c>
      <c r="B45" s="169">
        <f>'実質公債費比率（分子）の構造'!K$49</f>
        <v>2</v>
      </c>
      <c r="C45" s="169"/>
      <c r="D45" s="169"/>
      <c r="E45" s="169">
        <f>'実質公債費比率（分子）の構造'!L$49</f>
        <v>3</v>
      </c>
      <c r="F45" s="169"/>
      <c r="G45" s="169"/>
      <c r="H45" s="169">
        <f>'実質公債費比率（分子）の構造'!M$49</f>
        <v>3</v>
      </c>
      <c r="I45" s="169"/>
      <c r="J45" s="169"/>
      <c r="K45" s="169">
        <f>'実質公債費比率（分子）の構造'!N$49</f>
        <v>3</v>
      </c>
      <c r="L45" s="169"/>
      <c r="M45" s="169"/>
      <c r="N45" s="169">
        <f>'実質公債費比率（分子）の構造'!O$49</f>
        <v>3</v>
      </c>
      <c r="O45" s="169"/>
      <c r="P45" s="169"/>
    </row>
    <row r="46" spans="1:16" x14ac:dyDescent="0.2">
      <c r="A46" s="169" t="s">
        <v>67</v>
      </c>
      <c r="B46" s="169">
        <f>'実質公債費比率（分子）の構造'!K$48</f>
        <v>66</v>
      </c>
      <c r="C46" s="169"/>
      <c r="D46" s="169"/>
      <c r="E46" s="169">
        <f>'実質公債費比率（分子）の構造'!L$48</f>
        <v>52</v>
      </c>
      <c r="F46" s="169"/>
      <c r="G46" s="169"/>
      <c r="H46" s="169">
        <f>'実質公債費比率（分子）の構造'!M$48</f>
        <v>49</v>
      </c>
      <c r="I46" s="169"/>
      <c r="J46" s="169"/>
      <c r="K46" s="169">
        <f>'実質公債費比率（分子）の構造'!N$48</f>
        <v>48</v>
      </c>
      <c r="L46" s="169"/>
      <c r="M46" s="169"/>
      <c r="N46" s="169">
        <f>'実質公債費比率（分子）の構造'!O$48</f>
        <v>50</v>
      </c>
      <c r="O46" s="169"/>
      <c r="P46" s="169"/>
    </row>
    <row r="47" spans="1:16" x14ac:dyDescent="0.2">
      <c r="A47" s="169" t="s">
        <v>68</v>
      </c>
      <c r="B47" s="169" t="str">
        <f>'実質公債費比率（分子）の構造'!K$47</f>
        <v>-</v>
      </c>
      <c r="C47" s="169"/>
      <c r="D47" s="169"/>
      <c r="E47" s="169" t="str">
        <f>'実質公債費比率（分子）の構造'!L$47</f>
        <v>-</v>
      </c>
      <c r="F47" s="169"/>
      <c r="G47" s="169"/>
      <c r="H47" s="169" t="str">
        <f>'実質公債費比率（分子）の構造'!M$47</f>
        <v>-</v>
      </c>
      <c r="I47" s="169"/>
      <c r="J47" s="169"/>
      <c r="K47" s="169" t="str">
        <f>'実質公債費比率（分子）の構造'!N$47</f>
        <v>-</v>
      </c>
      <c r="L47" s="169"/>
      <c r="M47" s="169"/>
      <c r="N47" s="169" t="str">
        <f>'実質公債費比率（分子）の構造'!O$47</f>
        <v>-</v>
      </c>
      <c r="O47" s="169"/>
      <c r="P47" s="169"/>
    </row>
    <row r="48" spans="1:16" x14ac:dyDescent="0.2">
      <c r="A48" s="169" t="s">
        <v>69</v>
      </c>
      <c r="B48" s="169" t="str">
        <f>'実質公債費比率（分子）の構造'!K$46</f>
        <v>-</v>
      </c>
      <c r="C48" s="169"/>
      <c r="D48" s="169"/>
      <c r="E48" s="169" t="str">
        <f>'実質公債費比率（分子）の構造'!L$46</f>
        <v>-</v>
      </c>
      <c r="F48" s="169"/>
      <c r="G48" s="169"/>
      <c r="H48" s="169" t="str">
        <f>'実質公債費比率（分子）の構造'!M$46</f>
        <v>-</v>
      </c>
      <c r="I48" s="169"/>
      <c r="J48" s="169"/>
      <c r="K48" s="169" t="str">
        <f>'実質公債費比率（分子）の構造'!N$46</f>
        <v>-</v>
      </c>
      <c r="L48" s="169"/>
      <c r="M48" s="169"/>
      <c r="N48" s="169" t="str">
        <f>'実質公債費比率（分子）の構造'!O$46</f>
        <v>-</v>
      </c>
      <c r="O48" s="169"/>
      <c r="P48" s="169"/>
    </row>
    <row r="49" spans="1:16" x14ac:dyDescent="0.2">
      <c r="A49" s="169" t="s">
        <v>70</v>
      </c>
      <c r="B49" s="169">
        <f>'実質公債費比率（分子）の構造'!K$45</f>
        <v>243</v>
      </c>
      <c r="C49" s="169"/>
      <c r="D49" s="169"/>
      <c r="E49" s="169">
        <f>'実質公債費比率（分子）の構造'!L$45</f>
        <v>240</v>
      </c>
      <c r="F49" s="169"/>
      <c r="G49" s="169"/>
      <c r="H49" s="169">
        <f>'実質公債費比率（分子）の構造'!M$45</f>
        <v>236</v>
      </c>
      <c r="I49" s="169"/>
      <c r="J49" s="169"/>
      <c r="K49" s="169">
        <f>'実質公債費比率（分子）の構造'!N$45</f>
        <v>270</v>
      </c>
      <c r="L49" s="169"/>
      <c r="M49" s="169"/>
      <c r="N49" s="169">
        <f>'実質公債費比率（分子）の構造'!O$45</f>
        <v>314</v>
      </c>
      <c r="O49" s="169"/>
      <c r="P49" s="169"/>
    </row>
    <row r="50" spans="1:16" x14ac:dyDescent="0.2">
      <c r="A50" s="169" t="s">
        <v>71</v>
      </c>
      <c r="B50" s="169" t="e">
        <f>NA()</f>
        <v>#N/A</v>
      </c>
      <c r="C50" s="169">
        <f>IF(ISNUMBER('実質公債費比率（分子）の構造'!K$53),'実質公債費比率（分子）の構造'!K$53,NA())</f>
        <v>88</v>
      </c>
      <c r="D50" s="169" t="e">
        <f>NA()</f>
        <v>#N/A</v>
      </c>
      <c r="E50" s="169" t="e">
        <f>NA()</f>
        <v>#N/A</v>
      </c>
      <c r="F50" s="169">
        <f>IF(ISNUMBER('実質公債費比率（分子）の構造'!L$53),'実質公債費比率（分子）の構造'!L$53,NA())</f>
        <v>61</v>
      </c>
      <c r="G50" s="169" t="e">
        <f>NA()</f>
        <v>#N/A</v>
      </c>
      <c r="H50" s="169" t="e">
        <f>NA()</f>
        <v>#N/A</v>
      </c>
      <c r="I50" s="169">
        <f>IF(ISNUMBER('実質公債費比率（分子）の構造'!M$53),'実質公債費比率（分子）の構造'!M$53,NA())</f>
        <v>58</v>
      </c>
      <c r="J50" s="169" t="e">
        <f>NA()</f>
        <v>#N/A</v>
      </c>
      <c r="K50" s="169" t="e">
        <f>NA()</f>
        <v>#N/A</v>
      </c>
      <c r="L50" s="169">
        <f>IF(ISNUMBER('実質公債費比率（分子）の構造'!N$53),'実質公債費比率（分子）の構造'!N$53,NA())</f>
        <v>71</v>
      </c>
      <c r="M50" s="169" t="e">
        <f>NA()</f>
        <v>#N/A</v>
      </c>
      <c r="N50" s="169" t="e">
        <f>NA()</f>
        <v>#N/A</v>
      </c>
      <c r="O50" s="169">
        <f>IF(ISNUMBER('実質公債費比率（分子）の構造'!O$53),'実質公債費比率（分子）の構造'!O$53,NA())</f>
        <v>81</v>
      </c>
      <c r="P50" s="169" t="e">
        <f>NA()</f>
        <v>#N/A</v>
      </c>
    </row>
    <row r="53" spans="1:16" x14ac:dyDescent="0.2">
      <c r="A53" s="137" t="s">
        <v>72</v>
      </c>
    </row>
    <row r="54" spans="1:16" x14ac:dyDescent="0.2">
      <c r="A54" s="168"/>
      <c r="B54" s="168" t="str">
        <f>'将来負担比率（分子）の構造'!I$40</f>
        <v>H29</v>
      </c>
      <c r="C54" s="168"/>
      <c r="D54" s="168"/>
      <c r="E54" s="168" t="str">
        <f>'将来負担比率（分子）の構造'!J$40</f>
        <v>H30</v>
      </c>
      <c r="F54" s="168"/>
      <c r="G54" s="168"/>
      <c r="H54" s="168" t="str">
        <f>'将来負担比率（分子）の構造'!K$40</f>
        <v>R01</v>
      </c>
      <c r="I54" s="168"/>
      <c r="J54" s="168"/>
      <c r="K54" s="168" t="str">
        <f>'将来負担比率（分子）の構造'!L$40</f>
        <v>R02</v>
      </c>
      <c r="L54" s="168"/>
      <c r="M54" s="168"/>
      <c r="N54" s="168" t="str">
        <f>'将来負担比率（分子）の構造'!M$40</f>
        <v>R03</v>
      </c>
      <c r="O54" s="168"/>
      <c r="P54" s="168"/>
    </row>
    <row r="55" spans="1:16" x14ac:dyDescent="0.2">
      <c r="A55" s="168"/>
      <c r="B55" s="168" t="s">
        <v>73</v>
      </c>
      <c r="C55" s="168"/>
      <c r="D55" s="168" t="s">
        <v>74</v>
      </c>
      <c r="E55" s="168" t="s">
        <v>73</v>
      </c>
      <c r="F55" s="168"/>
      <c r="G55" s="168" t="s">
        <v>74</v>
      </c>
      <c r="H55" s="168" t="s">
        <v>73</v>
      </c>
      <c r="I55" s="168"/>
      <c r="J55" s="168" t="s">
        <v>74</v>
      </c>
      <c r="K55" s="168" t="s">
        <v>73</v>
      </c>
      <c r="L55" s="168"/>
      <c r="M55" s="168" t="s">
        <v>74</v>
      </c>
      <c r="N55" s="168" t="s">
        <v>73</v>
      </c>
      <c r="O55" s="168"/>
      <c r="P55" s="168" t="s">
        <v>74</v>
      </c>
    </row>
    <row r="56" spans="1:16" x14ac:dyDescent="0.2">
      <c r="A56" s="168" t="s">
        <v>43</v>
      </c>
      <c r="B56" s="168"/>
      <c r="C56" s="168"/>
      <c r="D56" s="168">
        <f>'将来負担比率（分子）の構造'!I$52</f>
        <v>2200</v>
      </c>
      <c r="E56" s="168"/>
      <c r="F56" s="168"/>
      <c r="G56" s="168">
        <f>'将来負担比率（分子）の構造'!J$52</f>
        <v>2340</v>
      </c>
      <c r="H56" s="168"/>
      <c r="I56" s="168"/>
      <c r="J56" s="168">
        <f>'将来負担比率（分子）の構造'!K$52</f>
        <v>2484</v>
      </c>
      <c r="K56" s="168"/>
      <c r="L56" s="168"/>
      <c r="M56" s="168">
        <f>'将来負担比率（分子）の構造'!L$52</f>
        <v>2592</v>
      </c>
      <c r="N56" s="168"/>
      <c r="O56" s="168"/>
      <c r="P56" s="168">
        <f>'将来負担比率（分子）の構造'!M$52</f>
        <v>2636</v>
      </c>
    </row>
    <row r="57" spans="1:16" x14ac:dyDescent="0.2">
      <c r="A57" s="168" t="s">
        <v>42</v>
      </c>
      <c r="B57" s="168"/>
      <c r="C57" s="168"/>
      <c r="D57" s="168">
        <f>'将来負担比率（分子）の構造'!I$51</f>
        <v>145</v>
      </c>
      <c r="E57" s="168"/>
      <c r="F57" s="168"/>
      <c r="G57" s="168">
        <f>'将来負担比率（分子）の構造'!J$51</f>
        <v>139</v>
      </c>
      <c r="H57" s="168"/>
      <c r="I57" s="168"/>
      <c r="J57" s="168">
        <f>'将来負担比率（分子）の構造'!K$51</f>
        <v>155</v>
      </c>
      <c r="K57" s="168"/>
      <c r="L57" s="168"/>
      <c r="M57" s="168">
        <f>'将来負担比率（分子）の構造'!L$51</f>
        <v>148</v>
      </c>
      <c r="N57" s="168"/>
      <c r="O57" s="168"/>
      <c r="P57" s="168">
        <f>'将来負担比率（分子）の構造'!M$51</f>
        <v>137</v>
      </c>
    </row>
    <row r="58" spans="1:16" x14ac:dyDescent="0.2">
      <c r="A58" s="168" t="s">
        <v>41</v>
      </c>
      <c r="B58" s="168"/>
      <c r="C58" s="168"/>
      <c r="D58" s="168">
        <f>'将来負担比率（分子）の構造'!I$50</f>
        <v>881</v>
      </c>
      <c r="E58" s="168"/>
      <c r="F58" s="168"/>
      <c r="G58" s="168">
        <f>'将来負担比率（分子）の構造'!J$50</f>
        <v>792</v>
      </c>
      <c r="H58" s="168"/>
      <c r="I58" s="168"/>
      <c r="J58" s="168">
        <f>'将来負担比率（分子）の構造'!K$50</f>
        <v>700</v>
      </c>
      <c r="K58" s="168"/>
      <c r="L58" s="168"/>
      <c r="M58" s="168">
        <f>'将来負担比率（分子）の構造'!L$50</f>
        <v>664</v>
      </c>
      <c r="N58" s="168"/>
      <c r="O58" s="168"/>
      <c r="P58" s="168">
        <f>'将来負担比率（分子）の構造'!M$50</f>
        <v>577</v>
      </c>
    </row>
    <row r="59" spans="1:16" x14ac:dyDescent="0.2">
      <c r="A59" s="168" t="s">
        <v>39</v>
      </c>
      <c r="B59" s="168" t="str">
        <f>'将来負担比率（分子）の構造'!I$49</f>
        <v>-</v>
      </c>
      <c r="C59" s="168"/>
      <c r="D59" s="168"/>
      <c r="E59" s="168" t="str">
        <f>'将来負担比率（分子）の構造'!J$49</f>
        <v>-</v>
      </c>
      <c r="F59" s="168"/>
      <c r="G59" s="168"/>
      <c r="H59" s="168" t="str">
        <f>'将来負担比率（分子）の構造'!K$49</f>
        <v>-</v>
      </c>
      <c r="I59" s="168"/>
      <c r="J59" s="168"/>
      <c r="K59" s="168" t="str">
        <f>'将来負担比率（分子）の構造'!L$49</f>
        <v>-</v>
      </c>
      <c r="L59" s="168"/>
      <c r="M59" s="168"/>
      <c r="N59" s="168" t="str">
        <f>'将来負担比率（分子）の構造'!M$49</f>
        <v>-</v>
      </c>
      <c r="O59" s="168"/>
      <c r="P59" s="168"/>
    </row>
    <row r="60" spans="1:16" x14ac:dyDescent="0.2">
      <c r="A60" s="168" t="s">
        <v>38</v>
      </c>
      <c r="B60" s="168" t="str">
        <f>'将来負担比率（分子）の構造'!I$48</f>
        <v>-</v>
      </c>
      <c r="C60" s="168"/>
      <c r="D60" s="168"/>
      <c r="E60" s="168" t="str">
        <f>'将来負担比率（分子）の構造'!J$48</f>
        <v>-</v>
      </c>
      <c r="F60" s="168"/>
      <c r="G60" s="168"/>
      <c r="H60" s="168" t="str">
        <f>'将来負担比率（分子）の構造'!K$48</f>
        <v>-</v>
      </c>
      <c r="I60" s="168"/>
      <c r="J60" s="168"/>
      <c r="K60" s="168" t="str">
        <f>'将来負担比率（分子）の構造'!L$48</f>
        <v>-</v>
      </c>
      <c r="L60" s="168"/>
      <c r="M60" s="168"/>
      <c r="N60" s="168" t="str">
        <f>'将来負担比率（分子）の構造'!M$48</f>
        <v>-</v>
      </c>
      <c r="O60" s="168"/>
      <c r="P60" s="168"/>
    </row>
    <row r="61" spans="1:16" x14ac:dyDescent="0.2">
      <c r="A61" s="168" t="s">
        <v>36</v>
      </c>
      <c r="B61" s="168" t="str">
        <f>'将来負担比率（分子）の構造'!I$46</f>
        <v>-</v>
      </c>
      <c r="C61" s="168"/>
      <c r="D61" s="168"/>
      <c r="E61" s="168" t="str">
        <f>'将来負担比率（分子）の構造'!J$46</f>
        <v>-</v>
      </c>
      <c r="F61" s="168"/>
      <c r="G61" s="168"/>
      <c r="H61" s="168" t="str">
        <f>'将来負担比率（分子）の構造'!K$46</f>
        <v>-</v>
      </c>
      <c r="I61" s="168"/>
      <c r="J61" s="168"/>
      <c r="K61" s="168" t="str">
        <f>'将来負担比率（分子）の構造'!L$46</f>
        <v>-</v>
      </c>
      <c r="L61" s="168"/>
      <c r="M61" s="168"/>
      <c r="N61" s="168" t="str">
        <f>'将来負担比率（分子）の構造'!M$46</f>
        <v>-</v>
      </c>
      <c r="O61" s="168"/>
      <c r="P61" s="168"/>
    </row>
    <row r="62" spans="1:16" x14ac:dyDescent="0.2">
      <c r="A62" s="168" t="s">
        <v>35</v>
      </c>
      <c r="B62" s="168">
        <f>'将来負担比率（分子）の構造'!I$45</f>
        <v>152</v>
      </c>
      <c r="C62" s="168"/>
      <c r="D62" s="168"/>
      <c r="E62" s="168">
        <f>'将来負担比率（分子）の構造'!J$45</f>
        <v>146</v>
      </c>
      <c r="F62" s="168"/>
      <c r="G62" s="168"/>
      <c r="H62" s="168">
        <f>'将来負担比率（分子）の構造'!K$45</f>
        <v>128</v>
      </c>
      <c r="I62" s="168"/>
      <c r="J62" s="168"/>
      <c r="K62" s="168">
        <f>'将来負担比率（分子）の構造'!L$45</f>
        <v>151</v>
      </c>
      <c r="L62" s="168"/>
      <c r="M62" s="168"/>
      <c r="N62" s="168">
        <f>'将来負担比率（分子）の構造'!M$45</f>
        <v>131</v>
      </c>
      <c r="O62" s="168"/>
      <c r="P62" s="168"/>
    </row>
    <row r="63" spans="1:16" x14ac:dyDescent="0.2">
      <c r="A63" s="168" t="s">
        <v>34</v>
      </c>
      <c r="B63" s="168">
        <f>'将来負担比率（分子）の構造'!I$44</f>
        <v>29</v>
      </c>
      <c r="C63" s="168"/>
      <c r="D63" s="168"/>
      <c r="E63" s="168">
        <f>'将来負担比率（分子）の構造'!J$44</f>
        <v>27</v>
      </c>
      <c r="F63" s="168"/>
      <c r="G63" s="168"/>
      <c r="H63" s="168">
        <f>'将来負担比率（分子）の構造'!K$44</f>
        <v>25</v>
      </c>
      <c r="I63" s="168"/>
      <c r="J63" s="168"/>
      <c r="K63" s="168">
        <f>'将来負担比率（分子）の構造'!L$44</f>
        <v>24</v>
      </c>
      <c r="L63" s="168"/>
      <c r="M63" s="168"/>
      <c r="N63" s="168">
        <f>'将来負担比率（分子）の構造'!M$44</f>
        <v>23</v>
      </c>
      <c r="O63" s="168"/>
      <c r="P63" s="168"/>
    </row>
    <row r="64" spans="1:16" x14ac:dyDescent="0.2">
      <c r="A64" s="168" t="s">
        <v>33</v>
      </c>
      <c r="B64" s="168">
        <f>'将来負担比率（分子）の構造'!I$43</f>
        <v>690</v>
      </c>
      <c r="C64" s="168"/>
      <c r="D64" s="168"/>
      <c r="E64" s="168">
        <f>'将来負担比率（分子）の構造'!J$43</f>
        <v>773</v>
      </c>
      <c r="F64" s="168"/>
      <c r="G64" s="168"/>
      <c r="H64" s="168">
        <f>'将来負担比率（分子）の構造'!K$43</f>
        <v>745</v>
      </c>
      <c r="I64" s="168"/>
      <c r="J64" s="168"/>
      <c r="K64" s="168">
        <f>'将来負担比率（分子）の構造'!L$43</f>
        <v>690</v>
      </c>
      <c r="L64" s="168"/>
      <c r="M64" s="168"/>
      <c r="N64" s="168">
        <f>'将来負担比率（分子）の構造'!M$43</f>
        <v>693</v>
      </c>
      <c r="O64" s="168"/>
      <c r="P64" s="168"/>
    </row>
    <row r="65" spans="1:16" x14ac:dyDescent="0.2">
      <c r="A65" s="168" t="s">
        <v>32</v>
      </c>
      <c r="B65" s="168" t="str">
        <f>'将来負担比率（分子）の構造'!I$42</f>
        <v>-</v>
      </c>
      <c r="C65" s="168"/>
      <c r="D65" s="168"/>
      <c r="E65" s="168" t="str">
        <f>'将来負担比率（分子）の構造'!J$42</f>
        <v>-</v>
      </c>
      <c r="F65" s="168"/>
      <c r="G65" s="168"/>
      <c r="H65" s="168" t="str">
        <f>'将来負担比率（分子）の構造'!K$42</f>
        <v>-</v>
      </c>
      <c r="I65" s="168"/>
      <c r="J65" s="168"/>
      <c r="K65" s="168" t="str">
        <f>'将来負担比率（分子）の構造'!L$42</f>
        <v>-</v>
      </c>
      <c r="L65" s="168"/>
      <c r="M65" s="168"/>
      <c r="N65" s="168" t="str">
        <f>'将来負担比率（分子）の構造'!M$42</f>
        <v>-</v>
      </c>
      <c r="O65" s="168"/>
      <c r="P65" s="168"/>
    </row>
    <row r="66" spans="1:16" x14ac:dyDescent="0.2">
      <c r="A66" s="168" t="s">
        <v>31</v>
      </c>
      <c r="B66" s="168">
        <f>'将来負担比率（分子）の構造'!I$41</f>
        <v>2534</v>
      </c>
      <c r="C66" s="168"/>
      <c r="D66" s="168"/>
      <c r="E66" s="168">
        <f>'将来負担比率（分子）の構造'!J$41</f>
        <v>2682</v>
      </c>
      <c r="F66" s="168"/>
      <c r="G66" s="168"/>
      <c r="H66" s="168">
        <f>'将来負担比率（分子）の構造'!K$41</f>
        <v>2912</v>
      </c>
      <c r="I66" s="168"/>
      <c r="J66" s="168"/>
      <c r="K66" s="168">
        <f>'将来負担比率（分子）の構造'!L$41</f>
        <v>3135</v>
      </c>
      <c r="L66" s="168"/>
      <c r="M66" s="168"/>
      <c r="N66" s="168">
        <f>'将来負担比率（分子）の構造'!M$41</f>
        <v>3149</v>
      </c>
      <c r="O66" s="168"/>
      <c r="P66" s="168"/>
    </row>
    <row r="67" spans="1:16" x14ac:dyDescent="0.2">
      <c r="A67" s="168" t="s">
        <v>75</v>
      </c>
      <c r="B67" s="168" t="e">
        <f>NA()</f>
        <v>#N/A</v>
      </c>
      <c r="C67" s="168">
        <f>IF(ISNUMBER('将来負担比率（分子）の構造'!I$53), IF('将来負担比率（分子）の構造'!I$53 &lt; 0, 0, '将来負担比率（分子）の構造'!I$53), NA())</f>
        <v>178</v>
      </c>
      <c r="D67" s="168" t="e">
        <f>NA()</f>
        <v>#N/A</v>
      </c>
      <c r="E67" s="168" t="e">
        <f>NA()</f>
        <v>#N/A</v>
      </c>
      <c r="F67" s="168">
        <f>IF(ISNUMBER('将来負担比率（分子）の構造'!J$53), IF('将来負担比率（分子）の構造'!J$53 &lt; 0, 0, '将来負担比率（分子）の構造'!J$53), NA())</f>
        <v>356</v>
      </c>
      <c r="G67" s="168" t="e">
        <f>NA()</f>
        <v>#N/A</v>
      </c>
      <c r="H67" s="168" t="e">
        <f>NA()</f>
        <v>#N/A</v>
      </c>
      <c r="I67" s="168">
        <f>IF(ISNUMBER('将来負担比率（分子）の構造'!K$53), IF('将来負担比率（分子）の構造'!K$53 &lt; 0, 0, '将来負担比率（分子）の構造'!K$53), NA())</f>
        <v>470</v>
      </c>
      <c r="J67" s="168" t="e">
        <f>NA()</f>
        <v>#N/A</v>
      </c>
      <c r="K67" s="168" t="e">
        <f>NA()</f>
        <v>#N/A</v>
      </c>
      <c r="L67" s="168">
        <f>IF(ISNUMBER('将来負担比率（分子）の構造'!L$53), IF('将来負担比率（分子）の構造'!L$53 &lt; 0, 0, '将来負担比率（分子）の構造'!L$53), NA())</f>
        <v>596</v>
      </c>
      <c r="M67" s="168" t="e">
        <f>NA()</f>
        <v>#N/A</v>
      </c>
      <c r="N67" s="168" t="e">
        <f>NA()</f>
        <v>#N/A</v>
      </c>
      <c r="O67" s="168">
        <f>IF(ISNUMBER('将来負担比率（分子）の構造'!M$53), IF('将来負担比率（分子）の構造'!M$53 &lt; 0, 0, '将来負担比率（分子）の構造'!M$53), NA())</f>
        <v>646</v>
      </c>
      <c r="P67" s="168" t="e">
        <f>NA()</f>
        <v>#N/A</v>
      </c>
    </row>
    <row r="70" spans="1:16" x14ac:dyDescent="0.2">
      <c r="A70" s="170" t="s">
        <v>76</v>
      </c>
      <c r="B70" s="170"/>
      <c r="C70" s="170"/>
      <c r="D70" s="170"/>
      <c r="E70" s="170"/>
      <c r="F70" s="170"/>
    </row>
    <row r="71" spans="1:16" x14ac:dyDescent="0.2">
      <c r="A71" s="171"/>
      <c r="B71" s="171" t="str">
        <f>基金残高に係る経年分析!F54</f>
        <v>R01</v>
      </c>
      <c r="C71" s="171" t="str">
        <f>基金残高に係る経年分析!G54</f>
        <v>R02</v>
      </c>
      <c r="D71" s="171" t="str">
        <f>基金残高に係る経年分析!H54</f>
        <v>R03</v>
      </c>
    </row>
    <row r="72" spans="1:16" x14ac:dyDescent="0.2">
      <c r="A72" s="171" t="s">
        <v>77</v>
      </c>
      <c r="B72" s="172">
        <f>基金残高に係る経年分析!F55</f>
        <v>120</v>
      </c>
      <c r="C72" s="172">
        <f>基金残高に係る経年分析!G55</f>
        <v>164</v>
      </c>
      <c r="D72" s="172">
        <f>基金残高に係る経年分析!H55</f>
        <v>235</v>
      </c>
    </row>
    <row r="73" spans="1:16" x14ac:dyDescent="0.2">
      <c r="A73" s="171" t="s">
        <v>78</v>
      </c>
      <c r="B73" s="172">
        <f>基金残高に係る経年分析!F56</f>
        <v>327</v>
      </c>
      <c r="C73" s="172">
        <f>基金残高に係る経年分析!G56</f>
        <v>245</v>
      </c>
      <c r="D73" s="172">
        <f>基金残高に係る経年分析!H56</f>
        <v>158</v>
      </c>
    </row>
    <row r="74" spans="1:16" x14ac:dyDescent="0.2">
      <c r="A74" s="171" t="s">
        <v>79</v>
      </c>
      <c r="B74" s="172">
        <f>基金残高に係る経年分析!F57</f>
        <v>118</v>
      </c>
      <c r="C74" s="172">
        <f>基金残高に係る経年分析!G57</f>
        <v>120</v>
      </c>
      <c r="D74" s="172">
        <f>基金残高に係る経年分析!H57</f>
        <v>85</v>
      </c>
    </row>
  </sheetData>
  <sheetProtection algorithmName="SHA-512" hashValue="5M9BhLaGM+69T6TZzByiSBfAOjNDsOEr0ODkvrXJ/j48cYTGOhMJ+jl9sDit7mx6oCFUF1UntYg9VSDtD1LKsg==" saltValue="LAG0xaGkWwj2cBfx8oezq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中野　景太</cp:lastModifiedBy>
  <dcterms:created xsi:type="dcterms:W3CDTF">2023-02-20T06:36:33Z</dcterms:created>
  <dcterms:modified xsi:type="dcterms:W3CDTF">2023-10-17T10:00:09Z</dcterms:modified>
  <cp:category/>
</cp:coreProperties>
</file>