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河内　祐介\Desktop\191017【依頼1023〆切】平成29年度財政状況資料集（2回目）の作成について\提出\"/>
    </mc:Choice>
  </mc:AlternateContent>
  <xr:revisionPtr revIDLastSave="0" documentId="13_ncr:1_{9D8E6D79-1E3C-45BF-BFEB-04136C3BD2D3}" xr6:coauthVersionLast="45" xr6:coauthVersionMax="45"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7" i="12" l="1"/>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 r="BW34" i="10" s="1"/>
  <c r="BW35" i="10" s="1"/>
  <c r="BW36" i="10" s="1"/>
  <c r="BW37" i="10" s="1"/>
  <c r="BW38" i="10" s="1"/>
  <c r="BW39" i="10" s="1"/>
  <c r="BW40" i="10" s="1"/>
  <c r="BW41" i="10" s="1"/>
</calcChain>
</file>

<file path=xl/sharedStrings.xml><?xml version="1.0" encoding="utf-8"?>
<sst xmlns="http://schemas.openxmlformats.org/spreadsheetml/2006/main" count="1124" uniqueCount="589">
  <si>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</si>
  <si>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</si>
  <si>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</si>
  <si>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</si>
  <si>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</si>
  <si>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</si>
  <si>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</si>
  <si>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</si>
  <si>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</si>
  <si>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</si>
  <si>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</si>
  <si>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</si>
  <si>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</si>
  <si>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</si>
  <si>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</si>
  <si>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</si>
  <si>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</si>
  <si>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</si>
  <si>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</si>
  <si>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</si>
  <si>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</si>
  <si>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</si>
  <si>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</si>
  <si>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</si>
  <si>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</si>
  <si>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</si>
  <si>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</si>
  <si>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</si>
  <si>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</si>
  <si>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</si>
  <si>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</si>
  <si>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</si>
  <si>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</si>
  <si>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</si>
  <si>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</si>
  <si>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</si>
  <si>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</si>
  <si>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</si>
  <si>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</si>
  <si>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</si>
  <si>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</si>
  <si>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</si>
  <si>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</si>
  <si>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</si>
  <si>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</si>
  <si>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</si>
  <si>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</si>
  <si>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</si>
  <si>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</si>
  <si>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</si>
  <si>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</si>
  <si>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</si>
  <si>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</si>
  <si>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</si>
  <si>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</si>
  <si>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</si>
  <si>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</si>
  <si>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</si>
  <si>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</si>
  <si>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</si>
  <si>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</si>
  <si>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</si>
  <si>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</si>
  <si>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</si>
  <si>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</si>
  <si>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</si>
  <si>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</si>
  <si>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</si>
  <si>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</si>
  <si>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</si>
  <si>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</si>
  <si>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</si>
  <si>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</si>
  <si>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</si>
  <si>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</si>
  <si>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</si>
  <si>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</si>
  <si>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</si>
  <si>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</si>
  <si>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</si>
  <si>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</si>
  <si>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</si>
  <si>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</si>
  <si>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</si>
  <si>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</si>
  <si>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</si>
  <si>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</si>
  <si>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</si>
  <si>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</si>
  <si>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</si>
  <si>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</si>
  <si>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西ノ島町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</si>
  <si>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</si>
  <si>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</si>
  <si>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</si>
  <si>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</si>
  <si>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</si>
  <si>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</si>
  <si>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</si>
  <si>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</si>
  <si>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</si>
  <si>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</si>
  <si>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</si>
  <si>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</si>
  <si>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</si>
  <si>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</si>
  <si>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</si>
  <si>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</si>
  <si>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</si>
  <si>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</si>
  <si>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</si>
  <si>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</si>
  <si>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</si>
  <si>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</si>
  <si>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</si>
  <si>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</si>
  <si>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</si>
  <si>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</si>
  <si>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</si>
  <si>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</si>
  <si>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</si>
  <si>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</si>
  <si>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</si>
  <si>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</si>
  <si>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</si>
  <si>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</si>
  <si>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</si>
  <si>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</si>
  <si>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</si>
  <si>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</si>
  <si>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</si>
  <si>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</si>
  <si>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</si>
  <si>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</si>
  <si>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</si>
  <si>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</si>
  <si>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</si>
  <si>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</si>
  <si>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</si>
  <si>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</si>
  <si>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</si>
  <si>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</si>
  <si>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</si>
  <si>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</si>
  <si>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</si>
  <si>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</si>
  <si>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</si>
  <si>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</si>
  <si>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</si>
  <si>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</si>
  <si>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</si>
  <si>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</si>
  <si>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</si>
  <si>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</si>
  <si>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</si>
  <si>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</si>
  <si>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</si>
  <si>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</si>
  <si>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</si>
  <si>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</si>
  <si>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</si>
  <si>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</si>
  <si>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</si>
  <si>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</si>
  <si>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</si>
  <si>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</si>
  <si>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</si>
  <si>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</si>
  <si>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</si>
  <si>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</si>
  <si>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</si>
  <si>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</si>
  <si>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</si>
  <si>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</si>
  <si>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</si>
  <si>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</si>
  <si>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</si>
  <si>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</si>
  <si>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</si>
  <si>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</si>
  <si>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</si>
  <si>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</si>
  <si>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</si>
  <si>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</si>
  <si>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</si>
  <si>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</si>
  <si>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</si>
  <si>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</si>
  <si>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</si>
  <si>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</si>
  <si>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</si>
  <si>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</si>
  <si>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</si>
  <si>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</si>
  <si>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</si>
  <si>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</si>
  <si>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</si>
  <si>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</si>
  <si>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</si>
  <si>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</si>
  <si>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</si>
  <si>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</si>
  <si>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</si>
  <si>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島根県西ノ島町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</si>
  <si>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</si>
  <si>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</si>
  <si>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</si>
  <si>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</si>
  <si>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</si>
  <si>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</si>
  <si>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</si>
  <si>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</si>
  <si>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</si>
  <si>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</si>
  <si>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</si>
  <si>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</si>
  <si>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</si>
  <si>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</si>
  <si>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</si>
  <si>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</si>
  <si>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</si>
  <si>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</si>
  <si>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</si>
  <si>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</si>
  <si>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</si>
  <si>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</si>
  <si>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</si>
  <si>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</si>
  <si>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</si>
  <si>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</si>
  <si>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</si>
  <si>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</si>
  <si>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</si>
  <si>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</si>
  <si>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</si>
  <si>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</si>
  <si>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</si>
  <si>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</si>
  <si>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</si>
  <si>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</si>
  <si>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</si>
  <si>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</si>
  <si>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</si>
  <si>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</si>
  <si>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</si>
  <si>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</si>
  <si>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</si>
  <si>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</si>
  <si>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</si>
  <si>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</si>
  <si>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</si>
  <si>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</si>
  <si>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</si>
  <si>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</si>
  <si>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</si>
  <si>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</si>
  <si>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</si>
  <si>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</si>
  <si>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</si>
  <si>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</si>
  <si>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</si>
  <si>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</si>
  <si>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</si>
  <si>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</si>
  <si>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</si>
  <si>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</si>
  <si>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</si>
  <si>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</si>
  <si>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</si>
  <si>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</si>
  <si>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</si>
  <si>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</si>
  <si>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</si>
  <si>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</si>
  <si>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</si>
  <si>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</si>
  <si>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</si>
  <si>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</si>
  <si>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</si>
  <si>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</si>
  <si>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</si>
  <si>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</si>
  <si>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</si>
  <si>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</si>
  <si>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</si>
  <si>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</si>
  <si>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</si>
  <si>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</si>
  <si>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</si>
  <si>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</si>
  <si>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</si>
  <si>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</si>
  <si>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</si>
  <si>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</si>
  <si>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</si>
  <si>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</si>
  <si>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</si>
  <si>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</si>
  <si>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</si>
  <si>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</si>
  <si>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</si>
  <si>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</si>
  <si>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</si>
  <si>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</si>
  <si>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</si>
  <si>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</si>
  <si>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</si>
  <si>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</si>
  <si>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</si>
  <si>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</si>
  <si>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</si>
  <si>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</si>
  <si>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</si>
  <si>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</si>
  <si>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</si>
  <si>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</si>
  <si>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</si>
  <si>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</si>
  <si>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</si>
  <si>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</si>
  <si>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</si>
  <si>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</si>
  <si>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</si>
  <si>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</si>
  <si>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</si>
  <si>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</si>
  <si>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</si>
  <si>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</si>
  <si>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</si>
  <si>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</si>
  <si>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</si>
  <si>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</si>
  <si>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</si>
  <si>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</si>
  <si>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</si>
  <si>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</si>
  <si>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</si>
  <si>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</si>
  <si>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</si>
  <si>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</si>
  <si>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</si>
  <si>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</si>
  <si>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</si>
  <si>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</si>
  <si>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</si>
  <si>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</si>
  <si>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</si>
  <si>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</si>
  <si>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</si>
  <si>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</si>
  <si>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</si>
  <si>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</si>
  <si>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</si>
  <si>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島根県西ノ島町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</si>
  <si>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</si>
  <si>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</si>
  <si>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</si>
  <si>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</si>
  <si>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</si>
  <si>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</si>
  <si>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</si>
  <si>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</si>
  <si>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</si>
  <si>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</si>
  <si>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</si>
  <si>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</si>
  <si>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</si>
  <si>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</si>
  <si>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</si>
  <si>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</si>
  <si>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</si>
  <si>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</si>
  <si>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</si>
  <si>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</si>
  <si>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特別会計へき地三度出張診療所</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</si>
  <si>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</si>
  <si>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</si>
  <si>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</si>
  <si>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</si>
  <si>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</si>
  <si>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</si>
  <si>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</si>
  <si>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</si>
  <si>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</si>
  <si>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</si>
  <si>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</si>
  <si>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</si>
  <si>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</si>
  <si>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</si>
  <si>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</si>
  <si>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特別会計後期高齢者医療保険事業</t>
    <phoneticPr fontId="5"/>
  </si>
  <si>
    <t>特別会計浦郷診療所</t>
    <phoneticPr fontId="5"/>
  </si>
  <si>
    <t>特別会計簡易水道事業</t>
    <phoneticPr fontId="5"/>
  </si>
  <si>
    <t>法非適用企業</t>
    <phoneticPr fontId="5"/>
  </si>
  <si>
    <t>特別会計下水道事業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</si>
  <si>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</si>
  <si>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</si>
  <si>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</si>
  <si>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</si>
  <si>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</si>
  <si>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</si>
  <si>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</si>
  <si>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</si>
  <si>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</si>
  <si>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</si>
  <si>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</si>
  <si>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</si>
  <si>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</si>
  <si>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</si>
  <si>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</si>
  <si>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</si>
  <si>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</si>
  <si>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</si>
  <si>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</si>
  <si>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</si>
  <si>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</si>
  <si>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</si>
  <si>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</si>
  <si>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</si>
  <si>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</si>
  <si>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</si>
  <si>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</si>
  <si>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</si>
  <si>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</si>
  <si>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</si>
  <si>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</si>
  <si>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</si>
  <si>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</si>
  <si>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</si>
  <si>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</si>
  <si>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</si>
  <si>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</si>
  <si>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</si>
  <si>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</si>
  <si>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</si>
  <si>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</si>
  <si>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</si>
  <si>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</si>
  <si>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</si>
  <si>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</si>
  <si>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</si>
  <si>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</si>
  <si>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</si>
  <si>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</si>
  <si>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</si>
  <si>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</si>
  <si>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</si>
  <si>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</si>
  <si>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</si>
  <si>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</si>
  <si>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</si>
  <si>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</si>
  <si>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</si>
  <si>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</si>
  <si>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</si>
  <si>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</si>
  <si>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</si>
  <si>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</si>
  <si>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特別会計下水道事業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</si>
  <si>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</si>
  <si>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</si>
  <si>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特別会計簡易水道事業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</si>
  <si>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</si>
  <si>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</si>
  <si>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</si>
  <si>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</si>
  <si>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</si>
  <si>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</si>
  <si>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</si>
  <si>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</si>
  <si>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</si>
  <si>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</si>
  <si>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</si>
  <si>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</si>
  <si>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</si>
  <si>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</si>
  <si>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</si>
  <si>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</si>
  <si>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</si>
  <si>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</si>
  <si>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</si>
  <si>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</si>
  <si>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</si>
  <si>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</si>
  <si>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</si>
  <si>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</si>
  <si>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</si>
  <si>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</si>
  <si>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</si>
  <si>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</si>
  <si>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</si>
  <si>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</si>
  <si>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</si>
  <si>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</si>
  <si>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</si>
  <si>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</si>
  <si>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</si>
  <si>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</si>
  <si>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</si>
  <si>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</si>
  <si>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</si>
  <si>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</si>
  <si>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</si>
  <si>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</si>
  <si>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</si>
  <si>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</si>
  <si>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</si>
  <si>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</si>
  <si>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</si>
  <si>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</si>
  <si>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</si>
  <si>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</si>
  <si>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</si>
  <si>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</si>
  <si>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</si>
  <si>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</si>
  <si>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</si>
  <si>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</si>
  <si>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</si>
  <si>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</si>
  <si>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</si>
  <si>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</si>
  <si>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</si>
  <si>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</si>
  <si>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</si>
  <si>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</si>
  <si>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</si>
  <si>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</si>
  <si>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</si>
  <si>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</si>
  <si>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</si>
  <si>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</si>
  <si>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</si>
  <si>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</si>
  <si>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</si>
  <si>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</si>
  <si>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</si>
  <si>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</si>
  <si>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</si>
  <si>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</si>
  <si>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</si>
  <si>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</si>
  <si>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</si>
  <si>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</si>
  <si>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</si>
  <si>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</si>
  <si>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</si>
  <si>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</si>
  <si>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</si>
  <si>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</si>
  <si>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</si>
  <si>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2.10</t>
  </si>
  <si>
    <t>▲ 1.09</t>
  </si>
  <si>
    <t>一般会計</t>
  </si>
  <si>
    <t>特別会計国民健康保険事業</t>
  </si>
  <si>
    <t>特別会計下水道事業</t>
  </si>
  <si>
    <t>特別会計簡易水道事業</t>
  </si>
  <si>
    <t>特別会計へき地三度出張診療所</t>
  </si>
  <si>
    <t>特別会計浦郷診療所</t>
  </si>
  <si>
    <t>特別会計後期高齢者医療保険事業</t>
  </si>
  <si>
    <t>その他会計（赤字）</t>
  </si>
  <si>
    <t>その他会計（黒字）</t>
  </si>
  <si>
    <t>庁舎建設基金</t>
    <rPh sb="0" eb="2">
      <t>チョウシャ</t>
    </rPh>
    <rPh sb="2" eb="4">
      <t>ケンセツ</t>
    </rPh>
    <rPh sb="4" eb="6">
      <t>キキン</t>
    </rPh>
    <phoneticPr fontId="11"/>
  </si>
  <si>
    <t>文化財保護基金</t>
    <rPh sb="0" eb="3">
      <t>ブンカザイ</t>
    </rPh>
    <rPh sb="3" eb="5">
      <t>ホゴ</t>
    </rPh>
    <rPh sb="5" eb="7">
      <t>キキン</t>
    </rPh>
    <phoneticPr fontId="11"/>
  </si>
  <si>
    <t>ジオパーク拠点施設整備基金</t>
    <rPh sb="5" eb="7">
      <t>キョテン</t>
    </rPh>
    <rPh sb="7" eb="9">
      <t>シセツ</t>
    </rPh>
    <rPh sb="9" eb="11">
      <t>セイビ</t>
    </rPh>
    <rPh sb="11" eb="13">
      <t>キキン</t>
    </rPh>
    <phoneticPr fontId="11"/>
  </si>
  <si>
    <t>-</t>
    <phoneticPr fontId="2"/>
  </si>
  <si>
    <t>隠岐島前病院整備基金</t>
    <rPh sb="0" eb="2">
      <t>オキ</t>
    </rPh>
    <rPh sb="2" eb="4">
      <t>ドウゼン</t>
    </rPh>
    <rPh sb="4" eb="6">
      <t>ビョウイン</t>
    </rPh>
    <rPh sb="6" eb="8">
      <t>セイビ</t>
    </rPh>
    <rPh sb="8" eb="10">
      <t>キキン</t>
    </rPh>
    <phoneticPr fontId="11"/>
  </si>
  <si>
    <t>ふるさと西ノ島基金わがとこ</t>
    <rPh sb="4" eb="5">
      <t>ニシ</t>
    </rPh>
    <rPh sb="6" eb="7">
      <t>シマ</t>
    </rPh>
    <rPh sb="7" eb="9">
      <t>キキン</t>
    </rPh>
    <phoneticPr fontId="11"/>
  </si>
  <si>
    <t>-</t>
    <phoneticPr fontId="2"/>
  </si>
  <si>
    <t>隠岐広域連合（普通会計）</t>
    <rPh sb="0" eb="2">
      <t>オキ</t>
    </rPh>
    <rPh sb="2" eb="4">
      <t>コウイキ</t>
    </rPh>
    <rPh sb="4" eb="6">
      <t>レンゴウ</t>
    </rPh>
    <rPh sb="7" eb="9">
      <t>フツウ</t>
    </rPh>
    <rPh sb="9" eb="11">
      <t>カイケイ</t>
    </rPh>
    <phoneticPr fontId="2"/>
  </si>
  <si>
    <t>隠岐広域連合（介護会計）</t>
    <rPh sb="0" eb="2">
      <t>オキ</t>
    </rPh>
    <rPh sb="2" eb="4">
      <t>コウイキ</t>
    </rPh>
    <rPh sb="4" eb="6">
      <t>レンゴウ</t>
    </rPh>
    <rPh sb="7" eb="9">
      <t>カイゴ</t>
    </rPh>
    <rPh sb="9" eb="11">
      <t>カイケイ</t>
    </rPh>
    <phoneticPr fontId="2"/>
  </si>
  <si>
    <t>隠岐広域連合（隠岐病院会計）</t>
    <rPh sb="0" eb="2">
      <t>オキ</t>
    </rPh>
    <rPh sb="2" eb="4">
      <t>コウイキ</t>
    </rPh>
    <rPh sb="4" eb="6">
      <t>レンゴウ</t>
    </rPh>
    <rPh sb="7" eb="9">
      <t>オキ</t>
    </rPh>
    <rPh sb="9" eb="11">
      <t>ビョウイン</t>
    </rPh>
    <rPh sb="11" eb="13">
      <t>カイケイ</t>
    </rPh>
    <phoneticPr fontId="2"/>
  </si>
  <si>
    <t>隠岐広域連合（島前病院会計）</t>
    <rPh sb="0" eb="2">
      <t>オキ</t>
    </rPh>
    <rPh sb="2" eb="4">
      <t>コウイキ</t>
    </rPh>
    <rPh sb="4" eb="6">
      <t>レンゴウ</t>
    </rPh>
    <rPh sb="7" eb="9">
      <t>ドウゼン</t>
    </rPh>
    <rPh sb="9" eb="11">
      <t>ビョウイン</t>
    </rPh>
    <rPh sb="11" eb="13">
      <t>カイケイ</t>
    </rPh>
    <phoneticPr fontId="2"/>
  </si>
  <si>
    <t>島前町村組合</t>
    <rPh sb="0" eb="2">
      <t>ドウゼン</t>
    </rPh>
    <rPh sb="2" eb="4">
      <t>チョウソン</t>
    </rPh>
    <rPh sb="4" eb="6">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</si>
  <si>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</si>
  <si>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</si>
  <si>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島根県後期高齢者医療広域連合（後期高齢会計）</t>
    <rPh sb="0" eb="3">
      <t>シマネケン</t>
    </rPh>
    <rPh sb="3" eb="5">
      <t>コウキ</t>
    </rPh>
    <rPh sb="5" eb="8">
      <t>コウレイシャ</t>
    </rPh>
    <rPh sb="8" eb="10">
      <t>イリョウ</t>
    </rPh>
    <rPh sb="10" eb="12">
      <t>コウイキ</t>
    </rPh>
    <rPh sb="12" eb="14">
      <t>レンゴウ</t>
    </rPh>
    <rPh sb="15" eb="17">
      <t>コウキ</t>
    </rPh>
    <rPh sb="17" eb="19">
      <t>コウレイ</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</si>
  <si>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</si>
  <si>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</si>
  <si>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</si>
  <si>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</si>
  <si>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</si>
  <si>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</si>
  <si>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</si>
  <si>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</si>
  <si>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</si>
  <si>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</si>
  <si>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他団体と比較し有形固定資産減価償却率がやや低い状況にあり、将来負担比率は皆増となっています。
　平成29年度に施設整備・更新を行ったことにより、有形固定資産減価償却率は改善しましたが、それに伴う地方債の借入を行ったため将来負担比率は増加しました。</t>
    <rPh sb="22" eb="23">
      <t>ヒク</t>
    </rPh>
    <rPh sb="49" eb="51">
      <t>ヘイセイ</t>
    </rPh>
    <rPh sb="53" eb="55">
      <t>ネンド</t>
    </rPh>
    <rPh sb="56" eb="58">
      <t>シセツ</t>
    </rPh>
    <rPh sb="58" eb="60">
      <t>セイビ</t>
    </rPh>
    <rPh sb="61" eb="63">
      <t>コウシン</t>
    </rPh>
    <rPh sb="64" eb="65">
      <t>オコナ</t>
    </rPh>
    <rPh sb="73" eb="75">
      <t>ユウケイ</t>
    </rPh>
    <rPh sb="75" eb="77">
      <t>コテイ</t>
    </rPh>
    <rPh sb="77" eb="79">
      <t>シサン</t>
    </rPh>
    <rPh sb="79" eb="81">
      <t>ゲンカ</t>
    </rPh>
    <rPh sb="81" eb="83">
      <t>ショウキャク</t>
    </rPh>
    <rPh sb="83" eb="84">
      <t>リツ</t>
    </rPh>
    <rPh sb="85" eb="87">
      <t>カイゼン</t>
    </rPh>
    <rPh sb="96" eb="97">
      <t>トモナ</t>
    </rPh>
    <rPh sb="98" eb="101">
      <t>チホウサイ</t>
    </rPh>
    <rPh sb="102" eb="104">
      <t>カリイレ</t>
    </rPh>
    <rPh sb="105" eb="106">
      <t>オコナ</t>
    </rPh>
    <phoneticPr fontId="5"/>
  </si>
  <si>
    <t>　将来負担比率、実質公債費比率ともに類似団体と比較して高い水準にあります。公債費負担金適正化計画に基づく繰上償還の実施や交付税措置の有利な地方債の運用に努めたことによる基金残高の増加、行財政改革による歳出の抑制等により各指標ともに減少していましたが、近年の積極的な財政運営により普通建設事業が増加し、それに伴う地方債借入が多くなったため平成27年度から将来負担比率は増加に転じています。
　平成29年度は前年度比で、将来負担比率は13.2％悪化し、実質公債費比率も0.4％悪化しています。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</si>
</sst>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5" fillId="0" borderId="7" xfId="8" applyFont="1" applyBorder="1" applyAlignment="1">
      <alignment horizontal="left" vertical="center"/>
    </xf>
    <xf numFmtId="0" fontId="19" fillId="0" borderId="69" xfId="9" applyFont="1" applyBorder="1" applyAlignment="1">
      <alignment horizontal="center" vertical="center"/>
    </xf>
    <xf numFmtId="0" fontId="15" fillId="0" borderId="7" xfId="8" applyFont="1" applyBorder="1" applyAlignment="1">
      <alignment horizontal="center" vertical="center"/>
    </xf>
    <xf numFmtId="0" fontId="15" fillId="0" borderId="72" xfId="8"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0" xfId="8" applyFont="1" applyAlignment="1">
      <alignment horizontal="center" vertical="center"/>
    </xf>
    <xf numFmtId="49" fontId="15" fillId="0" borderId="0" xfId="8" applyNumberFormat="1" applyFont="1" applyAlignment="1">
      <alignment horizontal="center" vertical="center"/>
    </xf>
    <xf numFmtId="0" fontId="15" fillId="0" borderId="64" xfId="8" applyFont="1" applyBorder="1" applyAlignment="1">
      <alignment horizontal="center"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31" xfId="12" applyFont="1" applyFill="1" applyBorder="1">
      <alignment vertical="center"/>
    </xf>
    <xf numFmtId="0" fontId="29" fillId="6" borderId="11" xfId="12" applyFont="1" applyFill="1" applyBorder="1">
      <alignment vertical="center"/>
    </xf>
    <xf numFmtId="0" fontId="29" fillId="6" borderId="12"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2"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29" fillId="0" borderId="0" xfId="16" applyFont="1">
      <alignment vertical="center"/>
    </xf>
    <xf numFmtId="0" fontId="1" fillId="0" borderId="3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Font="1" applyAlignment="1" applyProtection="1">
      <alignment horizontal="left" vertical="center" wrapText="1"/>
      <protection hidden="1"/>
    </xf>
    <xf numFmtId="186" fontId="15" fillId="0" borderId="0" xfId="8" applyNumberFormat="1" applyFont="1" applyAlignment="1" applyProtection="1">
      <alignment horizontal="center" vertical="center" shrinkToFit="1"/>
      <protection hidden="1"/>
    </xf>
    <xf numFmtId="0" fontId="15" fillId="0" borderId="0" xfId="8" applyFont="1" applyAlignment="1" applyProtection="1">
      <alignment horizontal="center" vertical="center" shrinkToFit="1"/>
      <protection hidden="1"/>
    </xf>
    <xf numFmtId="0" fontId="15" fillId="0" borderId="0" xfId="8" applyFont="1" applyAlignment="1">
      <alignment horizontal="center" vertical="center" shrinkToFit="1"/>
    </xf>
    <xf numFmtId="0" fontId="15" fillId="0" borderId="0" xfId="8" applyFont="1" applyAlignment="1">
      <alignment horizontal="center" vertical="center"/>
    </xf>
    <xf numFmtId="49" fontId="15" fillId="0" borderId="0" xfId="8" applyNumberFormat="1" applyFont="1" applyAlignment="1">
      <alignment horizontal="center" vertical="center"/>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0" fontId="15" fillId="0" borderId="39" xfId="8" applyFont="1" applyBorder="1">
      <alignment vertical="center"/>
    </xf>
    <xf numFmtId="0" fontId="15" fillId="0" borderId="31" xfId="8" applyFont="1" applyBorder="1">
      <alignment vertical="center"/>
    </xf>
    <xf numFmtId="0" fontId="15" fillId="0" borderId="42"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42"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xf>
    <xf numFmtId="0" fontId="15" fillId="0" borderId="46" xfId="8" applyFont="1" applyBorder="1" applyAlignment="1">
      <alignment horizontal="center" vertical="center"/>
    </xf>
    <xf numFmtId="0" fontId="15" fillId="0" borderId="37" xfId="8" applyFont="1" applyBorder="1" applyAlignment="1">
      <alignment horizontal="center" vertical="center"/>
    </xf>
    <xf numFmtId="0" fontId="15" fillId="0" borderId="52" xfId="8" applyFont="1" applyBorder="1" applyAlignment="1">
      <alignment horizontal="center" vertical="center"/>
    </xf>
    <xf numFmtId="0" fontId="15" fillId="0" borderId="40" xfId="8" applyFont="1" applyBorder="1" applyAlignment="1">
      <alignment horizontal="center" vertical="center"/>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65" xfId="8" applyFont="1" applyBorder="1" applyAlignment="1">
      <alignment horizontal="center" vertical="center" wrapText="1"/>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15" fillId="0" borderId="41" xfId="8" applyFont="1" applyBorder="1" applyAlignment="1">
      <alignment horizontal="center" vertical="center"/>
    </xf>
    <xf numFmtId="0" fontId="21" fillId="0" borderId="46"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78" xfId="8" applyFont="1" applyBorder="1" applyAlignment="1">
      <alignment horizontal="center" vertical="center"/>
    </xf>
    <xf numFmtId="0" fontId="15" fillId="0" borderId="75"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0" fontId="15" fillId="0" borderId="30" xfId="8" applyFont="1" applyBorder="1">
      <alignment vertical="center"/>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5" fillId="0" borderId="11" xfId="8" applyFont="1" applyBorder="1" applyAlignment="1">
      <alignment horizontal="center" vertical="center"/>
    </xf>
    <xf numFmtId="0" fontId="15" fillId="0" borderId="68" xfId="8" applyFont="1" applyBorder="1" applyAlignment="1">
      <alignment horizontal="center" vertical="center"/>
    </xf>
    <xf numFmtId="0" fontId="19" fillId="0" borderId="41" xfId="8" applyFont="1" applyBorder="1">
      <alignment vertical="center"/>
    </xf>
    <xf numFmtId="0" fontId="19" fillId="0" borderId="12" xfId="8" applyFont="1" applyBorder="1">
      <alignment vertical="center"/>
    </xf>
    <xf numFmtId="0" fontId="19" fillId="0" borderId="46" xfId="8" applyFont="1" applyBorder="1">
      <alignment vertical="center"/>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0" fontId="15" fillId="0" borderId="24" xfId="8" applyFont="1" applyBorder="1" applyAlignment="1">
      <alignment horizontal="center"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31" xfId="8" applyFont="1" applyBorder="1">
      <alignment vertical="center"/>
    </xf>
    <xf numFmtId="0" fontId="19" fillId="0" borderId="42"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9" xfId="8" applyFont="1" applyBorder="1" applyAlignment="1">
      <alignment horizontal="center" vertical="center"/>
    </xf>
    <xf numFmtId="0" fontId="15" fillId="0" borderId="7" xfId="8" applyFont="1" applyBorder="1" applyAlignment="1">
      <alignment horizontal="center" vertical="center"/>
    </xf>
    <xf numFmtId="0" fontId="15" fillId="0" borderId="64" xfId="8" applyFont="1" applyBorder="1" applyAlignment="1">
      <alignment horizontal="center"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0" fontId="15" fillId="0" borderId="14" xfId="8" applyFont="1" applyBorder="1" applyAlignment="1">
      <alignment horizontal="center" vertical="center"/>
    </xf>
    <xf numFmtId="0" fontId="15" fillId="0" borderId="1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48" xfId="8" applyFont="1" applyBorder="1" applyAlignment="1">
      <alignment horizontal="center" vertical="center"/>
    </xf>
    <xf numFmtId="0" fontId="15" fillId="0" borderId="69" xfId="8" applyFont="1" applyBorder="1" applyAlignment="1">
      <alignment horizontal="center" vertical="center"/>
    </xf>
    <xf numFmtId="0" fontId="15" fillId="0" borderId="16"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66"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7" xfId="8" applyFont="1" applyBorder="1" applyAlignment="1">
      <alignment horizontal="center" vertical="center"/>
    </xf>
    <xf numFmtId="0" fontId="15" fillId="0" borderId="65" xfId="8" applyFont="1" applyBorder="1" applyAlignment="1">
      <alignment horizontal="center" vertical="center"/>
    </xf>
    <xf numFmtId="0" fontId="15" fillId="0" borderId="3" xfId="8" applyFont="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85"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0" fontId="1" fillId="0" borderId="89" xfId="11" applyBorder="1" applyAlignment="1">
      <alignment horizontal="right" vertical="center" shrinkToFit="1"/>
    </xf>
    <xf numFmtId="181" fontId="15" fillId="0" borderId="91" xfId="11" applyNumberFormat="1" applyFont="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0" fontId="1" fillId="0" borderId="38" xfId="11" applyBorder="1" applyAlignment="1">
      <alignment horizontal="right" vertical="center" shrinkToFit="1"/>
    </xf>
    <xf numFmtId="178" fontId="15" fillId="0" borderId="38" xfId="11" applyNumberFormat="1" applyFont="1" applyBorder="1" applyAlignment="1">
      <alignment horizontal="right" vertical="center" shrinkToFi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178" fontId="15" fillId="0" borderId="40"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52"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46" xfId="11" applyNumberFormat="1" applyFont="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Border="1" applyAlignment="1">
      <alignment horizontal="right" vertical="center" shrinkToFit="1"/>
    </xf>
    <xf numFmtId="181" fontId="15" fillId="0" borderId="62" xfId="11" applyNumberFormat="1" applyFont="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15" fillId="0" borderId="12" xfId="11" applyNumberFormat="1" applyFont="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Border="1" applyAlignment="1">
      <alignment horizontal="right" vertical="center" shrinkToFit="1"/>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2" fillId="0" borderId="0" xfId="6" applyAlignment="1">
      <alignment vertical="center"/>
    </xf>
    <xf numFmtId="0" fontId="12" fillId="0" borderId="38" xfId="6" applyBorder="1" applyAlignment="1">
      <alignment vertical="center"/>
    </xf>
    <xf numFmtId="178" fontId="15" fillId="0" borderId="84"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178" fontId="15" fillId="0" borderId="62"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178" fontId="15" fillId="0" borderId="88"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38" xfId="11" applyNumberFormat="1" applyFont="1" applyBorder="1" applyAlignment="1">
      <alignment horizontal="right" vertical="center"/>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0" fontId="29" fillId="6" borderId="7"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77" fontId="29" fillId="6" borderId="37"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0"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6" fontId="29" fillId="6" borderId="46" xfId="14" applyNumberFormat="1" applyFont="1" applyFill="1" applyBorder="1" applyAlignment="1">
      <alignment horizontal="right" vertical="center" shrinkToFit="1"/>
    </xf>
    <xf numFmtId="0" fontId="29" fillId="6" borderId="76"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26" xfId="12" applyFont="1" applyFill="1" applyBorder="1" applyAlignment="1">
      <alignment horizontal="center" vertical="center"/>
    </xf>
    <xf numFmtId="0" fontId="29" fillId="6" borderId="62"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87" fontId="29" fillId="6" borderId="129"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37" xfId="12" applyFont="1" applyFill="1" applyBorder="1">
      <alignment vertical="center"/>
    </xf>
    <xf numFmtId="0" fontId="29" fillId="6" borderId="52" xfId="12" applyFont="1" applyFill="1" applyBorder="1">
      <alignment vertical="center"/>
    </xf>
    <xf numFmtId="0" fontId="29" fillId="6" borderId="40" xfId="12" applyFont="1" applyFill="1" applyBorder="1">
      <alignment vertical="center"/>
    </xf>
    <xf numFmtId="0" fontId="29" fillId="6" borderId="81" xfId="12" applyFont="1" applyFill="1" applyBorder="1" applyAlignment="1">
      <alignment horizontal="center" vertical="center"/>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31" xfId="12" applyFont="1" applyFill="1" applyBorder="1" applyAlignment="1">
      <alignment horizontal="center" vertical="center" wrapText="1"/>
    </xf>
    <xf numFmtId="0" fontId="31" fillId="6" borderId="42" xfId="12" applyFont="1" applyFill="1" applyBorder="1" applyAlignment="1">
      <alignment horizontal="center" vertical="center"/>
    </xf>
    <xf numFmtId="177" fontId="29" fillId="6" borderId="161"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30"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9" xfId="12" applyFont="1" applyFill="1" applyBorder="1" applyAlignment="1">
      <alignment horizontal="center" vertical="center"/>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0" fontId="29" fillId="6" borderId="38" xfId="12" applyFont="1" applyFill="1" applyBorder="1" applyAlignment="1">
      <alignment horizontal="left" vertical="center"/>
    </xf>
    <xf numFmtId="0" fontId="29" fillId="6" borderId="41"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32" xfId="12" applyFont="1" applyFill="1" applyBorder="1" applyAlignment="1">
      <alignment horizontal="center" vertical="center"/>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4" xfId="12" applyFont="1" applyFill="1" applyBorder="1" applyAlignment="1">
      <alignment horizontal="center" vertical="center"/>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9" xfId="15"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lignment horizontal="left" vertical="center"/>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110" xfId="15"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9CDAD07-BDC2-4010-A315-92C8A55AE6B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11FD-453A-9911-DCED556182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396969</c:v>
                </c:pt>
                <c:pt idx="1">
                  <c:v>475679</c:v>
                </c:pt>
                <c:pt idx="2">
                  <c:v>1108701</c:v>
                </c:pt>
                <c:pt idx="3">
                  <c:v>406918</c:v>
                </c:pt>
                <c:pt idx="4">
                  <c:v>1018049</c:v>
                </c:pt>
              </c:numCache>
            </c:numRef>
          </c:val>
          <c:smooth val="0"/>
          <c:extLst>
            <c:ext xmlns:c16="http://schemas.microsoft.com/office/drawing/2014/chart" uri="{C3380CC4-5D6E-409C-BE32-E72D297353CC}">
              <c16:uniqueId val="{00000001-11FD-453A-9911-DCED556182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7.47</c:v>
                </c:pt>
                <c:pt idx="1">
                  <c:v>8.94</c:v>
                </c:pt>
                <c:pt idx="2">
                  <c:v>1.95</c:v>
                </c:pt>
                <c:pt idx="3">
                  <c:v>2.76</c:v>
                </c:pt>
                <c:pt idx="4">
                  <c:v>1.97</c:v>
                </c:pt>
              </c:numCache>
            </c:numRef>
          </c:val>
          <c:extLst>
            <c:ext xmlns:c16="http://schemas.microsoft.com/office/drawing/2014/chart" uri="{C3380CC4-5D6E-409C-BE32-E72D297353CC}">
              <c16:uniqueId val="{00000000-6178-41DF-B9B1-C40FAA064C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36.229999999999997</c:v>
                </c:pt>
                <c:pt idx="1">
                  <c:v>39.880000000000003</c:v>
                </c:pt>
                <c:pt idx="2">
                  <c:v>40.67</c:v>
                </c:pt>
                <c:pt idx="3">
                  <c:v>39.799999999999997</c:v>
                </c:pt>
                <c:pt idx="4">
                  <c:v>35.68</c:v>
                </c:pt>
              </c:numCache>
            </c:numRef>
          </c:val>
          <c:extLst>
            <c:ext xmlns:c16="http://schemas.microsoft.com/office/drawing/2014/chart" uri="{C3380CC4-5D6E-409C-BE32-E72D297353CC}">
              <c16:uniqueId val="{00000001-6178-41DF-B9B1-C40FAA064C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8.59</c:v>
                </c:pt>
                <c:pt idx="1">
                  <c:v>8.48</c:v>
                </c:pt>
                <c:pt idx="2">
                  <c:v>-2.1</c:v>
                </c:pt>
                <c:pt idx="3">
                  <c:v>1.06</c:v>
                </c:pt>
                <c:pt idx="4">
                  <c:v>-1.0900000000000001</c:v>
                </c:pt>
              </c:numCache>
            </c:numRef>
          </c:val>
          <c:smooth val="0"/>
          <c:extLst>
            <c:ext xmlns:c16="http://schemas.microsoft.com/office/drawing/2014/chart" uri="{C3380CC4-5D6E-409C-BE32-E72D297353CC}">
              <c16:uniqueId val="{00000002-6178-41DF-B9B1-C40FAA064C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6D-485B-805F-034F96D3AF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6D-485B-805F-034F96D3AF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6D-485B-805F-034F96D3AFB4}"/>
            </c:ext>
          </c:extLst>
        </c:ser>
        <c:ser>
          <c:idx val="3"/>
          <c:order val="3"/>
          <c:tx>
            <c:strRef>
              <c:f>データシート!$A$30</c:f>
              <c:strCache>
                <c:ptCount val="1"/>
                <c:pt idx="0">
                  <c:v>特別会計後期高齢者医療保険事業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3-C56D-485B-805F-034F96D3AFB4}"/>
            </c:ext>
          </c:extLst>
        </c:ser>
        <c:ser>
          <c:idx val="4"/>
          <c:order val="4"/>
          <c:tx>
            <c:strRef>
              <c:f>データシート!$A$31</c:f>
              <c:strCache>
                <c:ptCount val="1"/>
                <c:pt idx="0">
                  <c:v>特別会計浦郷診療所</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56D-485B-805F-034F96D3AFB4}"/>
            </c:ext>
          </c:extLst>
        </c:ser>
        <c:ser>
          <c:idx val="5"/>
          <c:order val="5"/>
          <c:tx>
            <c:strRef>
              <c:f>データシート!$A$32</c:f>
              <c:strCache>
                <c:ptCount val="1"/>
                <c:pt idx="0">
                  <c:v>特別会計へき地三度出張診療所</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56D-485B-805F-034F96D3AFB4}"/>
            </c:ext>
          </c:extLst>
        </c:ser>
        <c:ser>
          <c:idx val="6"/>
          <c:order val="6"/>
          <c:tx>
            <c:strRef>
              <c:f>データシート!$A$33</c:f>
              <c:strCache>
                <c:ptCount val="1"/>
                <c:pt idx="0">
                  <c:v>特別会計簡易水道事業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6-C56D-485B-805F-034F96D3AFB4}"/>
            </c:ext>
          </c:extLst>
        </c:ser>
        <c:ser>
          <c:idx val="7"/>
          <c:order val="7"/>
          <c:tx>
            <c:strRef>
              <c:f>データシート!$A$34</c:f>
              <c:strCache>
                <c:ptCount val="1"/>
                <c:pt idx="0">
                  <c:v>特別会計下水道事業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7-C56D-485B-805F-034F96D3AFB4}"/>
            </c:ext>
          </c:extLst>
        </c:ser>
        <c:ser>
          <c:idx val="8"/>
          <c:order val="8"/>
          <c:tx>
            <c:strRef>
              <c:f>データシート!$A$35</c:f>
              <c:strCache>
                <c:ptCount val="1"/>
                <c:pt idx="0">
                  <c:v>特別会計国民健康保険事業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0.64</c:v>
                </c:pt>
                <c:pt idx="2">
                  <c:v>#N/A</c:v>
                </c:pt>
                <c:pt idx="3">
                  <c:v>0.76</c:v>
                </c:pt>
                <c:pt idx="4">
                  <c:v>#N/A</c:v>
                </c:pt>
                <c:pt idx="5">
                  <c:v>0.02</c:v>
                </c:pt>
                <c:pt idx="6">
                  <c:v>#N/A</c:v>
                </c:pt>
                <c:pt idx="7">
                  <c:v>0</c:v>
                </c:pt>
                <c:pt idx="8">
                  <c:v>#N/A</c:v>
                </c:pt>
                <c:pt idx="9">
                  <c:v>0.5</c:v>
                </c:pt>
              </c:numCache>
            </c:numRef>
          </c:val>
          <c:extLst>
            <c:ext xmlns:c16="http://schemas.microsoft.com/office/drawing/2014/chart" uri="{C3380CC4-5D6E-409C-BE32-E72D297353CC}">
              <c16:uniqueId val="{00000008-C56D-485B-805F-034F96D3AF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7.46</c:v>
                </c:pt>
                <c:pt idx="2">
                  <c:v>#N/A</c:v>
                </c:pt>
                <c:pt idx="3">
                  <c:v>8.93</c:v>
                </c:pt>
                <c:pt idx="4">
                  <c:v>#N/A</c:v>
                </c:pt>
                <c:pt idx="5">
                  <c:v>1.94</c:v>
                </c:pt>
                <c:pt idx="6">
                  <c:v>#N/A</c:v>
                </c:pt>
                <c:pt idx="7">
                  <c:v>2.75</c:v>
                </c:pt>
                <c:pt idx="8">
                  <c:v>#N/A</c:v>
                </c:pt>
                <c:pt idx="9">
                  <c:v>1.96</c:v>
                </c:pt>
              </c:numCache>
            </c:numRef>
          </c:val>
          <c:extLst>
            <c:ext xmlns:c16="http://schemas.microsoft.com/office/drawing/2014/chart" uri="{C3380CC4-5D6E-409C-BE32-E72D297353CC}">
              <c16:uniqueId val="{00000009-C56D-485B-805F-034F96D3AF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573</c:v>
                </c:pt>
                <c:pt idx="5">
                  <c:v>598</c:v>
                </c:pt>
                <c:pt idx="8">
                  <c:v>699</c:v>
                </c:pt>
                <c:pt idx="11">
                  <c:v>753</c:v>
                </c:pt>
                <c:pt idx="14">
                  <c:v>772</c:v>
                </c:pt>
              </c:numCache>
            </c:numRef>
          </c:val>
          <c:extLst>
            <c:ext xmlns:c16="http://schemas.microsoft.com/office/drawing/2014/chart" uri="{C3380CC4-5D6E-409C-BE32-E72D297353CC}">
              <c16:uniqueId val="{00000000-C3BF-4A8D-A8CF-66D5CAC0A3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C3BF-4A8D-A8CF-66D5CAC0A3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3BF-4A8D-A8CF-66D5CAC0A3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18</c:v>
                </c:pt>
                <c:pt idx="6">
                  <c:v>19</c:v>
                </c:pt>
                <c:pt idx="9">
                  <c:v>21</c:v>
                </c:pt>
                <c:pt idx="12">
                  <c:v>23</c:v>
                </c:pt>
              </c:numCache>
            </c:numRef>
          </c:val>
          <c:extLst>
            <c:ext xmlns:c16="http://schemas.microsoft.com/office/drawing/2014/chart" uri="{C3380CC4-5D6E-409C-BE32-E72D297353CC}">
              <c16:uniqueId val="{00000003-C3BF-4A8D-A8CF-66D5CAC0A3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143</c:v>
                </c:pt>
                <c:pt idx="3">
                  <c:v>151</c:v>
                </c:pt>
                <c:pt idx="6">
                  <c:v>167</c:v>
                </c:pt>
                <c:pt idx="9">
                  <c:v>178</c:v>
                </c:pt>
                <c:pt idx="12">
                  <c:v>178</c:v>
                </c:pt>
              </c:numCache>
            </c:numRef>
          </c:val>
          <c:extLst>
            <c:ext xmlns:c16="http://schemas.microsoft.com/office/drawing/2014/chart" uri="{C3380CC4-5D6E-409C-BE32-E72D297353CC}">
              <c16:uniqueId val="{00000004-C3BF-4A8D-A8CF-66D5CAC0A3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BF-4A8D-A8CF-66D5CAC0A3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BF-4A8D-A8CF-66D5CAC0A3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627</c:v>
                </c:pt>
                <c:pt idx="3">
                  <c:v>604</c:v>
                </c:pt>
                <c:pt idx="6">
                  <c:v>701</c:v>
                </c:pt>
                <c:pt idx="9">
                  <c:v>769</c:v>
                </c:pt>
                <c:pt idx="12">
                  <c:v>788</c:v>
                </c:pt>
              </c:numCache>
            </c:numRef>
          </c:val>
          <c:extLst>
            <c:ext xmlns:c16="http://schemas.microsoft.com/office/drawing/2014/chart" uri="{C3380CC4-5D6E-409C-BE32-E72D297353CC}">
              <c16:uniqueId val="{00000007-C3BF-4A8D-A8CF-66D5CAC0A3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218</c:v>
                </c:pt>
                <c:pt idx="2">
                  <c:v>#N/A</c:v>
                </c:pt>
                <c:pt idx="3">
                  <c:v>#N/A</c:v>
                </c:pt>
                <c:pt idx="4">
                  <c:v>175</c:v>
                </c:pt>
                <c:pt idx="5">
                  <c:v>#N/A</c:v>
                </c:pt>
                <c:pt idx="6">
                  <c:v>#N/A</c:v>
                </c:pt>
                <c:pt idx="7">
                  <c:v>188</c:v>
                </c:pt>
                <c:pt idx="8">
                  <c:v>#N/A</c:v>
                </c:pt>
                <c:pt idx="9">
                  <c:v>#N/A</c:v>
                </c:pt>
                <c:pt idx="10">
                  <c:v>215</c:v>
                </c:pt>
                <c:pt idx="11">
                  <c:v>#N/A</c:v>
                </c:pt>
                <c:pt idx="12">
                  <c:v>#N/A</c:v>
                </c:pt>
                <c:pt idx="13">
                  <c:v>217</c:v>
                </c:pt>
                <c:pt idx="14">
                  <c:v>#N/A</c:v>
                </c:pt>
              </c:numCache>
            </c:numRef>
          </c:val>
          <c:smooth val="0"/>
          <c:extLst>
            <c:ext xmlns:c16="http://schemas.microsoft.com/office/drawing/2014/chart" uri="{C3380CC4-5D6E-409C-BE32-E72D297353CC}">
              <c16:uniqueId val="{00000008-C3BF-4A8D-A8CF-66D5CAC0A3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5942</c:v>
                </c:pt>
                <c:pt idx="5">
                  <c:v>6514</c:v>
                </c:pt>
                <c:pt idx="8">
                  <c:v>7883</c:v>
                </c:pt>
                <c:pt idx="11">
                  <c:v>7791</c:v>
                </c:pt>
                <c:pt idx="14">
                  <c:v>9332</c:v>
                </c:pt>
              </c:numCache>
            </c:numRef>
          </c:val>
          <c:extLst>
            <c:ext xmlns:c16="http://schemas.microsoft.com/office/drawing/2014/chart" uri="{C3380CC4-5D6E-409C-BE32-E72D297353CC}">
              <c16:uniqueId val="{00000000-0D53-4AA6-B122-45699985CF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562</c:v>
                </c:pt>
                <c:pt idx="5">
                  <c:v>498</c:v>
                </c:pt>
                <c:pt idx="8">
                  <c:v>453</c:v>
                </c:pt>
                <c:pt idx="11">
                  <c:v>403</c:v>
                </c:pt>
                <c:pt idx="14">
                  <c:v>451</c:v>
                </c:pt>
              </c:numCache>
            </c:numRef>
          </c:val>
          <c:extLst>
            <c:ext xmlns:c16="http://schemas.microsoft.com/office/drawing/2014/chart" uri="{C3380CC4-5D6E-409C-BE32-E72D297353CC}">
              <c16:uniqueId val="{00000001-0D53-4AA6-B122-45699985CF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1606</c:v>
                </c:pt>
                <c:pt idx="5">
                  <c:v>1796</c:v>
                </c:pt>
                <c:pt idx="8">
                  <c:v>2125</c:v>
                </c:pt>
                <c:pt idx="11">
                  <c:v>2242</c:v>
                </c:pt>
                <c:pt idx="14">
                  <c:v>2367</c:v>
                </c:pt>
              </c:numCache>
            </c:numRef>
          </c:val>
          <c:extLst>
            <c:ext xmlns:c16="http://schemas.microsoft.com/office/drawing/2014/chart" uri="{C3380CC4-5D6E-409C-BE32-E72D297353CC}">
              <c16:uniqueId val="{00000002-0D53-4AA6-B122-45699985CF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53-4AA6-B122-45699985CF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53-4AA6-B122-45699985CF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53-4AA6-B122-45699985CF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775</c:v>
                </c:pt>
                <c:pt idx="3">
                  <c:v>744</c:v>
                </c:pt>
                <c:pt idx="6">
                  <c:v>710</c:v>
                </c:pt>
                <c:pt idx="9">
                  <c:v>698</c:v>
                </c:pt>
                <c:pt idx="12">
                  <c:v>690</c:v>
                </c:pt>
              </c:numCache>
            </c:numRef>
          </c:val>
          <c:extLst>
            <c:ext xmlns:c16="http://schemas.microsoft.com/office/drawing/2014/chart" uri="{C3380CC4-5D6E-409C-BE32-E72D297353CC}">
              <c16:uniqueId val="{00000006-0D53-4AA6-B122-45699985CF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255</c:v>
                </c:pt>
                <c:pt idx="3">
                  <c:v>252</c:v>
                </c:pt>
                <c:pt idx="6">
                  <c:v>241</c:v>
                </c:pt>
                <c:pt idx="9">
                  <c:v>230</c:v>
                </c:pt>
                <c:pt idx="12">
                  <c:v>231</c:v>
                </c:pt>
              </c:numCache>
            </c:numRef>
          </c:val>
          <c:extLst>
            <c:ext xmlns:c16="http://schemas.microsoft.com/office/drawing/2014/chart" uri="{C3380CC4-5D6E-409C-BE32-E72D297353CC}">
              <c16:uniqueId val="{00000007-0D53-4AA6-B122-45699985CF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1746</c:v>
                </c:pt>
                <c:pt idx="3">
                  <c:v>1725</c:v>
                </c:pt>
                <c:pt idx="6">
                  <c:v>1680</c:v>
                </c:pt>
                <c:pt idx="9">
                  <c:v>1656</c:v>
                </c:pt>
                <c:pt idx="12">
                  <c:v>1632</c:v>
                </c:pt>
              </c:numCache>
            </c:numRef>
          </c:val>
          <c:extLst>
            <c:ext xmlns:c16="http://schemas.microsoft.com/office/drawing/2014/chart" uri="{C3380CC4-5D6E-409C-BE32-E72D297353CC}">
              <c16:uniqueId val="{00000008-0D53-4AA6-B122-45699985CF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D53-4AA6-B122-45699985CF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6714</c:v>
                </c:pt>
                <c:pt idx="3">
                  <c:v>7118</c:v>
                </c:pt>
                <c:pt idx="6">
                  <c:v>9155</c:v>
                </c:pt>
                <c:pt idx="9">
                  <c:v>9242</c:v>
                </c:pt>
                <c:pt idx="12">
                  <c:v>11294</c:v>
                </c:pt>
              </c:numCache>
            </c:numRef>
          </c:val>
          <c:extLst>
            <c:ext xmlns:c16="http://schemas.microsoft.com/office/drawing/2014/chart" uri="{C3380CC4-5D6E-409C-BE32-E72D297353CC}">
              <c16:uniqueId val="{0000000A-0D53-4AA6-B122-45699985CF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1381</c:v>
                </c:pt>
                <c:pt idx="2">
                  <c:v>#N/A</c:v>
                </c:pt>
                <c:pt idx="3">
                  <c:v>#N/A</c:v>
                </c:pt>
                <c:pt idx="4">
                  <c:v>1030</c:v>
                </c:pt>
                <c:pt idx="5">
                  <c:v>#N/A</c:v>
                </c:pt>
                <c:pt idx="6">
                  <c:v>#N/A</c:v>
                </c:pt>
                <c:pt idx="7">
                  <c:v>1326</c:v>
                </c:pt>
                <c:pt idx="8">
                  <c:v>#N/A</c:v>
                </c:pt>
                <c:pt idx="9">
                  <c:v>#N/A</c:v>
                </c:pt>
                <c:pt idx="10">
                  <c:v>1391</c:v>
                </c:pt>
                <c:pt idx="11">
                  <c:v>#N/A</c:v>
                </c:pt>
                <c:pt idx="12">
                  <c:v>#N/A</c:v>
                </c:pt>
                <c:pt idx="13">
                  <c:v>1698</c:v>
                </c:pt>
                <c:pt idx="14">
                  <c:v>#N/A</c:v>
                </c:pt>
              </c:numCache>
            </c:numRef>
          </c:val>
          <c:smooth val="0"/>
          <c:extLst>
            <c:ext xmlns:c16="http://schemas.microsoft.com/office/drawing/2014/chart" uri="{C3380CC4-5D6E-409C-BE32-E72D297353CC}">
              <c16:uniqueId val="{0000000B-0D53-4AA6-B122-45699985CF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994</c:v>
                </c:pt>
                <c:pt idx="1">
                  <c:v>999</c:v>
                </c:pt>
                <c:pt idx="2">
                  <c:v>932</c:v>
                </c:pt>
              </c:numCache>
            </c:numRef>
          </c:val>
          <c:extLst>
            <c:ext xmlns:c16="http://schemas.microsoft.com/office/drawing/2014/chart" uri="{C3380CC4-5D6E-409C-BE32-E72D297353CC}">
              <c16:uniqueId val="{00000000-F6FC-4ACE-9B1D-A916CB246A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728</c:v>
                </c:pt>
                <c:pt idx="1">
                  <c:v>817</c:v>
                </c:pt>
                <c:pt idx="2">
                  <c:v>845</c:v>
                </c:pt>
              </c:numCache>
            </c:numRef>
          </c:val>
          <c:extLst>
            <c:ext xmlns:c16="http://schemas.microsoft.com/office/drawing/2014/chart" uri="{C3380CC4-5D6E-409C-BE32-E72D297353CC}">
              <c16:uniqueId val="{00000001-F6FC-4ACE-9B1D-A916CB246A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356</c:v>
                </c:pt>
                <c:pt idx="1">
                  <c:v>387</c:v>
                </c:pt>
                <c:pt idx="2">
                  <c:v>551</c:v>
                </c:pt>
              </c:numCache>
            </c:numRef>
          </c:val>
          <c:extLst>
            <c:ext xmlns:c16="http://schemas.microsoft.com/office/drawing/2014/chart" uri="{C3380CC4-5D6E-409C-BE32-E72D297353CC}">
              <c16:uniqueId val="{00000002-F6FC-4ACE-9B1D-A916CB246A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{EAEFA7B4-C652-477D-9D40-B841A7A0818A}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E1C-4652-A1A3-99C1EAB165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{F9E707B2-0E60-455D-AD1F-9FB714708B3A}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1C-4652-A1A3-99C1EAB165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{D3E726CD-87E2-42CC-B615-2477DEB839B6}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1C-4652-A1A3-99C1EAB165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{84C0F3D3-0863-42C1-94B9-226A8A2108E7}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1C-4652-A1A3-99C1EAB165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{D03B4965-4BDA-4687-9416-6A0A1F52B0EB}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1C-4652-A1A3-99C1EAB165C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{33A6FD27-AB2E-40BE-84D0-18181873C642}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E1C-4652-A1A3-99C1EAB165C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{2FB93479-7CDC-450A-87D6-FF5962D51A38}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E1C-4652-A1A3-99C1EAB165C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{945E5D55-30FF-4715-96F7-81EF391A20BD}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E1C-4652-A1A3-99C1EAB165C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{B3EBCC0B-72F5-4118-B466-BF15C28E73AF}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E1C-4652-A1A3-99C1EAB165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57.4</c:v>
                </c:pt>
                <c:pt idx="24">
                  <c:v>59.2</c:v>
                </c:pt>
                <c:pt idx="32">
                  <c:v>56.5</c:v>
                </c:pt>
              </c:numCache>
            </c:numRef>
          </c:xVal>
          <c:yVal>
            <c:numRef>
              <c:f>公会計指標分析・財政指標組合せ分析表!$BP$51:$DC$51</c:f>
              <c:numCache>
                <c:formatCode>#,##0.0;"▲ "#,##0.0</c:formatCode>
                <c:ptCount val="40"/>
                <c:pt idx="16">
                  <c:v>72.7</c:v>
                </c:pt>
                <c:pt idx="24">
                  <c:v>75.8</c:v>
                </c:pt>
                <c:pt idx="32">
                  <c:v>89</c:v>
                </c:pt>
              </c:numCache>
            </c:numRef>
          </c:yVal>
          <c:smooth val="0"/>
          <c:extLst>
            <c:ext xmlns:c16="http://schemas.microsoft.com/office/drawing/2014/chart" uri="{C3380CC4-5D6E-409C-BE32-E72D297353CC}">
              <c16:uniqueId val="{00000009-DE1C-4652-A1A3-99C1EAB165C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{51846463-5224-4089-A054-94104A64204E}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E1C-4652-A1A3-99C1EAB165C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{AA249353-FF0E-48D2-99D7-10D90E2228A8}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1C-4652-A1A3-99C1EAB165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{98D30F56-0DE6-4CD9-BF73-C291C39958CF}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1C-4652-A1A3-99C1EAB165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{4FA2198A-56E3-44A0-A188-317E76C0EDAD}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1C-4652-A1A3-99C1EAB165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{7FD123B8-2855-4AAB-BDE5-D360636916D0}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1C-4652-A1A3-99C1EAB165C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{A48E6D6F-BA02-49B2-831C-72E3A1C9E953}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E1C-4652-A1A3-99C1EAB165C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{0698582C-B35C-4146-96C0-730A3F5C4911}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E1C-4652-A1A3-99C1EAB165C5}"/>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{CB0034CF-DC31-4E66-9929-D9CA066CE41C}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E1C-4652-A1A3-99C1EAB165C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{C269759A-3C29-475A-8B11-6D937FE5F49A}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E1C-4652-A1A3-99C1EAB165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DE1C-4652-A1A3-99C1EAB165C5}"/>
            </c:ext>
          </c:extLst>
        </c:ser>
        <c:dLbls>
          <c:showLegendKey val="0"/>
          <c:showVal val="1"/>
          <c:showCatName val="0"/>
          <c:showSerName val="0"/>
          <c:showPercent val="0"/>
          <c:showBubbleSize val="0"/>
        </c:dLbls>
        <c:axId val="46179840"/>
        <c:axId val="46181760"/>
      </c:scatterChart>
      <c:valAx>
        <c:axId val="46179840"/>
        <c:scaling>
          <c:orientation val="minMax"/>
          <c:max val="59.5"/>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{3F6C3BDF-445B-4BCE-8A97-FEBA0A449F7A}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FA6-4B98-B316-D5489D8A00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{27FB0DD2-6438-4C81-AF40-0F0353917720}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A6-4B98-B316-D5489D8A00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{9244661F-BC8D-4640-8EE9-A78155AC80F1}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A6-4B98-B316-D5489D8A00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{D55F9281-72A0-4019-BFC8-BEA227593DB2}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A6-4B98-B316-D5489D8A00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{767EB62B-CA24-4F34-9900-12B201946288}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A6-4B98-B316-D5489D8A00E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{0302EFF5-7EBE-4193-A8DE-0741EB71ED85}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FA6-4B98-B316-D5489D8A00E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{2B5143FC-22FE-4B83-A8A5-A63F116AC483}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FA6-4B98-B316-D5489D8A00E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{02F41607-8630-4B94-9659-DDB91B08EF82}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FA6-4B98-B316-D5489D8A00E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{6F881366-143C-4C8F-A2D9-E91064C79172}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FA6-4B98-B316-D5489D8A00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11.2</c:v>
                </c:pt>
                <c:pt idx="16">
                  <c:v>11</c:v>
                </c:pt>
                <c:pt idx="24">
                  <c:v>10.7</c:v>
                </c:pt>
                <c:pt idx="32">
                  <c:v>11.1</c:v>
                </c:pt>
              </c:numCache>
            </c:numRef>
          </c:xVal>
          <c:yVal>
            <c:numRef>
              <c:f>公会計指標分析・財政指標組合せ分析表!$BP$73:$DC$73</c:f>
              <c:numCache>
                <c:formatCode>#,##0.0;"▲ "#,##0.0</c:formatCode>
                <c:ptCount val="40"/>
                <c:pt idx="0">
                  <c:v>79.7</c:v>
                </c:pt>
                <c:pt idx="8">
                  <c:v>60</c:v>
                </c:pt>
                <c:pt idx="16">
                  <c:v>72.7</c:v>
                </c:pt>
                <c:pt idx="24">
                  <c:v>75.8</c:v>
                </c:pt>
                <c:pt idx="32">
                  <c:v>89</c:v>
                </c:pt>
              </c:numCache>
            </c:numRef>
          </c:yVal>
          <c:smooth val="0"/>
          <c:extLst>
            <c:ext xmlns:c16="http://schemas.microsoft.com/office/drawing/2014/chart" uri="{C3380CC4-5D6E-409C-BE32-E72D297353CC}">
              <c16:uniqueId val="{00000009-DFA6-4B98-B316-D5489D8A00E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{6D257DE6-2300-4E93-9DFF-6A95C6E56CC5}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FA6-4B98-B316-D5489D8A00E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{D866131F-3854-4EBB-BBF2-4E414031ACE0}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A6-4B98-B316-D5489D8A00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{B8500ABF-C324-4C81-9858-9A76F76C9F86}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A6-4B98-B316-D5489D8A00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{F13B52E1-3746-488A-89B1-555F7A1B895F}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A6-4B98-B316-D5489D8A00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{C0C3E37D-A4B8-4703-A619-B83AF1DA22C3}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A6-4B98-B316-D5489D8A00E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{33C72495-8472-4065-9A97-ECC9C7961D7F}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FA6-4B98-B316-D5489D8A00E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{1AE07DD1-95AD-4906-B666-CEE4B4427EE4}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FA6-4B98-B316-D5489D8A00EF}"/>
                </c:ext>
              </c:extLst>
            </c:dLbl>
            <c:dLbl>
              <c:idx val="24"/>
              <c:layout>
                <c:manualLayout>
                  <c:x val="-3.1917608023415027E-2"/>
                  <c:y val="-4.349592131553593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{0530C877-6146-48E7-81CE-5E109EDB8741}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FA6-4B98-B316-D5489D8A00EF}"/>
                </c:ext>
              </c:extLst>
            </c:dLbl>
            <c:dLbl>
              <c:idx val="32"/>
              <c:layout>
                <c:manualLayout>
                  <c:x val="-3.1478375214806273E-2"/>
                  <c:y val="-8.133737286005211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{360DE8F1-15EA-4943-BA43-D3F44539A577}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FA6-4B98-B316-D5489D8A00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A6-4B98-B316-D5489D8A00EF}"/>
            </c:ext>
          </c:extLst>
        </c:ser>
        <c:dLbls>
          <c:showLegendKey val="0"/>
          <c:showVal val="1"/>
          <c:showCatName val="0"/>
          <c:showSerName val="0"/>
          <c:showPercent val="0"/>
          <c:showBubbleSize val="0"/>
        </c:dLbls>
        <c:axId val="84219776"/>
        <c:axId val="84234240"/>
      </c:scatterChart>
      <c:valAx>
        <c:axId val="84219776"/>
        <c:scaling>
          <c:orientation val="minMax"/>
          <c:max val="12.4"/>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実質公債費比率は、前年度に比べ分母は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百万円増加しています。平成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年度単年ベースでは、前年度に比べ比率が約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ポイント減少し、また、</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年間を平均した比率は、この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％と改善しています。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しかしながら、学校校舎、ごみ処理施設といった大型建設事業の実施に伴い、公債費が大幅に増加することが見込まれていることから、繰上償還や有利な地方債の活用、事業費の圧縮等に努めてまいります。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79.7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％であった将来負担比率は、平成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75.8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％でしたが、平成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89.0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％に悪化しました。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ごみ処理施設やコミュニティ図書館整備などの普通建設事業により、償還が終わる地方債よりも起債借入額が多かったため将来負担額が大きく増加しています。分母となる充当可能財源等も増加しておりますが、分子の増加が非常に大きかった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年度は将来負担比率が急激に悪化しました。今後も、庁舎建設事業などによる地方債残高の上昇が想定されることから、繰上償還や有利な地方債の活用、事業費の圧縮に努めてまいります。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島根県西ノ島町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百万円の増、特定目的基金は庁舎建設基金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百万円、ジオパーク拠点施設整備基金は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百万円の増などにより、全体では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年度に繰上償還に伴う減債基金▲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年度の庁舎建設事業実施に伴い庁舎建設基金▲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百万円の取崩しを予定しています。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また、公債費の急激な増加に伴い財政調整基金、減債基金とも取崩しを行っていく予定です。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年度に実施する庁舎建設事業に備え、一般財源を原資に積立てています。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ふるさと西ノ島基金わがとこは、ふるさと納税を原資に積立て、寄付者の指定した使途にあわせ取崩しを行っています。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ジオパーク拠点施設整備基金、隠岐島前病院整備基金は県補助を原資に積立てを行い、該当事業の元利償還にあわせ取崩しを行っています。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文化財保護基金は、文化財保護に要する経費に充てるため利子分を積立てています。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百万円の増となっています。内訳は次のとおりです。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百万円を積立て、差引▲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ジオパーク拠点施設整備基金は平成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年度に実施した事業の地方債借入額にあわせ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百万円県補助の交付を受けたものを積立て。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隠岐島前病院整備基金は、元利償還にあわせ▲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文化財保護基金は利子分のみ積立て。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年度までに全額取崩し、ジオパーク拠点施設整備基金、隠岐島前病院整備基金は元利償還にあわせ全額取り崩す予定です。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ふるさと西ノ島基金わがとこは、寄付額に応じ積立て、取崩を行う予定としています。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年度決算見込額より▲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以上及び利子分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差引し、▲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年度ごろまで公債費が高い状況が続くと見込んでおり、それに伴い基金残高は減少していくと見込んでいます。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年度は取崩しはなく、平成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年度繰越額の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以上から財政調整基金積立分を除いたものに利子分を追加し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百万円の取崩しを行うほか、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年度ごろまで公債費が高い状況が続くと見込んでおり、それに伴い基金残高は減少していくと見込んでいます。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0533047-EE1F-48AE-A21C-9BEBD6948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38A1252-A88D-4EAA-9314-6EF6CC4C0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8A3E365-AB91-478F-A12B-DED2F265BEA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2AC80D8-94CB-43AD-A21C-9171B22E7B1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BFD7E96-3F62-457E-A4A2-272A824067F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126D4CB-FE51-4903-8514-5D062C7FD07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95B020D-837B-4B11-B672-AD1E64A8C77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3930C3D-D39A-4754-8C0B-28CC5921F3F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2333C0E-D4F4-49B4-8326-08F397AB95C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4EE197E-A338-49E4-B45F-95839D05D87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AA120E6-4C91-4E12-97F6-6C6194E6ED4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C5153E4-C8A3-408F-880E-07702062176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
2,868
55.96
7,066,863
7,009,713
51,459
2,611,174
11,294,186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57E722F-70EB-4E66-B8DC-E84DA7E91B8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513E808-E1BD-4D30-A548-9380F6C2904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4D3D205-E63A-4757-B3E0-7227EFD4401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FDBDB0F-FE15-4B9D-AC6B-8DCAA61284C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647516F-4B2B-4447-8599-870FA3079EC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C000EF9-53BC-4FC0-9030-B999F6DB15B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87F964D-4FEC-4261-A076-4621105715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E0F932C-1268-46A2-8D7B-07F3D9D3A71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35C50D8-897F-4628-809D-703170CB637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FFB4A7F-EE0B-4560-BF12-B2261036629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9FDE6BD-07D5-4841-876D-FD59E8A89E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7075275-AD71-436E-832C-7C0BA662CF6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7717498-C5C5-476D-9783-65481059873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86AD4BB-A4DD-4CE6-91CE-392934E5E83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8EB8959-C8D0-44CE-9D40-F75CDCAAB13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5546F52-D059-4550-B438-8F6F642EE11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BD35EA5-4A34-404E-9A8C-9305AF46E25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D3A918D7-3CE1-4A62-ABD3-092D850342C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CBB0790-6D49-4972-AF07-876D6D2389A5}"/>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F7C62FD-9FC6-4D4C-B3AF-94106180951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E2DD97A7-D134-45B3-9779-FD5FEEC4A5CA}"/>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E2A9990B-A0FA-4DC3-AB85-70CDFA8EA53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81FFBE83-D1FD-4E57-9DAC-58B6C5EB309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327E861F-430A-4A9E-99FB-31699807E97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D05533BA-1C3A-4C6A-9D39-9020763565E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28E344E4-DDB2-4E41-B131-616CDD7D01C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EBB50CD2-2B5E-4C97-B447-930D2289FE7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A8AEB064-E104-419E-977F-981BC5DB5B7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DDE3B2D-BD28-4B8B-8520-7AFED8E0034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BC44591-A6AB-4191-B782-C65494C50EC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6EF8CAFA-66F4-41C8-80F7-725C12DB155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C64B3F8-CEE4-4668-85A9-8D620C5C804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6A36E8B-7BB9-4668-AB35-C9711648EEF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B7C4348A-9C59-4EC1-B903-6428E59789D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年度決算では、類似団体内平均値より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状況となっています。道路や建物などの施設別の数値については、施設類型別ストック情報分析表で見ていきますが、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年度では他団体と比較し固定資産の老朽化がやや進んだ状態にあったものが、平成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年度に施設整備・更新を行ったことにより有形固定資産減価償却率は改善しました。</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8083685-AE0B-4B5D-B452-45D267FA0CA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9C81CDB0-9A70-4EB1-AAD1-45A94D9EBAA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10F4D351-5F3D-462F-BC1C-8B0A1F51A00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55346C17-F639-4D63-AAC7-C7842A2CB1F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10BECEAD-8719-44C8-A3AD-B78D6216019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F78116DA-4C20-4973-8245-9FCB3B80338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F07C1B51-96B8-4478-BC8C-3A8B934362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85A1906F-5138-45CD-9B50-0BF245164C4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B6E751BC-C1F1-448C-891A-ED2727379CC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F3BDDE45-491C-4069-8140-B943B600FED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3591540B-27CE-4987-88C3-CE1FB35ACD9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287B942C-4C34-45BE-B83D-0767B0CA9EA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C783CB50-BD24-4E8E-8CD6-D988FDFF66B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8A5090F5-94EC-4B30-877D-7A3AF72048A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A0DDBE66-1A77-4F11-860E-5BE9C81C57F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4038D428-75BD-4F5C-9075-B4F07FA3047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4" name="直線コネクタ 63">
          <a:extLst>
            <a:ext uri="{FF2B5EF4-FFF2-40B4-BE49-F238E27FC236}">
              <a16:creationId xmlns:a16="http://schemas.microsoft.com/office/drawing/2014/main" id="{2913D619-95E0-467B-90D7-4C76D16A1E98}"/>
            </a:ext>
          </a:extLst>
        </xdr:cNvPr>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a:extLst>
            <a:ext uri="{FF2B5EF4-FFF2-40B4-BE49-F238E27FC236}">
              <a16:creationId xmlns:a16="http://schemas.microsoft.com/office/drawing/2014/main" id="{4A4BA711-892C-47DC-BC1D-72D50E484B79}"/>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a:extLst>
            <a:ext uri="{FF2B5EF4-FFF2-40B4-BE49-F238E27FC236}">
              <a16:creationId xmlns:a16="http://schemas.microsoft.com/office/drawing/2014/main" id="{BA732669-700E-4173-A41C-FBE289CEAB9F}"/>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7" name="有形固定資産減価償却率最大値テキスト">
          <a:extLst>
            <a:ext uri="{FF2B5EF4-FFF2-40B4-BE49-F238E27FC236}">
              <a16:creationId xmlns:a16="http://schemas.microsoft.com/office/drawing/2014/main" id="{40ABD43F-401E-47A6-B7EF-2938A2F7337E}"/>
            </a:ext>
          </a:extLst>
        </xdr:cNvPr>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8" name="直線コネクタ 67">
          <a:extLst>
            <a:ext uri="{FF2B5EF4-FFF2-40B4-BE49-F238E27FC236}">
              <a16:creationId xmlns:a16="http://schemas.microsoft.com/office/drawing/2014/main" id="{014472E5-3BE6-4C15-A964-6FBC09F09757}"/>
            </a:ext>
          </a:extLst>
        </xdr:cNvPr>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69" name="有形固定資産減価償却率平均値テキスト">
          <a:extLst>
            <a:ext uri="{FF2B5EF4-FFF2-40B4-BE49-F238E27FC236}">
              <a16:creationId xmlns:a16="http://schemas.microsoft.com/office/drawing/2014/main" id="{802F9A5C-50CE-4A9D-BC14-400683FEEEAF}"/>
            </a:ext>
          </a:extLst>
        </xdr:cNvPr>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0" name="フローチャート: 判断 69">
          <a:extLst>
            <a:ext uri="{FF2B5EF4-FFF2-40B4-BE49-F238E27FC236}">
              <a16:creationId xmlns:a16="http://schemas.microsoft.com/office/drawing/2014/main" id="{5F4C31FF-46F9-445D-AFF5-49095929A14F}"/>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1" name="フローチャート: 判断 70">
          <a:extLst>
            <a:ext uri="{FF2B5EF4-FFF2-40B4-BE49-F238E27FC236}">
              <a16:creationId xmlns:a16="http://schemas.microsoft.com/office/drawing/2014/main" id="{F5561B14-FF83-4861-9798-D6752F034541}"/>
            </a:ext>
          </a:extLst>
        </xdr:cNvPr>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a:extLst>
            <a:ext uri="{FF2B5EF4-FFF2-40B4-BE49-F238E27FC236}">
              <a16:creationId xmlns:a16="http://schemas.microsoft.com/office/drawing/2014/main" id="{EFB4805D-F16B-4893-A556-68A2115D15DA}"/>
            </a:ext>
          </a:extLst>
        </xdr:cNvPr>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C8C91AAD-5F27-4F72-949D-A67E474B3DB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8FA1210-8A06-4051-A26E-C6241E1FB9B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E21B91B-36F6-4E7A-9DE4-878D440B0DA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E85548C-BAD2-462B-B631-1FF0F5B50BB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B4DB446-A262-476F-ADE5-B6FC7A82152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21167</xdr:rowOff>
    </xdr:from>
    <xdr:to>
      <xdr:col>23</xdr:col>
      <xdr:colOff>136525</xdr:colOff>
      <xdr:row>31</xdr:row>
      <xdr:rowOff>122767</xdr:rowOff>
    </xdr:to>
    <xdr:sp macro="" textlink="">
      <xdr:nvSpPr>
        <xdr:cNvPr id="78" name="楕円 77">
          <a:extLst>
            <a:ext uri="{FF2B5EF4-FFF2-40B4-BE49-F238E27FC236}">
              <a16:creationId xmlns:a16="http://schemas.microsoft.com/office/drawing/2014/main" id="{D65B3AF5-3201-4E91-A037-C51B1AEF9E02}"/>
            </a:ext>
          </a:extLst>
        </xdr:cNvPr>
        <xdr:cNvSpPr/>
      </xdr:nvSpPr>
      <xdr:spPr>
        <a:xfrm>
          <a:off x="47117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171044</xdr:rowOff>
    </xdr:from>
    <xdr:ext cx="405111" cy="259045"/>
    <xdr:sp macro="" textlink="">
      <xdr:nvSpPr>
        <xdr:cNvPr id="79" name="有形固定資産減価償却率該当値テキスト">
          <a:extLst>
            <a:ext uri="{FF2B5EF4-FFF2-40B4-BE49-F238E27FC236}">
              <a16:creationId xmlns:a16="http://schemas.microsoft.com/office/drawing/2014/main" id="{7C37F785-9EA1-4D64-B07C-6DB6025E96ED}"/>
            </a:ext>
          </a:extLst>
        </xdr:cNvPr>
        <xdr:cNvSpPr txBox="1"/>
      </xdr:nvSpPr>
      <xdr:spPr>
        <a:xfrm>
          <a:off x="4813300" y="608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95462</xdr:rowOff>
    </xdr:from>
    <xdr:to>
      <xdr:col>19</xdr:col>
      <xdr:colOff>187325</xdr:colOff>
      <xdr:row>31</xdr:row>
      <xdr:rowOff>25612</xdr:rowOff>
    </xdr:to>
    <xdr:sp macro="" textlink="">
      <xdr:nvSpPr>
        <xdr:cNvPr id="80" name="楕円 79">
          <a:extLst>
            <a:ext uri="{FF2B5EF4-FFF2-40B4-BE49-F238E27FC236}">
              <a16:creationId xmlns:a16="http://schemas.microsoft.com/office/drawing/2014/main" id="{61FEA267-64BC-407B-AD56-F36865690ECD}"/>
            </a:ext>
          </a:extLst>
        </xdr:cNvPr>
        <xdr:cNvSpPr/>
      </xdr:nvSpPr>
      <xdr:spPr>
        <a:xfrm>
          <a:off x="4000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146262</xdr:rowOff>
    </xdr:from>
    <xdr:to>
      <xdr:col>23</xdr:col>
      <xdr:colOff>85725</xdr:colOff>
      <xdr:row>31</xdr:row>
      <xdr:rowOff>71967</xdr:rowOff>
    </xdr:to>
    <xdr:cxnSp macro="">
      <xdr:nvCxnSpPr>
        <xdr:cNvPr id="81" name="直線コネクタ 80">
          <a:extLst>
            <a:ext uri="{FF2B5EF4-FFF2-40B4-BE49-F238E27FC236}">
              <a16:creationId xmlns:a16="http://schemas.microsoft.com/office/drawing/2014/main" id="{3F95E2A4-06B4-425F-8949-541E7FE47ADA}"/>
            </a:ext>
          </a:extLst>
        </xdr:cNvPr>
        <xdr:cNvCxnSpPr/>
      </xdr:nvCxnSpPr>
      <xdr:spPr>
        <a:xfrm>
          <a:off x="4051300" y="6061287"/>
          <a:ext cx="711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160232</xdr:rowOff>
    </xdr:from>
    <xdr:to>
      <xdr:col>15</xdr:col>
      <xdr:colOff>187325</xdr:colOff>
      <xdr:row>31</xdr:row>
      <xdr:rowOff>90382</xdr:rowOff>
    </xdr:to>
    <xdr:sp macro="" textlink="">
      <xdr:nvSpPr>
        <xdr:cNvPr id="82" name="楕円 81">
          <a:extLst>
            <a:ext uri="{FF2B5EF4-FFF2-40B4-BE49-F238E27FC236}">
              <a16:creationId xmlns:a16="http://schemas.microsoft.com/office/drawing/2014/main" id="{F2766C53-7E25-471B-9ED4-F04540908A3A}"/>
            </a:ext>
          </a:extLst>
        </xdr:cNvPr>
        <xdr:cNvSpPr/>
      </xdr:nvSpPr>
      <xdr:spPr>
        <a:xfrm>
          <a:off x="3238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146262</xdr:rowOff>
    </xdr:from>
    <xdr:to>
      <xdr:col>19</xdr:col>
      <xdr:colOff>136525</xdr:colOff>
      <xdr:row>31</xdr:row>
      <xdr:rowOff>39582</xdr:rowOff>
    </xdr:to>
    <xdr:cxnSp macro="">
      <xdr:nvCxnSpPr>
        <xdr:cNvPr id="83" name="直線コネクタ 82">
          <a:extLst>
            <a:ext uri="{FF2B5EF4-FFF2-40B4-BE49-F238E27FC236}">
              <a16:creationId xmlns:a16="http://schemas.microsoft.com/office/drawing/2014/main" id="{B5DC2A2C-6729-4875-9341-2015BD04AAE1}"/>
            </a:ext>
          </a:extLst>
        </xdr:cNvPr>
        <xdr:cNvCxnSpPr/>
      </xdr:nvCxnSpPr>
      <xdr:spPr>
        <a:xfrm flipV="1">
          <a:off x="3289300" y="606128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84" name="n_1aveValue有形固定資産減価償却率">
          <a:extLst>
            <a:ext uri="{FF2B5EF4-FFF2-40B4-BE49-F238E27FC236}">
              <a16:creationId xmlns:a16="http://schemas.microsoft.com/office/drawing/2014/main" id="{CB97FB7F-0083-4F04-B8D6-017150AF7F18}"/>
            </a:ext>
          </a:extLst>
        </xdr:cNvPr>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85" name="n_2aveValue有形固定資産減価償却率">
          <a:extLst>
            <a:ext uri="{FF2B5EF4-FFF2-40B4-BE49-F238E27FC236}">
              <a16:creationId xmlns:a16="http://schemas.microsoft.com/office/drawing/2014/main" id="{944D6897-AE80-4374-AA45-961449CED15B}"/>
            </a:ext>
          </a:extLst>
        </xdr:cNvPr>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42139</xdr:rowOff>
    </xdr:from>
    <xdr:ext cx="405111" cy="259045"/>
    <xdr:sp macro="" textlink="">
      <xdr:nvSpPr>
        <xdr:cNvPr id="86" name="n_1mainValue有形固定資産減価償却率">
          <a:extLst>
            <a:ext uri="{FF2B5EF4-FFF2-40B4-BE49-F238E27FC236}">
              <a16:creationId xmlns:a16="http://schemas.microsoft.com/office/drawing/2014/main" id="{1BF81622-6BAF-4DFD-9E2B-C95F777DF641}"/>
            </a:ext>
          </a:extLst>
        </xdr:cNvPr>
        <xdr:cNvSpPr txBox="1"/>
      </xdr:nvSpPr>
      <xdr:spPr>
        <a:xfrm>
          <a:off x="38360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7" name="n_2mainValue有形固定資産減価償却率">
          <a:extLst>
            <a:ext uri="{FF2B5EF4-FFF2-40B4-BE49-F238E27FC236}">
              <a16:creationId xmlns:a16="http://schemas.microsoft.com/office/drawing/2014/main" id="{A48F6478-95D8-49FF-B5D0-211995A4509C}"/>
            </a:ext>
          </a:extLst>
        </xdr:cNvPr>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58E4BB21-21C0-4908-A548-A18C0F9B13F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F0D1BA8E-1BAB-4FA8-9D9D-57D3CF04EC82}"/>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9D76C252-8E13-48B7-9ACD-003FCCDBB33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249F9519-3AC5-4046-AE21-8F84BE1FAF7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EF3EF53D-F1A4-4BA8-8775-001EFEAEA25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B4851140-F9B9-4953-82A8-C6589619275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2CAD3CB9-C2C9-4B33-84A8-F1A9F247E16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49F65EFE-1BEF-4D2E-BB0E-ABE8E51B444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375933C-F1CE-4980-83AB-54270F55B9D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26B8E40F-D5C8-4D87-8C14-713FF4D1458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B82A2F38-CA7B-45C1-8BFB-A6D1106CC44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9A9381C-ADE4-4A59-8F64-B54B458BA64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F7DA1F22-A7DF-4AB0-8DAF-D42731E003B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年度決算では、類似団体平均と比べ債務償還可能年数が</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年長くかかる結果となっています。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財政基盤の弱い西ノ島町では、施設整備を行う際にその財源を地方債に頼る必要があるため、施設整備を多く行った年度は高くなると言えます。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ただし、地方債の借入には交付税措置の有利なものを選択しているため、今後改善していくものと考えています。</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D031F914-785C-400B-807C-6DDD2D1C51C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87634B0-4E4B-40F3-9080-FDBB0470194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723A2E61-004C-4E3D-94C1-FF88169DD93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C8FCA0CE-4158-4159-949D-D3E4C85C0835}"/>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BE40F4C3-22CE-4BF6-8ABC-1DA679F3DB8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a:extLst>
            <a:ext uri="{FF2B5EF4-FFF2-40B4-BE49-F238E27FC236}">
              <a16:creationId xmlns:a16="http://schemas.microsoft.com/office/drawing/2014/main" id="{6F7893C7-B0DE-4366-8338-B8FF84D2E425}"/>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599DC4F9-075D-43F5-B0D0-701839DDC9C6}"/>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a:extLst>
            <a:ext uri="{FF2B5EF4-FFF2-40B4-BE49-F238E27FC236}">
              <a16:creationId xmlns:a16="http://schemas.microsoft.com/office/drawing/2014/main" id="{3F4A3674-D64A-4C66-8DCE-882A176DD178}"/>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D6A5C5CF-0B9E-4347-BA8D-2A83528025F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a:extLst>
            <a:ext uri="{FF2B5EF4-FFF2-40B4-BE49-F238E27FC236}">
              <a16:creationId xmlns:a16="http://schemas.microsoft.com/office/drawing/2014/main" id="{59B8D93B-7DDA-4978-987C-9397DAAE30B2}"/>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D7568783-5CF6-4E21-98E2-F686423D151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a:extLst>
            <a:ext uri="{FF2B5EF4-FFF2-40B4-BE49-F238E27FC236}">
              <a16:creationId xmlns:a16="http://schemas.microsoft.com/office/drawing/2014/main" id="{AE85F296-EFF5-4BC6-8DEA-C9F559AEC5D7}"/>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B0E40E17-08A6-49B7-97D3-FE0F12DC702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a:extLst>
            <a:ext uri="{FF2B5EF4-FFF2-40B4-BE49-F238E27FC236}">
              <a16:creationId xmlns:a16="http://schemas.microsoft.com/office/drawing/2014/main" id="{349BEDFD-C3BE-4398-B0CE-B4769AA18FEF}"/>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7ABB3943-0381-484D-A29A-38A62E333B2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D54EE326-2238-4636-A5ED-CD35C5A7502D}"/>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AB8D3334-66B2-416A-BEFD-DA1F9DFF677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7D48B480-0674-4449-8FB1-CD6B7EB1425C}"/>
            </a:ext>
          </a:extLst>
        </xdr:cNvPr>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a:extLst>
            <a:ext uri="{FF2B5EF4-FFF2-40B4-BE49-F238E27FC236}">
              <a16:creationId xmlns:a16="http://schemas.microsoft.com/office/drawing/2014/main" id="{FE51F847-212E-4C01-9919-F840EECAE0B6}"/>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D1C2F5AF-C3D9-4670-B9BD-934148CEC0C7}"/>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1" name="債務償還可能年数最大値テキスト">
          <a:extLst>
            <a:ext uri="{FF2B5EF4-FFF2-40B4-BE49-F238E27FC236}">
              <a16:creationId xmlns:a16="http://schemas.microsoft.com/office/drawing/2014/main" id="{68B5905C-FCC2-4F7C-A2CC-1E0D4AC4F975}"/>
            </a:ext>
          </a:extLst>
        </xdr:cNvPr>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2" name="直線コネクタ 121">
          <a:extLst>
            <a:ext uri="{FF2B5EF4-FFF2-40B4-BE49-F238E27FC236}">
              <a16:creationId xmlns:a16="http://schemas.microsoft.com/office/drawing/2014/main" id="{BD6AD4A9-DC3F-4BC1-AE5E-12729EE167F3}"/>
            </a:ext>
          </a:extLst>
        </xdr:cNvPr>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3" name="債務償還可能年数平均値テキスト">
          <a:extLst>
            <a:ext uri="{FF2B5EF4-FFF2-40B4-BE49-F238E27FC236}">
              <a16:creationId xmlns:a16="http://schemas.microsoft.com/office/drawing/2014/main" id="{A9672870-BD79-4C96-A384-F1CA96DFEFB5}"/>
            </a:ext>
          </a:extLst>
        </xdr:cNvPr>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4" name="フローチャート: 判断 123">
          <a:extLst>
            <a:ext uri="{FF2B5EF4-FFF2-40B4-BE49-F238E27FC236}">
              <a16:creationId xmlns:a16="http://schemas.microsoft.com/office/drawing/2014/main" id="{881F0E77-16AA-4F60-B6DD-A8DFAA88D578}"/>
            </a:ext>
          </a:extLst>
        </xdr:cNvPr>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607BECC7-F082-48E4-AAB4-DDCADA8877E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69A58D97-143C-4E30-9339-EE754EBD177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78DBB6D8-17DA-408E-B550-CDE5FBA50C4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9F89CD40-857B-4ABB-A946-F2B943266FF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D4F439A2-DB7B-4C2C-B1F3-60678B4C277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10432</xdr:rowOff>
    </xdr:from>
    <xdr:to>
      <xdr:col>76</xdr:col>
      <xdr:colOff>73025</xdr:colOff>
      <xdr:row>27</xdr:row>
      <xdr:rowOff>112032</xdr:rowOff>
    </xdr:to>
    <xdr:sp macro="" textlink="">
      <xdr:nvSpPr>
        <xdr:cNvPr id="130" name="楕円 129">
          <a:extLst>
            <a:ext uri="{FF2B5EF4-FFF2-40B4-BE49-F238E27FC236}">
              <a16:creationId xmlns:a16="http://schemas.microsoft.com/office/drawing/2014/main" id="{01F0EA23-BEDF-4C9D-86FF-362FD6530BA7}"/>
            </a:ext>
          </a:extLst>
        </xdr:cNvPr>
        <xdr:cNvSpPr/>
      </xdr:nvSpPr>
      <xdr:spPr>
        <a:xfrm>
          <a:off x="147447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96809</xdr:rowOff>
    </xdr:from>
    <xdr:ext cx="340478" cy="259045"/>
    <xdr:sp macro="" textlink="">
      <xdr:nvSpPr>
        <xdr:cNvPr id="131" name="債務償還可能年数該当値テキスト">
          <a:extLst>
            <a:ext uri="{FF2B5EF4-FFF2-40B4-BE49-F238E27FC236}">
              <a16:creationId xmlns:a16="http://schemas.microsoft.com/office/drawing/2014/main" id="{E3B3F833-5C15-45BD-99DC-080F16E74B05}"/>
            </a:ext>
          </a:extLst>
        </xdr:cNvPr>
        <xdr:cNvSpPr txBox="1"/>
      </xdr:nvSpPr>
      <xdr:spPr>
        <a:xfrm>
          <a:off x="14846300" y="53260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3A553283-D5E1-4BB0-BCFE-BA0B38AB22E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5DE9EFA4-6060-45A9-9CDC-E0AD041C867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4D636AE7-9BF4-4B3A-BFEA-F211D91B889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52966E1A-683A-4AB0-8C75-495FC557FF4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7A1E398B-2B06-4CFA-A63D-D53F7CF1612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A71DD74A-E85E-4B3B-9F93-654D6F8B6B6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7A3CE6-9CDC-429F-8DAB-AF1F677ED7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03FE0B-EEA0-4BA8-BA7C-805B9EAC26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CEEBF70-2E0D-4582-AF8F-2694E70B784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B30E44-A8F0-44F3-80EF-FC8674B96F5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BE4CE0-4A18-4815-BDC4-846E00C345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651AAEF-EBA7-431C-9920-A3DF8260667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42FD9A9-0084-4A0B-B75B-4AA8A6CEBF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0717B9-99BF-431D-8380-C8CAB4775A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666084D-034F-445A-9CAC-18B13E7855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B2A49DB-BA82-4AC0-A468-2A70C7ABD9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
2,868
55.96
7,066,863
7,009,713
51,459
2,611,174
11,294,186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28808B-48CE-451F-93A9-F93DB6C3D2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647FA9E-FBB4-4712-90E2-20E33DAEF1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3484A1-03FF-4ACB-8E73-31F788BD584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3523BC-8929-4ADD-B8FA-B9A3A250EC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ABB64D-A770-4671-8035-3EEBE2B79E2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B77333A-AECE-4D6D-8748-AD31423821D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0A5DF3F-D5C9-49DA-94E2-CB204F7362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FA31EAD-773C-4051-A639-A2B8F4BB04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E23E22-2484-4571-9460-69A4ABC9CE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AF1DB7-CB31-43C5-B857-701CCA4946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1095103-F981-42C1-A6FA-DEF09C4B01B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F9D0BC-FD2D-4B61-8BE2-EEC727B3C3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9D47DA-5F6D-4B75-A4BD-8FC46CA13A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B21260-CEFF-4C8E-8B45-7BF5D2C1A58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796D82-98AC-4A2B-8CCF-F844274F7E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09A548-AA39-4DB5-8FC6-41C8DB9676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92F241B-1939-4791-AD93-5528E754830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7AE80A2-EEDA-4A25-AD5A-F96A6CCB9E4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3CCCDA9C-8A2D-4D9C-9EDD-C329ECB9ADD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1FF5F4D-4878-40B4-B3B6-BC316FC1383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9562AC7-FBA7-4BF2-83DE-51BB39373B0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910DCE8-137B-4670-B39C-8BA1BDD5079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7DA8849-4F7F-4EA3-B65B-F2F570A44A8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A35B1D6-536C-4822-A10C-824DDEF4836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1396819-F763-4874-BC6D-96AFFEE462B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55100B0-0CD2-4E39-B944-4F2882665E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7941C7E-FAF7-4413-8DD1-64259BEC72D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A806C83-7D3A-4A6B-9C00-1F51905A8D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7B88889-5B96-4E88-983F-2F9EAE61D6E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3F6C6EE-DF40-406D-8378-483FA3FE04C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50E0080A-ADD2-4065-9510-D74E6296331A}"/>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A7BE0794-6F5D-48DA-8F11-ED717856DD5C}"/>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208540A5-2772-4C67-8A06-CD5EDEF28695}"/>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D112821A-03F2-4FA9-8369-0E3E2E80438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2F3571BB-0518-407A-B8ED-03AC9510842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8D950271-814D-4BFB-92DF-E22DC59755A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FE77C20C-89AC-4E5A-85D7-30266DB5F8D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891539D8-AAEC-47DB-AE5F-80AA59ADAA8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D22FF0C3-F299-4BF8-BC18-9B0982FC13ED}"/>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BCBD12AD-27DE-4116-9940-741DCE053EB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88795270-ADDD-4C65-B931-35FE3281647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EEF65767-B607-4D65-8BAB-C0F0318DBB5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3FBD88FE-3F0A-4728-8854-B09944A18A6A}"/>
            </a:ext>
          </a:extLst>
        </xdr:cNvPr>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75665572-0AE0-428B-9CD4-1F23C62AAAF2}"/>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1A23A195-92B2-4761-B0E0-B01EF1871AAA}"/>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8CB62DDC-657C-4D7D-8C10-62A0FE06E51F}"/>
            </a:ext>
          </a:extLst>
        </xdr:cNvPr>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2F7772A0-3984-49BD-926D-99685FBA00C4}"/>
            </a:ext>
          </a:extLst>
        </xdr:cNvPr>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57421</xdr:rowOff>
    </xdr:from>
    <xdr:ext cx="405111" cy="259045"/>
    <xdr:sp macro="" textlink="">
      <xdr:nvSpPr>
        <xdr:cNvPr id="59" name="【道路】&#10;有形固定資産減価償却率平均値テキスト">
          <a:extLst>
            <a:ext uri="{FF2B5EF4-FFF2-40B4-BE49-F238E27FC236}">
              <a16:creationId xmlns:a16="http://schemas.microsoft.com/office/drawing/2014/main" id="{E05FEFC2-9CC5-4010-9053-D7220D8BFBC0}"/>
            </a:ext>
          </a:extLst>
        </xdr:cNvPr>
        <xdr:cNvSpPr txBox="1"/>
      </xdr:nvSpPr>
      <xdr:spPr>
        <a:xfrm>
          <a:off x="4673600" y="6572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DD53A4E1-B92F-42AF-B884-D27E4B320356}"/>
            </a:ext>
          </a:extLst>
        </xdr:cNvPr>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553A8F09-B666-4144-9812-0A1850311EE1}"/>
            </a:ext>
          </a:extLst>
        </xdr:cNvPr>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F57EFC8F-571C-457F-93D8-1F5E976700A7}"/>
            </a:ext>
          </a:extLst>
        </xdr:cNvPr>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7A9D62FE-1455-494C-AAF6-C6E136B2AA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C9EE3656-8457-4359-97DC-B22FB0E9DE4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CC6963CD-072F-4631-B3D9-00D065DC36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B8071FB-5248-4F9B-8402-3FF1ABC792B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3FE6A3B-09D0-42DF-AEDE-EEFB44F3726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128270</xdr:rowOff>
    </xdr:from>
    <xdr:to>
      <xdr:col>24</xdr:col>
      <xdr:colOff>114300</xdr:colOff>
      <xdr:row>41</xdr:row>
      <xdr:rowOff>58420</xdr:rowOff>
    </xdr:to>
    <xdr:sp macro="" textlink="">
      <xdr:nvSpPr>
        <xdr:cNvPr id="68" name="楕円 67">
          <a:extLst>
            <a:ext uri="{FF2B5EF4-FFF2-40B4-BE49-F238E27FC236}">
              <a16:creationId xmlns:a16="http://schemas.microsoft.com/office/drawing/2014/main" id="{6FB6305B-E39A-4C46-A32C-4BAB9958DA49}"/>
            </a:ext>
          </a:extLst>
        </xdr:cNvPr>
        <xdr:cNvSpPr/>
      </xdr:nvSpPr>
      <xdr:spPr>
        <a:xfrm>
          <a:off x="4584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106697</xdr:rowOff>
    </xdr:from>
    <xdr:ext cx="405111" cy="259045"/>
    <xdr:sp macro="" textlink="">
      <xdr:nvSpPr>
        <xdr:cNvPr id="69" name="【道路】&#10;有形固定資産減価償却率該当値テキスト">
          <a:extLst>
            <a:ext uri="{FF2B5EF4-FFF2-40B4-BE49-F238E27FC236}">
              <a16:creationId xmlns:a16="http://schemas.microsoft.com/office/drawing/2014/main" id="{DD5CBACD-7E26-45F3-8700-DE4765DAD0DA}"/>
            </a:ext>
          </a:extLst>
        </xdr:cNvPr>
        <xdr:cNvSpPr txBox="1"/>
      </xdr:nvSpPr>
      <xdr:spPr>
        <a:xfrm>
          <a:off x="46736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153416</xdr:rowOff>
    </xdr:from>
    <xdr:to>
      <xdr:col>20</xdr:col>
      <xdr:colOff>38100</xdr:colOff>
      <xdr:row>41</xdr:row>
      <xdr:rowOff>83566</xdr:rowOff>
    </xdr:to>
    <xdr:sp macro="" textlink="">
      <xdr:nvSpPr>
        <xdr:cNvPr id="70" name="楕円 69">
          <a:extLst>
            <a:ext uri="{FF2B5EF4-FFF2-40B4-BE49-F238E27FC236}">
              <a16:creationId xmlns:a16="http://schemas.microsoft.com/office/drawing/2014/main" id="{051D1EB4-02B4-4495-AC34-C42014A88CC7}"/>
            </a:ext>
          </a:extLst>
        </xdr:cNvPr>
        <xdr:cNvSpPr/>
      </xdr:nvSpPr>
      <xdr:spPr>
        <a:xfrm>
          <a:off x="3746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7620</xdr:rowOff>
    </xdr:from>
    <xdr:to>
      <xdr:col>24</xdr:col>
      <xdr:colOff>63500</xdr:colOff>
      <xdr:row>41</xdr:row>
      <xdr:rowOff>32766</xdr:rowOff>
    </xdr:to>
    <xdr:cxnSp macro="">
      <xdr:nvCxnSpPr>
        <xdr:cNvPr id="71" name="直線コネクタ 70">
          <a:extLst>
            <a:ext uri="{FF2B5EF4-FFF2-40B4-BE49-F238E27FC236}">
              <a16:creationId xmlns:a16="http://schemas.microsoft.com/office/drawing/2014/main" id="{15C339E2-2882-4B83-B5A0-C95AE2652FDB}"/>
            </a:ext>
          </a:extLst>
        </xdr:cNvPr>
        <xdr:cNvCxnSpPr/>
      </xdr:nvCxnSpPr>
      <xdr:spPr>
        <a:xfrm flipV="1">
          <a:off x="3797300" y="703707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52832</xdr:rowOff>
    </xdr:from>
    <xdr:to>
      <xdr:col>15</xdr:col>
      <xdr:colOff>101600</xdr:colOff>
      <xdr:row>41</xdr:row>
      <xdr:rowOff>154432</xdr:rowOff>
    </xdr:to>
    <xdr:sp macro="" textlink="">
      <xdr:nvSpPr>
        <xdr:cNvPr id="72" name="楕円 71">
          <a:extLst>
            <a:ext uri="{FF2B5EF4-FFF2-40B4-BE49-F238E27FC236}">
              <a16:creationId xmlns:a16="http://schemas.microsoft.com/office/drawing/2014/main" id="{601AFC9F-8C88-4E7C-ABD7-D5F2D9090DB5}"/>
            </a:ext>
          </a:extLst>
        </xdr:cNvPr>
        <xdr:cNvSpPr/>
      </xdr:nvSpPr>
      <xdr:spPr>
        <a:xfrm>
          <a:off x="2857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32766</xdr:rowOff>
    </xdr:from>
    <xdr:to>
      <xdr:col>19</xdr:col>
      <xdr:colOff>177800</xdr:colOff>
      <xdr:row>41</xdr:row>
      <xdr:rowOff>103632</xdr:rowOff>
    </xdr:to>
    <xdr:cxnSp macro="">
      <xdr:nvCxnSpPr>
        <xdr:cNvPr id="73" name="直線コネクタ 72">
          <a:extLst>
            <a:ext uri="{FF2B5EF4-FFF2-40B4-BE49-F238E27FC236}">
              <a16:creationId xmlns:a16="http://schemas.microsoft.com/office/drawing/2014/main" id="{E5EE37DF-871D-4292-A06C-4E2E03FB6F27}"/>
            </a:ext>
          </a:extLst>
        </xdr:cNvPr>
        <xdr:cNvCxnSpPr/>
      </xdr:nvCxnSpPr>
      <xdr:spPr>
        <a:xfrm flipV="1">
          <a:off x="2908300" y="706221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4" name="n_1aveValue【道路】&#10;有形固定資産減価償却率">
          <a:extLst>
            <a:ext uri="{FF2B5EF4-FFF2-40B4-BE49-F238E27FC236}">
              <a16:creationId xmlns:a16="http://schemas.microsoft.com/office/drawing/2014/main" id="{E5552D63-D211-4B21-A0B0-BB2FB4FB345B}"/>
            </a:ext>
          </a:extLst>
        </xdr:cNvPr>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152671</xdr:rowOff>
    </xdr:from>
    <xdr:ext cx="405111" cy="259045"/>
    <xdr:sp macro="" textlink="">
      <xdr:nvSpPr>
        <xdr:cNvPr id="75" name="n_2aveValue【道路】&#10;有形固定資産減価償却率">
          <a:extLst>
            <a:ext uri="{FF2B5EF4-FFF2-40B4-BE49-F238E27FC236}">
              <a16:creationId xmlns:a16="http://schemas.microsoft.com/office/drawing/2014/main" id="{E80E72C2-C208-4A3A-ABC9-17F1D3687BF2}"/>
            </a:ext>
          </a:extLst>
        </xdr:cNvPr>
        <xdr:cNvSpPr txBox="1"/>
      </xdr:nvSpPr>
      <xdr:spPr>
        <a:xfrm>
          <a:off x="2705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74693</xdr:rowOff>
    </xdr:from>
    <xdr:ext cx="405111" cy="259045"/>
    <xdr:sp macro="" textlink="">
      <xdr:nvSpPr>
        <xdr:cNvPr id="76" name="n_1mainValue【道路】&#10;有形固定資産減価償却率">
          <a:extLst>
            <a:ext uri="{FF2B5EF4-FFF2-40B4-BE49-F238E27FC236}">
              <a16:creationId xmlns:a16="http://schemas.microsoft.com/office/drawing/2014/main" id="{FB4988A9-685D-4613-83E1-0855A32C4C41}"/>
            </a:ext>
          </a:extLst>
        </xdr:cNvPr>
        <xdr:cNvSpPr txBox="1"/>
      </xdr:nvSpPr>
      <xdr:spPr>
        <a:xfrm>
          <a:off x="3582044" y="710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145559</xdr:rowOff>
    </xdr:from>
    <xdr:ext cx="405111" cy="259045"/>
    <xdr:sp macro="" textlink="">
      <xdr:nvSpPr>
        <xdr:cNvPr id="77" name="n_2mainValue【道路】&#10;有形固定資産減価償却率">
          <a:extLst>
            <a:ext uri="{FF2B5EF4-FFF2-40B4-BE49-F238E27FC236}">
              <a16:creationId xmlns:a16="http://schemas.microsoft.com/office/drawing/2014/main" id="{B18EDD3C-0572-4DDA-ACA6-7799DBFE73BA}"/>
            </a:ext>
          </a:extLst>
        </xdr:cNvPr>
        <xdr:cNvSpPr txBox="1"/>
      </xdr:nvSpPr>
      <xdr:spPr>
        <a:xfrm>
          <a:off x="2705744" y="717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72358856-3326-487C-97F0-2EE89135098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5E297153-2CBA-4C26-8B39-4C90E743CF6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FDAC42AD-29AB-462A-AA31-A01D567B7B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7B7FF330-ADE2-4C0D-A328-7DCDC0FD1E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59EAF0B4-8C3B-43EF-89DD-3771ADD097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D11068C1-A4FB-45E3-967D-2F913346C62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A88CAC85-09CE-4C23-8B54-FC1FAFBB554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1026B12A-DB85-4EF1-95C7-38771E81177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600888B7-82CB-4C03-8697-DFC27B2530F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6C441AAF-1213-4317-85FE-EDE0016DA61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79290165-3220-4098-8CC0-B0DCB81D66A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2A3AE53C-6773-4768-BA9A-03E7708095C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8028849B-E1A2-4C97-8B59-9C763F52EB8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a:extLst>
            <a:ext uri="{FF2B5EF4-FFF2-40B4-BE49-F238E27FC236}">
              <a16:creationId xmlns:a16="http://schemas.microsoft.com/office/drawing/2014/main" id="{02EC04CF-EC39-4540-8842-2895B7BA19B6}"/>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C5AE96D0-9AD8-4538-83BB-C5544CB7121A}"/>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a:extLst>
            <a:ext uri="{FF2B5EF4-FFF2-40B4-BE49-F238E27FC236}">
              <a16:creationId xmlns:a16="http://schemas.microsoft.com/office/drawing/2014/main" id="{6ECEDC2D-B567-4632-AF02-83E84BA72994}"/>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C3CDD74B-43BB-4783-B510-91F67F964CB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a:extLst>
            <a:ext uri="{FF2B5EF4-FFF2-40B4-BE49-F238E27FC236}">
              <a16:creationId xmlns:a16="http://schemas.microsoft.com/office/drawing/2014/main" id="{833C29DB-175E-4623-ABEA-F094DE0C4A5A}"/>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1C517377-01A0-4764-98DC-0F90224D1EF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438F9FA7-245C-4C87-8D8C-56820269E89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19910EFD-E7EF-447A-9972-D5A4583F253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a:extLst>
            <a:ext uri="{FF2B5EF4-FFF2-40B4-BE49-F238E27FC236}">
              <a16:creationId xmlns:a16="http://schemas.microsoft.com/office/drawing/2014/main" id="{F10F33C8-8079-4AA1-8808-78FD8FC1E6BB}"/>
            </a:ext>
          </a:extLst>
        </xdr:cNvPr>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a:extLst>
            <a:ext uri="{FF2B5EF4-FFF2-40B4-BE49-F238E27FC236}">
              <a16:creationId xmlns:a16="http://schemas.microsoft.com/office/drawing/2014/main" id="{E43BE7C7-BE0B-4A81-A778-323B7B04170A}"/>
            </a:ext>
          </a:extLst>
        </xdr:cNvPr>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a:extLst>
            <a:ext uri="{FF2B5EF4-FFF2-40B4-BE49-F238E27FC236}">
              <a16:creationId xmlns:a16="http://schemas.microsoft.com/office/drawing/2014/main" id="{B0318593-8A97-40DC-AD95-1E296CFFA8E9}"/>
            </a:ext>
          </a:extLst>
        </xdr:cNvPr>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a:extLst>
            <a:ext uri="{FF2B5EF4-FFF2-40B4-BE49-F238E27FC236}">
              <a16:creationId xmlns:a16="http://schemas.microsoft.com/office/drawing/2014/main" id="{5E6AAF19-2157-48F5-B345-E167C52713F6}"/>
            </a:ext>
          </a:extLst>
        </xdr:cNvPr>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a:extLst>
            <a:ext uri="{FF2B5EF4-FFF2-40B4-BE49-F238E27FC236}">
              <a16:creationId xmlns:a16="http://schemas.microsoft.com/office/drawing/2014/main" id="{8442BA23-A09C-4425-BD16-80D75F38E2F9}"/>
            </a:ext>
          </a:extLst>
        </xdr:cNvPr>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4" name="【道路】&#10;一人当たり延長平均値テキスト">
          <a:extLst>
            <a:ext uri="{FF2B5EF4-FFF2-40B4-BE49-F238E27FC236}">
              <a16:creationId xmlns:a16="http://schemas.microsoft.com/office/drawing/2014/main" id="{CDD43C0F-A842-4764-86A4-7F21F6EDFC72}"/>
            </a:ext>
          </a:extLst>
        </xdr:cNvPr>
        <xdr:cNvSpPr txBox="1"/>
      </xdr:nvSpPr>
      <xdr:spPr>
        <a:xfrm>
          <a:off x="10515600" y="6754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a:extLst>
            <a:ext uri="{FF2B5EF4-FFF2-40B4-BE49-F238E27FC236}">
              <a16:creationId xmlns:a16="http://schemas.microsoft.com/office/drawing/2014/main" id="{CF98643C-FDA6-425A-A94E-0A649FE3F697}"/>
            </a:ext>
          </a:extLst>
        </xdr:cNvPr>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a:extLst>
            <a:ext uri="{FF2B5EF4-FFF2-40B4-BE49-F238E27FC236}">
              <a16:creationId xmlns:a16="http://schemas.microsoft.com/office/drawing/2014/main" id="{63ABA0CA-05AB-4FE9-84D8-B9E89869D2BE}"/>
            </a:ext>
          </a:extLst>
        </xdr:cNvPr>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a:extLst>
            <a:ext uri="{FF2B5EF4-FFF2-40B4-BE49-F238E27FC236}">
              <a16:creationId xmlns:a16="http://schemas.microsoft.com/office/drawing/2014/main" id="{46B6373A-E46D-44C8-B025-5D1CD371658D}"/>
            </a:ext>
          </a:extLst>
        </xdr:cNvPr>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43F8920D-3960-47F5-8BFE-8C05C0F2FC5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B7B717CC-EAA2-45C9-BC57-BACE6C486C3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5A99438C-1FB7-486D-8721-3E8651D00E1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3DA628AB-2B93-4CFD-8A11-CDFE31C9947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4453751-1070-4CE9-97CA-A9646D4B345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107148</xdr:rowOff>
    </xdr:from>
    <xdr:to>
      <xdr:col>55</xdr:col>
      <xdr:colOff>50800</xdr:colOff>
      <xdr:row>41</xdr:row>
      <xdr:rowOff>37298</xdr:rowOff>
    </xdr:to>
    <xdr:sp macro="" textlink="">
      <xdr:nvSpPr>
        <xdr:cNvPr id="113" name="楕円 112">
          <a:extLst>
            <a:ext uri="{FF2B5EF4-FFF2-40B4-BE49-F238E27FC236}">
              <a16:creationId xmlns:a16="http://schemas.microsoft.com/office/drawing/2014/main" id="{F3E1A0E2-F32F-44B3-B56A-BE572D745306}"/>
            </a:ext>
          </a:extLst>
        </xdr:cNvPr>
        <xdr:cNvSpPr/>
      </xdr:nvSpPr>
      <xdr:spPr>
        <a:xfrm>
          <a:off x="10426700" y="696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23762</xdr:rowOff>
    </xdr:from>
    <xdr:ext cx="534377" cy="259045"/>
    <xdr:sp macro="" textlink="">
      <xdr:nvSpPr>
        <xdr:cNvPr id="114" name="【道路】&#10;一人当たり延長該当値テキスト">
          <a:extLst>
            <a:ext uri="{FF2B5EF4-FFF2-40B4-BE49-F238E27FC236}">
              <a16:creationId xmlns:a16="http://schemas.microsoft.com/office/drawing/2014/main" id="{0205CF98-461E-4A70-98DC-33272CFF2543}"/>
            </a:ext>
          </a:extLst>
        </xdr:cNvPr>
        <xdr:cNvSpPr txBox="1"/>
      </xdr:nvSpPr>
      <xdr:spPr>
        <a:xfrm>
          <a:off x="10515600" y="688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109008</xdr:rowOff>
    </xdr:from>
    <xdr:to>
      <xdr:col>50</xdr:col>
      <xdr:colOff>165100</xdr:colOff>
      <xdr:row>41</xdr:row>
      <xdr:rowOff>39158</xdr:rowOff>
    </xdr:to>
    <xdr:sp macro="" textlink="">
      <xdr:nvSpPr>
        <xdr:cNvPr id="115" name="楕円 114">
          <a:extLst>
            <a:ext uri="{FF2B5EF4-FFF2-40B4-BE49-F238E27FC236}">
              <a16:creationId xmlns:a16="http://schemas.microsoft.com/office/drawing/2014/main" id="{FBFB5250-3982-4F24-A90D-E47BECC75F79}"/>
            </a:ext>
          </a:extLst>
        </xdr:cNvPr>
        <xdr:cNvSpPr/>
      </xdr:nvSpPr>
      <xdr:spPr>
        <a:xfrm>
          <a:off x="9588500" y="69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157948</xdr:rowOff>
    </xdr:from>
    <xdr:to>
      <xdr:col>55</xdr:col>
      <xdr:colOff>0</xdr:colOff>
      <xdr:row>40</xdr:row>
      <xdr:rowOff>159808</xdr:rowOff>
    </xdr:to>
    <xdr:cxnSp macro="">
      <xdr:nvCxnSpPr>
        <xdr:cNvPr id="116" name="直線コネクタ 115">
          <a:extLst>
            <a:ext uri="{FF2B5EF4-FFF2-40B4-BE49-F238E27FC236}">
              <a16:creationId xmlns:a16="http://schemas.microsoft.com/office/drawing/2014/main" id="{71AD15C4-5D2C-4ACB-A189-443578F517F4}"/>
            </a:ext>
          </a:extLst>
        </xdr:cNvPr>
        <xdr:cNvCxnSpPr/>
      </xdr:nvCxnSpPr>
      <xdr:spPr>
        <a:xfrm flipV="1">
          <a:off x="9639300" y="7015948"/>
          <a:ext cx="8382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111445</xdr:rowOff>
    </xdr:from>
    <xdr:to>
      <xdr:col>46</xdr:col>
      <xdr:colOff>38100</xdr:colOff>
      <xdr:row>41</xdr:row>
      <xdr:rowOff>41595</xdr:rowOff>
    </xdr:to>
    <xdr:sp macro="" textlink="">
      <xdr:nvSpPr>
        <xdr:cNvPr id="117" name="楕円 116">
          <a:extLst>
            <a:ext uri="{FF2B5EF4-FFF2-40B4-BE49-F238E27FC236}">
              <a16:creationId xmlns:a16="http://schemas.microsoft.com/office/drawing/2014/main" id="{5CAE4B64-AE63-4965-941F-05D29CD78396}"/>
            </a:ext>
          </a:extLst>
        </xdr:cNvPr>
        <xdr:cNvSpPr/>
      </xdr:nvSpPr>
      <xdr:spPr>
        <a:xfrm>
          <a:off x="8699500" y="6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159808</xdr:rowOff>
    </xdr:from>
    <xdr:to>
      <xdr:col>50</xdr:col>
      <xdr:colOff>114300</xdr:colOff>
      <xdr:row>40</xdr:row>
      <xdr:rowOff>162245</xdr:rowOff>
    </xdr:to>
    <xdr:cxnSp macro="">
      <xdr:nvCxnSpPr>
        <xdr:cNvPr id="118" name="直線コネクタ 117">
          <a:extLst>
            <a:ext uri="{FF2B5EF4-FFF2-40B4-BE49-F238E27FC236}">
              <a16:creationId xmlns:a16="http://schemas.microsoft.com/office/drawing/2014/main" id="{45773EAF-6685-497B-9177-989CD69F8D68}"/>
            </a:ext>
          </a:extLst>
        </xdr:cNvPr>
        <xdr:cNvCxnSpPr/>
      </xdr:nvCxnSpPr>
      <xdr:spPr>
        <a:xfrm flipV="1">
          <a:off x="8750300" y="7017808"/>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9" name="n_1aveValue【道路】&#10;一人当たり延長">
          <a:extLst>
            <a:ext uri="{FF2B5EF4-FFF2-40B4-BE49-F238E27FC236}">
              <a16:creationId xmlns:a16="http://schemas.microsoft.com/office/drawing/2014/main" id="{D91666F2-D682-4489-9438-8030653CDB10}"/>
            </a:ext>
          </a:extLst>
        </xdr:cNvPr>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20" name="n_2aveValue【道路】&#10;一人当たり延長">
          <a:extLst>
            <a:ext uri="{FF2B5EF4-FFF2-40B4-BE49-F238E27FC236}">
              <a16:creationId xmlns:a16="http://schemas.microsoft.com/office/drawing/2014/main" id="{256EAFE5-9AEE-4135-ABC6-0A2093A0F5DD}"/>
            </a:ext>
          </a:extLst>
        </xdr:cNvPr>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30285</xdr:rowOff>
    </xdr:from>
    <xdr:ext cx="534377" cy="259045"/>
    <xdr:sp macro="" textlink="">
      <xdr:nvSpPr>
        <xdr:cNvPr id="121" name="n_1mainValue【道路】&#10;一人当たり延長">
          <a:extLst>
            <a:ext uri="{FF2B5EF4-FFF2-40B4-BE49-F238E27FC236}">
              <a16:creationId xmlns:a16="http://schemas.microsoft.com/office/drawing/2014/main" id="{A6157717-FEEE-4838-99B0-B849F6487542}"/>
            </a:ext>
          </a:extLst>
        </xdr:cNvPr>
        <xdr:cNvSpPr txBox="1"/>
      </xdr:nvSpPr>
      <xdr:spPr>
        <a:xfrm>
          <a:off x="9359411" y="705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32722</xdr:rowOff>
    </xdr:from>
    <xdr:ext cx="534377" cy="259045"/>
    <xdr:sp macro="" textlink="">
      <xdr:nvSpPr>
        <xdr:cNvPr id="122" name="n_2mainValue【道路】&#10;一人当たり延長">
          <a:extLst>
            <a:ext uri="{FF2B5EF4-FFF2-40B4-BE49-F238E27FC236}">
              <a16:creationId xmlns:a16="http://schemas.microsoft.com/office/drawing/2014/main" id="{6AE88236-A227-48DF-92E3-8BED4547955F}"/>
            </a:ext>
          </a:extLst>
        </xdr:cNvPr>
        <xdr:cNvSpPr txBox="1"/>
      </xdr:nvSpPr>
      <xdr:spPr>
        <a:xfrm>
          <a:off x="8483111" y="706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8FCF58EC-CB31-4674-8385-495DF265C02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C338EFE7-5145-49DB-A11F-AB546A22352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D93F18F4-49A4-424C-96C2-F67A2BB72EC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688FB9B4-D677-499B-916F-343A0D793D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1D716523-30DA-482C-BB91-7F07AF931C2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D04793CC-F52A-4B99-BCF4-254097BA890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2E680D1A-8034-472A-B360-30E54D34C9E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2128A2B9-CC44-480F-8A6A-9DC3FD86168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F7D2CD31-D61E-4C20-921A-93EA495D32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CDF7F895-CFA6-43AD-9982-88C2E552D2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8CF18287-0686-4455-858F-E94E8F14A3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FAA21339-530D-462B-9E8C-750CF400DB59}"/>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DA8A9E57-510C-46DD-B85F-12A8288F3C6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03B28855-F2BE-4A78-BD7C-203B10B90BD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3E2A9727-A07B-4109-A2D9-CD9EE7D707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18D63CA4-7B51-4D6E-93C8-6F3770C425E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D13EAF72-7A46-4287-80DC-33568BA62A5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FBA99BEC-B4DE-4210-963E-9FEE6A5CF50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26A491D5-A593-434B-A190-B958016B855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F457522F-F55A-4056-B173-017069ABA0D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27F010AF-4D59-4439-91C3-1FB2471A7F2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6523842F-9D8A-4702-8146-8C9A47B29F1C}"/>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968EB52D-5DBE-4DDF-B59A-8AED9359B91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5D3B25A9-FA6A-4D48-AB13-1696D41A94D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35450AE9-5FF2-4E46-A4BD-AE0E86C04F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a:extLst>
            <a:ext uri="{FF2B5EF4-FFF2-40B4-BE49-F238E27FC236}">
              <a16:creationId xmlns:a16="http://schemas.microsoft.com/office/drawing/2014/main" id="{2C2A1D48-75EB-4812-9C5D-C2FE78B21142}"/>
            </a:ext>
          </a:extLst>
        </xdr:cNvPr>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16B1548A-61B1-4703-9104-8248ECC5856A}"/>
            </a:ext>
          </a:extLst>
        </xdr:cNvPr>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a:extLst>
            <a:ext uri="{FF2B5EF4-FFF2-40B4-BE49-F238E27FC236}">
              <a16:creationId xmlns:a16="http://schemas.microsoft.com/office/drawing/2014/main" id="{0133F81A-746D-4802-91E2-30178373680F}"/>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8BF1EE28-3EF5-4837-BD65-E9AA2F6F810C}"/>
            </a:ext>
          </a:extLst>
        </xdr:cNvPr>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a:extLst>
            <a:ext uri="{FF2B5EF4-FFF2-40B4-BE49-F238E27FC236}">
              <a16:creationId xmlns:a16="http://schemas.microsoft.com/office/drawing/2014/main" id="{A087110F-65CB-44D2-957F-4520C2F34A8A}"/>
            </a:ext>
          </a:extLst>
        </xdr:cNvPr>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A567ED49-362A-408B-A1E5-D2A2A5C97C0D}"/>
            </a:ext>
          </a:extLst>
        </xdr:cNvPr>
        <xdr:cNvSpPr txBox="1"/>
      </xdr:nvSpPr>
      <xdr:spPr>
        <a:xfrm>
          <a:off x="4673600" y="997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a:extLst>
            <a:ext uri="{FF2B5EF4-FFF2-40B4-BE49-F238E27FC236}">
              <a16:creationId xmlns:a16="http://schemas.microsoft.com/office/drawing/2014/main" id="{AF6C2513-88B8-429F-857B-7F6D9BA002FC}"/>
            </a:ext>
          </a:extLst>
        </xdr:cNvPr>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a:extLst>
            <a:ext uri="{FF2B5EF4-FFF2-40B4-BE49-F238E27FC236}">
              <a16:creationId xmlns:a16="http://schemas.microsoft.com/office/drawing/2014/main" id="{A671DD0E-45E4-490B-8EFD-48E828D5FE67}"/>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a:extLst>
            <a:ext uri="{FF2B5EF4-FFF2-40B4-BE49-F238E27FC236}">
              <a16:creationId xmlns:a16="http://schemas.microsoft.com/office/drawing/2014/main" id="{203BE98D-AD80-4AA8-98BC-D1BF75ED8758}"/>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CA9376DF-6504-4541-89EF-326FFC61FD8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8DC14DCE-1C3E-4C60-9AF7-B8B04589B21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35EAEE3C-D1F5-49DA-8097-C87E8F519E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EC0E1A83-5AA5-4E6C-97EC-203A598B5A4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25EAD6A0-7562-4CB6-A754-E2933E16174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xdr:rowOff>
    </xdr:from>
    <xdr:to>
      <xdr:col>24</xdr:col>
      <xdr:colOff>114300</xdr:colOff>
      <xdr:row>60</xdr:row>
      <xdr:rowOff>117747</xdr:rowOff>
    </xdr:to>
    <xdr:sp macro="" textlink="">
      <xdr:nvSpPr>
        <xdr:cNvPr id="162" name="楕円 161">
          <a:extLst>
            <a:ext uri="{FF2B5EF4-FFF2-40B4-BE49-F238E27FC236}">
              <a16:creationId xmlns:a16="http://schemas.microsoft.com/office/drawing/2014/main" id="{644CEA7B-700E-4990-A673-3685DC9A5E3E}"/>
            </a:ext>
          </a:extLst>
        </xdr:cNvPr>
        <xdr:cNvSpPr/>
      </xdr:nvSpPr>
      <xdr:spPr>
        <a:xfrm>
          <a:off x="4584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166024</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838F8FD1-9D4B-40FC-9BBB-7D5EAF9919EB}"/>
            </a:ext>
          </a:extLst>
        </xdr:cNvPr>
        <xdr:cNvSpPr txBox="1"/>
      </xdr:nvSpPr>
      <xdr:spPr>
        <a:xfrm>
          <a:off x="4673600"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64" name="楕円 163">
          <a:extLst>
            <a:ext uri="{FF2B5EF4-FFF2-40B4-BE49-F238E27FC236}">
              <a16:creationId xmlns:a16="http://schemas.microsoft.com/office/drawing/2014/main" id="{E8289933-6366-498D-A1BB-322739C31CCD}"/>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66947</xdr:rowOff>
    </xdr:to>
    <xdr:cxnSp macro="">
      <xdr:nvCxnSpPr>
        <xdr:cNvPr id="165" name="直線コネクタ 164">
          <a:extLst>
            <a:ext uri="{FF2B5EF4-FFF2-40B4-BE49-F238E27FC236}">
              <a16:creationId xmlns:a16="http://schemas.microsoft.com/office/drawing/2014/main" id="{81375F4C-FD43-4B29-ABB9-6712BA3E84AC}"/>
            </a:ext>
          </a:extLst>
        </xdr:cNvPr>
        <xdr:cNvCxnSpPr/>
      </xdr:nvCxnSpPr>
      <xdr:spPr>
        <a:xfrm>
          <a:off x="3797300" y="1034415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60234</xdr:rowOff>
    </xdr:from>
    <xdr:to>
      <xdr:col>15</xdr:col>
      <xdr:colOff>101600</xdr:colOff>
      <xdr:row>60</xdr:row>
      <xdr:rowOff>161834</xdr:rowOff>
    </xdr:to>
    <xdr:sp macro="" textlink="">
      <xdr:nvSpPr>
        <xdr:cNvPr id="166" name="楕円 165">
          <a:extLst>
            <a:ext uri="{FF2B5EF4-FFF2-40B4-BE49-F238E27FC236}">
              <a16:creationId xmlns:a16="http://schemas.microsoft.com/office/drawing/2014/main" id="{7DF2D243-95EC-4617-ABC5-A6FDD483BC9F}"/>
            </a:ext>
          </a:extLst>
        </xdr:cNvPr>
        <xdr:cNvSpPr/>
      </xdr:nvSpPr>
      <xdr:spPr>
        <a:xfrm>
          <a:off x="2857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111034</xdr:rowOff>
    </xdr:to>
    <xdr:cxnSp macro="">
      <xdr:nvCxnSpPr>
        <xdr:cNvPr id="167" name="直線コネクタ 166">
          <a:extLst>
            <a:ext uri="{FF2B5EF4-FFF2-40B4-BE49-F238E27FC236}">
              <a16:creationId xmlns:a16="http://schemas.microsoft.com/office/drawing/2014/main" id="{97824825-662C-4AD1-9F88-C3B18CB1020D}"/>
            </a:ext>
          </a:extLst>
        </xdr:cNvPr>
        <xdr:cNvCxnSpPr/>
      </xdr:nvCxnSpPr>
      <xdr:spPr>
        <a:xfrm flipV="1">
          <a:off x="2908300" y="1034415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B9C05276-D54E-4CAC-AAE4-6F905B5443A4}"/>
            </a:ext>
          </a:extLst>
        </xdr:cNvPr>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D71B762B-30EB-4BBB-B499-CC375124D5FC}"/>
            </a:ext>
          </a:extLst>
        </xdr:cNvPr>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99077</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A45387AB-FC71-4D07-B1CC-2190C0755BCB}"/>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152961</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8F9D5E99-B9F1-4513-9443-0281AE785BE2}"/>
            </a:ext>
          </a:extLst>
        </xdr:cNvPr>
        <xdr:cNvSpPr txBox="1"/>
      </xdr:nvSpPr>
      <xdr:spPr>
        <a:xfrm>
          <a:off x="2705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AB239E40-D80C-4F68-9A9B-0820CAD97F1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9A5841D4-E903-4804-8C51-8DFA802F825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E79B581E-DB70-4F96-AC0A-D609060DF10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8224298B-E84B-415E-94B8-209595B093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2D312C84-F861-4307-B69C-328E7FB28F4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55A3EDA8-D89D-42E7-9672-0ABFCEDCBD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488F8A9F-1E30-4619-A60D-339859305B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B749B12A-2C13-4C19-BAD3-E5B7FB4750F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98673F2E-2903-427A-BD08-BD1BE1053D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627CB93E-FEAE-4EA4-BE3A-2C756E0613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27CEA77B-3E23-4094-A698-C1125FC38A4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id="{A7D6E9BB-6EE9-43DB-A9B3-51BB2C02560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3017B67A-1432-4FCC-825A-9B292E8B4B2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a:extLst>
            <a:ext uri="{FF2B5EF4-FFF2-40B4-BE49-F238E27FC236}">
              <a16:creationId xmlns:a16="http://schemas.microsoft.com/office/drawing/2014/main" id="{B3E9AEEF-3528-4383-B25D-94682AF4328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5A969B69-71F4-4150-8EEC-8DF801C2132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a:extLst>
            <a:ext uri="{FF2B5EF4-FFF2-40B4-BE49-F238E27FC236}">
              <a16:creationId xmlns:a16="http://schemas.microsoft.com/office/drawing/2014/main" id="{D470B695-9E9E-4601-A8ED-D4E6A52D19D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48AC9E4D-69BD-4D19-8E4D-7A6D69C6E90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a:extLst>
            <a:ext uri="{FF2B5EF4-FFF2-40B4-BE49-F238E27FC236}">
              <a16:creationId xmlns:a16="http://schemas.microsoft.com/office/drawing/2014/main" id="{953FDC34-AC1D-4759-892F-AA9E21D0F42D}"/>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4F970DF0-5D46-4EFB-B6AE-E891EB339EA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a:extLst>
            <a:ext uri="{FF2B5EF4-FFF2-40B4-BE49-F238E27FC236}">
              <a16:creationId xmlns:a16="http://schemas.microsoft.com/office/drawing/2014/main" id="{1640E053-F80C-408B-94D3-7C129F87615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D791BE87-62C7-45EC-AD19-C6887AEE3A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a:extLst>
            <a:ext uri="{FF2B5EF4-FFF2-40B4-BE49-F238E27FC236}">
              <a16:creationId xmlns:a16="http://schemas.microsoft.com/office/drawing/2014/main" id="{5C8C8A94-7449-4470-8A0C-BA0D5A393F8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07E811FD-0B8A-4CF4-8A91-47C53033773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a:extLst>
            <a:ext uri="{FF2B5EF4-FFF2-40B4-BE49-F238E27FC236}">
              <a16:creationId xmlns:a16="http://schemas.microsoft.com/office/drawing/2014/main" id="{9660C9E9-033D-4C52-9C86-2ED9B21793B9}"/>
            </a:ext>
          </a:extLst>
        </xdr:cNvPr>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0058EC77-E849-43C1-A309-457D8D2A6C9A}"/>
            </a:ext>
          </a:extLst>
        </xdr:cNvPr>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a:extLst>
            <a:ext uri="{FF2B5EF4-FFF2-40B4-BE49-F238E27FC236}">
              <a16:creationId xmlns:a16="http://schemas.microsoft.com/office/drawing/2014/main" id="{B923851B-CE55-4FD9-8A18-BFE58E995FD6}"/>
            </a:ext>
          </a:extLst>
        </xdr:cNvPr>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562999A4-3596-4772-A3F2-B4C62F4356D3}"/>
            </a:ext>
          </a:extLst>
        </xdr:cNvPr>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a:extLst>
            <a:ext uri="{FF2B5EF4-FFF2-40B4-BE49-F238E27FC236}">
              <a16:creationId xmlns:a16="http://schemas.microsoft.com/office/drawing/2014/main" id="{E1176DFA-B994-4C56-A129-53C9AFFD6C3D}"/>
            </a:ext>
          </a:extLst>
        </xdr:cNvPr>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B1BB660D-A178-4CC2-8E76-C5654BFD9124}"/>
            </a:ext>
          </a:extLst>
        </xdr:cNvPr>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a:extLst>
            <a:ext uri="{FF2B5EF4-FFF2-40B4-BE49-F238E27FC236}">
              <a16:creationId xmlns:a16="http://schemas.microsoft.com/office/drawing/2014/main" id="{E3FC0FB5-810F-44D9-B659-C57B68C63DF9}"/>
            </a:ext>
          </a:extLst>
        </xdr:cNvPr>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a:extLst>
            <a:ext uri="{FF2B5EF4-FFF2-40B4-BE49-F238E27FC236}">
              <a16:creationId xmlns:a16="http://schemas.microsoft.com/office/drawing/2014/main" id="{8D60D643-526A-456F-86BF-EF260283DCAC}"/>
            </a:ext>
          </a:extLst>
        </xdr:cNvPr>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a:extLst>
            <a:ext uri="{FF2B5EF4-FFF2-40B4-BE49-F238E27FC236}">
              <a16:creationId xmlns:a16="http://schemas.microsoft.com/office/drawing/2014/main" id="{8B6F7936-F469-4431-ACAE-9FE8D044D8AE}"/>
            </a:ext>
          </a:extLst>
        </xdr:cNvPr>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1D56D752-DC2A-4E4D-AC79-FD31C5B550A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4EF0713E-5DB3-4CE8-AFC6-A2400426222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5753D683-9DC7-40DF-B8E9-558D2BD8EFD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6077C70-2201-4B2C-BD07-3F3AD06BCAA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6E6BA2FE-7737-4185-83E5-86DCA351BA2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148016</xdr:rowOff>
    </xdr:from>
    <xdr:to>
      <xdr:col>55</xdr:col>
      <xdr:colOff>50800</xdr:colOff>
      <xdr:row>64</xdr:row>
      <xdr:rowOff>78166</xdr:rowOff>
    </xdr:to>
    <xdr:sp macro="" textlink="">
      <xdr:nvSpPr>
        <xdr:cNvPr id="209" name="楕円 208">
          <a:extLst>
            <a:ext uri="{FF2B5EF4-FFF2-40B4-BE49-F238E27FC236}">
              <a16:creationId xmlns:a16="http://schemas.microsoft.com/office/drawing/2014/main" id="{0A837619-63EF-4DCD-B818-7B1427EC7FBE}"/>
            </a:ext>
          </a:extLst>
        </xdr:cNvPr>
        <xdr:cNvSpPr/>
      </xdr:nvSpPr>
      <xdr:spPr>
        <a:xfrm>
          <a:off x="10426700" y="109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62943</xdr:rowOff>
    </xdr:from>
    <xdr:ext cx="599010" cy="259045"/>
    <xdr:sp macro="" textlink="">
      <xdr:nvSpPr>
        <xdr:cNvPr id="210" name="【橋りょう・トンネル】&#10;一人当たり有形固定資産（償却資産）額該当値テキスト">
          <a:extLst>
            <a:ext uri="{FF2B5EF4-FFF2-40B4-BE49-F238E27FC236}">
              <a16:creationId xmlns:a16="http://schemas.microsoft.com/office/drawing/2014/main" id="{61F03C45-2271-4B18-B6F4-553A37D60E2E}"/>
            </a:ext>
          </a:extLst>
        </xdr:cNvPr>
        <xdr:cNvSpPr txBox="1"/>
      </xdr:nvSpPr>
      <xdr:spPr>
        <a:xfrm>
          <a:off x="10515600" y="1086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150837</xdr:rowOff>
    </xdr:from>
    <xdr:to>
      <xdr:col>50</xdr:col>
      <xdr:colOff>165100</xdr:colOff>
      <xdr:row>64</xdr:row>
      <xdr:rowOff>80987</xdr:rowOff>
    </xdr:to>
    <xdr:sp macro="" textlink="">
      <xdr:nvSpPr>
        <xdr:cNvPr id="211" name="楕円 210">
          <a:extLst>
            <a:ext uri="{FF2B5EF4-FFF2-40B4-BE49-F238E27FC236}">
              <a16:creationId xmlns:a16="http://schemas.microsoft.com/office/drawing/2014/main" id="{558A0567-85CD-4C53-8AB4-A2A296D24BD2}"/>
            </a:ext>
          </a:extLst>
        </xdr:cNvPr>
        <xdr:cNvSpPr/>
      </xdr:nvSpPr>
      <xdr:spPr>
        <a:xfrm>
          <a:off x="9588500" y="109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27366</xdr:rowOff>
    </xdr:from>
    <xdr:to>
      <xdr:col>55</xdr:col>
      <xdr:colOff>0</xdr:colOff>
      <xdr:row>64</xdr:row>
      <xdr:rowOff>30187</xdr:rowOff>
    </xdr:to>
    <xdr:cxnSp macro="">
      <xdr:nvCxnSpPr>
        <xdr:cNvPr id="212" name="直線コネクタ 211">
          <a:extLst>
            <a:ext uri="{FF2B5EF4-FFF2-40B4-BE49-F238E27FC236}">
              <a16:creationId xmlns:a16="http://schemas.microsoft.com/office/drawing/2014/main" id="{E1FAB82D-47C0-43BB-9A8A-BEC00C68F702}"/>
            </a:ext>
          </a:extLst>
        </xdr:cNvPr>
        <xdr:cNvCxnSpPr/>
      </xdr:nvCxnSpPr>
      <xdr:spPr>
        <a:xfrm flipV="1">
          <a:off x="9639300" y="11000166"/>
          <a:ext cx="8382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151610</xdr:rowOff>
    </xdr:from>
    <xdr:to>
      <xdr:col>46</xdr:col>
      <xdr:colOff>38100</xdr:colOff>
      <xdr:row>64</xdr:row>
      <xdr:rowOff>81760</xdr:rowOff>
    </xdr:to>
    <xdr:sp macro="" textlink="">
      <xdr:nvSpPr>
        <xdr:cNvPr id="213" name="楕円 212">
          <a:extLst>
            <a:ext uri="{FF2B5EF4-FFF2-40B4-BE49-F238E27FC236}">
              <a16:creationId xmlns:a16="http://schemas.microsoft.com/office/drawing/2014/main" id="{6EFAEE63-5D1E-4D31-B249-78963FD16265}"/>
            </a:ext>
          </a:extLst>
        </xdr:cNvPr>
        <xdr:cNvSpPr/>
      </xdr:nvSpPr>
      <xdr:spPr>
        <a:xfrm>
          <a:off x="8699500" y="1095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30187</xdr:rowOff>
    </xdr:from>
    <xdr:to>
      <xdr:col>50</xdr:col>
      <xdr:colOff>114300</xdr:colOff>
      <xdr:row>64</xdr:row>
      <xdr:rowOff>30960</xdr:rowOff>
    </xdr:to>
    <xdr:cxnSp macro="">
      <xdr:nvCxnSpPr>
        <xdr:cNvPr id="214" name="直線コネクタ 213">
          <a:extLst>
            <a:ext uri="{FF2B5EF4-FFF2-40B4-BE49-F238E27FC236}">
              <a16:creationId xmlns:a16="http://schemas.microsoft.com/office/drawing/2014/main" id="{F4257085-549B-4ACF-9CBA-630F90E19E00}"/>
            </a:ext>
          </a:extLst>
        </xdr:cNvPr>
        <xdr:cNvCxnSpPr/>
      </xdr:nvCxnSpPr>
      <xdr:spPr>
        <a:xfrm flipV="1">
          <a:off x="8750300" y="11002987"/>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15" name="n_1aveValue【橋りょう・トンネル】&#10;一人当たり有形固定資産（償却資産）額">
          <a:extLst>
            <a:ext uri="{FF2B5EF4-FFF2-40B4-BE49-F238E27FC236}">
              <a16:creationId xmlns:a16="http://schemas.microsoft.com/office/drawing/2014/main" id="{57F4CC6E-8850-496B-83F7-391DCAE6CA65}"/>
            </a:ext>
          </a:extLst>
        </xdr:cNvPr>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AF343415-DE46-4397-B123-8AA417925547}"/>
            </a:ext>
          </a:extLst>
        </xdr:cNvPr>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72114</xdr:rowOff>
    </xdr:from>
    <xdr:ext cx="599010" cy="259045"/>
    <xdr:sp macro="" textlink="">
      <xdr:nvSpPr>
        <xdr:cNvPr id="217" name="n_1mainValue【橋りょう・トンネル】&#10;一人当たり有形固定資産（償却資産）額">
          <a:extLst>
            <a:ext uri="{FF2B5EF4-FFF2-40B4-BE49-F238E27FC236}">
              <a16:creationId xmlns:a16="http://schemas.microsoft.com/office/drawing/2014/main" id="{0ED20E84-D551-40ED-BDD2-B0B260465C15}"/>
            </a:ext>
          </a:extLst>
        </xdr:cNvPr>
        <xdr:cNvSpPr txBox="1"/>
      </xdr:nvSpPr>
      <xdr:spPr>
        <a:xfrm>
          <a:off x="9327095" y="11044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72887</xdr:rowOff>
    </xdr:from>
    <xdr:ext cx="599010" cy="259045"/>
    <xdr:sp macro="" textlink="">
      <xdr:nvSpPr>
        <xdr:cNvPr id="218" name="n_2mainValue【橋りょう・トンネル】&#10;一人当たり有形固定資産（償却資産）額">
          <a:extLst>
            <a:ext uri="{FF2B5EF4-FFF2-40B4-BE49-F238E27FC236}">
              <a16:creationId xmlns:a16="http://schemas.microsoft.com/office/drawing/2014/main" id="{C00902C3-0B45-4CB9-BC60-7DF4B3D19B05}"/>
            </a:ext>
          </a:extLst>
        </xdr:cNvPr>
        <xdr:cNvSpPr txBox="1"/>
      </xdr:nvSpPr>
      <xdr:spPr>
        <a:xfrm>
          <a:off x="8450795" y="1104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51774E38-B9D2-48FC-9975-B00BBBFB6D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7EDF4379-74EC-4C30-9F93-4A0AA3D9EC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9C81C636-6E76-445D-939E-571C18A2569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F9274459-C638-4A83-8328-E6DAB1820D9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718F8F39-96FD-4DB5-929F-843037C3FB2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91C63E53-4AE5-4830-A4B2-9542A10E717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808A6BCC-09A3-4F56-81B5-62708D22E9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85A0A83F-FC13-483D-A22B-C3380E90C7E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CEFF086F-54F2-4CA9-AACC-ECFD6FB1E48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89D15EDB-D804-48A7-9CAB-55B452B3381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5C594BA6-3C07-466F-B4F5-01427C8880C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34C1AA95-A80B-4C5A-BCA6-E09184DCCF1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86395E79-EFC4-4F23-8E08-B9FCA4B6F6B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F8577294-753C-4425-A56A-B75C1384B4C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5DDA9932-9BC9-4B33-8DED-FBED997759B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253E7CA9-283F-4C01-8E0D-A6BF2DF0E9D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50E519B1-4A06-49EA-929E-5ED0BD06368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412FD760-8787-4513-B312-F6BDA9453B5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B3CF9FDE-176E-44CE-AAC0-0335007DC34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9589F686-A9B4-484B-BC52-7423178E1DC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1472212C-AF80-4076-825D-B4ADF838E3E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AB191CC9-A5E4-44F7-8577-A7FE615705B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92EC7B09-24AE-4C81-8AEE-2B85A2E64E9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1B7B3B3D-CADA-4988-B24A-6382ED2F94B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a:extLst>
            <a:ext uri="{FF2B5EF4-FFF2-40B4-BE49-F238E27FC236}">
              <a16:creationId xmlns:a16="http://schemas.microsoft.com/office/drawing/2014/main" id="{25FF8AB2-C9AC-47D0-B005-C7F8E63048C2}"/>
            </a:ext>
          </a:extLst>
        </xdr:cNvPr>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a:extLst>
            <a:ext uri="{FF2B5EF4-FFF2-40B4-BE49-F238E27FC236}">
              <a16:creationId xmlns:a16="http://schemas.microsoft.com/office/drawing/2014/main" id="{6491944E-7B41-4A91-BDFC-A53BE5EF5081}"/>
            </a:ext>
          </a:extLst>
        </xdr:cNvPr>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a:extLst>
            <a:ext uri="{FF2B5EF4-FFF2-40B4-BE49-F238E27FC236}">
              <a16:creationId xmlns:a16="http://schemas.microsoft.com/office/drawing/2014/main" id="{652CCE1F-C9EC-4B0F-8FB5-8A72B3747C6B}"/>
            </a:ext>
          </a:extLst>
        </xdr:cNvPr>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a:extLst>
            <a:ext uri="{FF2B5EF4-FFF2-40B4-BE49-F238E27FC236}">
              <a16:creationId xmlns:a16="http://schemas.microsoft.com/office/drawing/2014/main" id="{BBFF0F21-2B03-49E1-8B68-9302B786A5FE}"/>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a:extLst>
            <a:ext uri="{FF2B5EF4-FFF2-40B4-BE49-F238E27FC236}">
              <a16:creationId xmlns:a16="http://schemas.microsoft.com/office/drawing/2014/main" id="{F81DC05D-9CE1-4D16-A1C8-02914D0189A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451AA4E1-2DA6-4749-BC31-C169A92E7CED}"/>
            </a:ext>
          </a:extLst>
        </xdr:cNvPr>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a:extLst>
            <a:ext uri="{FF2B5EF4-FFF2-40B4-BE49-F238E27FC236}">
              <a16:creationId xmlns:a16="http://schemas.microsoft.com/office/drawing/2014/main" id="{B4661CC6-0841-4FAD-8A1E-E7EA76ACE230}"/>
            </a:ext>
          </a:extLst>
        </xdr:cNvPr>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a:extLst>
            <a:ext uri="{FF2B5EF4-FFF2-40B4-BE49-F238E27FC236}">
              <a16:creationId xmlns:a16="http://schemas.microsoft.com/office/drawing/2014/main" id="{5449F1CE-0648-45F2-9149-DA70076FB973}"/>
            </a:ext>
          </a:extLst>
        </xdr:cNvPr>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a:extLst>
            <a:ext uri="{FF2B5EF4-FFF2-40B4-BE49-F238E27FC236}">
              <a16:creationId xmlns:a16="http://schemas.microsoft.com/office/drawing/2014/main" id="{80D61711-5A6B-42D3-971E-A409E2E98E5C}"/>
            </a:ext>
          </a:extLst>
        </xdr:cNvPr>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2E368D69-E344-4E8E-AE88-91C250EDB1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529D43CA-7D08-4C67-95E3-1A2DC13B143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4FCAE2B-686C-45FF-82B4-52E4DB8D1A3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8317ACFD-1EDE-4423-8BD1-9BE0075E6BB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9BFC8144-C391-4B76-B32E-106948BD806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257" name="楕円 256">
          <a:extLst>
            <a:ext uri="{FF2B5EF4-FFF2-40B4-BE49-F238E27FC236}">
              <a16:creationId xmlns:a16="http://schemas.microsoft.com/office/drawing/2014/main" id="{EA5621B0-010C-413E-B4DF-96E9AF4D0760}"/>
            </a:ext>
          </a:extLst>
        </xdr:cNvPr>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D4F7655E-E92F-4A5D-8857-59BC8848CD88}"/>
            </a:ext>
          </a:extLst>
        </xdr:cNvPr>
        <xdr:cNvSpPr txBox="1"/>
      </xdr:nvSpPr>
      <xdr:spPr>
        <a:xfrm>
          <a:off x="4673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80645</xdr:rowOff>
    </xdr:from>
    <xdr:to>
      <xdr:col>20</xdr:col>
      <xdr:colOff>38100</xdr:colOff>
      <xdr:row>80</xdr:row>
      <xdr:rowOff>10795</xdr:rowOff>
    </xdr:to>
    <xdr:sp macro="" textlink="">
      <xdr:nvSpPr>
        <xdr:cNvPr id="259" name="楕円 258">
          <a:extLst>
            <a:ext uri="{FF2B5EF4-FFF2-40B4-BE49-F238E27FC236}">
              <a16:creationId xmlns:a16="http://schemas.microsoft.com/office/drawing/2014/main" id="{5702274F-D069-4539-961D-30C462539D61}"/>
            </a:ext>
          </a:extLst>
        </xdr:cNvPr>
        <xdr:cNvSpPr/>
      </xdr:nvSpPr>
      <xdr:spPr>
        <a:xfrm>
          <a:off x="3746500" y="1362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131445</xdr:rowOff>
    </xdr:from>
    <xdr:to>
      <xdr:col>24</xdr:col>
      <xdr:colOff>63500</xdr:colOff>
      <xdr:row>79</xdr:row>
      <xdr:rowOff>163830</xdr:rowOff>
    </xdr:to>
    <xdr:cxnSp macro="">
      <xdr:nvCxnSpPr>
        <xdr:cNvPr id="260" name="直線コネクタ 259">
          <a:extLst>
            <a:ext uri="{FF2B5EF4-FFF2-40B4-BE49-F238E27FC236}">
              <a16:creationId xmlns:a16="http://schemas.microsoft.com/office/drawing/2014/main" id="{8277C990-BC94-4F53-B7BE-D1B72383FE29}"/>
            </a:ext>
          </a:extLst>
        </xdr:cNvPr>
        <xdr:cNvCxnSpPr/>
      </xdr:nvCxnSpPr>
      <xdr:spPr>
        <a:xfrm>
          <a:off x="3797300" y="136759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261" name="楕円 260">
          <a:extLst>
            <a:ext uri="{FF2B5EF4-FFF2-40B4-BE49-F238E27FC236}">
              <a16:creationId xmlns:a16="http://schemas.microsoft.com/office/drawing/2014/main" id="{58E455E0-AB03-4B5D-9044-FAE3A343EE5A}"/>
            </a:ext>
          </a:extLst>
        </xdr:cNvPr>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131445</xdr:rowOff>
    </xdr:from>
    <xdr:to>
      <xdr:col>19</xdr:col>
      <xdr:colOff>177800</xdr:colOff>
      <xdr:row>80</xdr:row>
      <xdr:rowOff>49530</xdr:rowOff>
    </xdr:to>
    <xdr:cxnSp macro="">
      <xdr:nvCxnSpPr>
        <xdr:cNvPr id="262" name="直線コネクタ 261">
          <a:extLst>
            <a:ext uri="{FF2B5EF4-FFF2-40B4-BE49-F238E27FC236}">
              <a16:creationId xmlns:a16="http://schemas.microsoft.com/office/drawing/2014/main" id="{BAE7AC58-B750-4D5F-87ED-0ABBD08905E0}"/>
            </a:ext>
          </a:extLst>
        </xdr:cNvPr>
        <xdr:cNvCxnSpPr/>
      </xdr:nvCxnSpPr>
      <xdr:spPr>
        <a:xfrm flipV="1">
          <a:off x="2908300" y="1367599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63" name="n_1aveValue【公営住宅】&#10;有形固定資産減価償却率">
          <a:extLst>
            <a:ext uri="{FF2B5EF4-FFF2-40B4-BE49-F238E27FC236}">
              <a16:creationId xmlns:a16="http://schemas.microsoft.com/office/drawing/2014/main" id="{2EDF973B-6196-497B-9F5B-8DD2C52BE16B}"/>
            </a:ext>
          </a:extLst>
        </xdr:cNvPr>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59072</xdr:rowOff>
    </xdr:from>
    <xdr:ext cx="405111" cy="259045"/>
    <xdr:sp macro="" textlink="">
      <xdr:nvSpPr>
        <xdr:cNvPr id="264" name="n_2aveValue【公営住宅】&#10;有形固定資産減価償却率">
          <a:extLst>
            <a:ext uri="{FF2B5EF4-FFF2-40B4-BE49-F238E27FC236}">
              <a16:creationId xmlns:a16="http://schemas.microsoft.com/office/drawing/2014/main" id="{5DB6249E-024D-4679-A597-A4A05DC0BB49}"/>
            </a:ext>
          </a:extLst>
        </xdr:cNvPr>
        <xdr:cNvSpPr txBox="1"/>
      </xdr:nvSpPr>
      <xdr:spPr>
        <a:xfrm>
          <a:off x="2705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27322</xdr:rowOff>
    </xdr:from>
    <xdr:ext cx="405111" cy="259045"/>
    <xdr:sp macro="" textlink="">
      <xdr:nvSpPr>
        <xdr:cNvPr id="265" name="n_1mainValue【公営住宅】&#10;有形固定資産減価償却率">
          <a:extLst>
            <a:ext uri="{FF2B5EF4-FFF2-40B4-BE49-F238E27FC236}">
              <a16:creationId xmlns:a16="http://schemas.microsoft.com/office/drawing/2014/main" id="{6EC28174-D968-406D-A069-7C363F4B917A}"/>
            </a:ext>
          </a:extLst>
        </xdr:cNvPr>
        <xdr:cNvSpPr txBox="1"/>
      </xdr:nvSpPr>
      <xdr:spPr>
        <a:xfrm>
          <a:off x="3582044"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266" name="n_2mainValue【公営住宅】&#10;有形固定資産減価償却率">
          <a:extLst>
            <a:ext uri="{FF2B5EF4-FFF2-40B4-BE49-F238E27FC236}">
              <a16:creationId xmlns:a16="http://schemas.microsoft.com/office/drawing/2014/main" id="{C44876D7-17E0-48D7-8E72-4EBA895C59A4}"/>
            </a:ext>
          </a:extLst>
        </xdr:cNvPr>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319EE662-BC22-4CAC-B61E-88052308DAC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3351D3C0-0A7E-4428-8CB5-7C4DFB47AD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A9A4F75A-DBBA-44B7-8BE3-7E382FB058A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7E0E56C7-2838-4C5D-B175-82BC4551FA9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25EED67A-BBFF-44E6-983B-F5CBAE8B70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D0231DE1-C66D-44FE-A1DE-39FBFF93CC1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8D9925E7-7569-4E62-8044-740DCB47B44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CC0CE206-940B-4898-969C-AD3E24F2187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13C7D0F8-F313-4523-B87A-16DC8AD01E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BC403DF9-65AA-45BD-81B2-BAB2E536FF7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3155FFB1-FCE4-4A01-8EEB-22BB2EF2BF2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9B9B03D3-B957-46F8-8F2D-1880D395F4F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EBA068AD-E17D-4F91-B041-1B5BE15DBB4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a:extLst>
            <a:ext uri="{FF2B5EF4-FFF2-40B4-BE49-F238E27FC236}">
              <a16:creationId xmlns:a16="http://schemas.microsoft.com/office/drawing/2014/main" id="{13AFBC08-FD53-49AD-A419-2F17DBEE2A8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7306A3AB-F870-484F-9036-A7A005CD5F0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a:extLst>
            <a:ext uri="{FF2B5EF4-FFF2-40B4-BE49-F238E27FC236}">
              <a16:creationId xmlns:a16="http://schemas.microsoft.com/office/drawing/2014/main" id="{A1E4EEB4-09DC-4EC7-AAD0-5186783D45A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024CB5DC-5D75-44B7-895C-EF8D6DFE90E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a:extLst>
            <a:ext uri="{FF2B5EF4-FFF2-40B4-BE49-F238E27FC236}">
              <a16:creationId xmlns:a16="http://schemas.microsoft.com/office/drawing/2014/main" id="{D7F44FCF-F2E4-4F9F-9A98-8ABADCE0F1C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E512433B-C86C-4BF1-9A05-97107ED6277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a:extLst>
            <a:ext uri="{FF2B5EF4-FFF2-40B4-BE49-F238E27FC236}">
              <a16:creationId xmlns:a16="http://schemas.microsoft.com/office/drawing/2014/main" id="{E51B1D07-153D-4A06-8067-02CD4864D5E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C158ED55-72CF-4231-8735-ACF6DB49075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a:extLst>
            <a:ext uri="{FF2B5EF4-FFF2-40B4-BE49-F238E27FC236}">
              <a16:creationId xmlns:a16="http://schemas.microsoft.com/office/drawing/2014/main" id="{EDABAED0-EC59-4C29-99BE-6A2D72B3D34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E0592C13-289B-4B64-BFA7-98FEE1E9CD3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a:extLst>
            <a:ext uri="{FF2B5EF4-FFF2-40B4-BE49-F238E27FC236}">
              <a16:creationId xmlns:a16="http://schemas.microsoft.com/office/drawing/2014/main" id="{E3E1F4C4-64F7-4ADE-AD49-B20C7061556F}"/>
            </a:ext>
          </a:extLst>
        </xdr:cNvPr>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a:extLst>
            <a:ext uri="{FF2B5EF4-FFF2-40B4-BE49-F238E27FC236}">
              <a16:creationId xmlns:a16="http://schemas.microsoft.com/office/drawing/2014/main" id="{BFFEB241-D6AB-4491-B81F-495CA4F80224}"/>
            </a:ext>
          </a:extLst>
        </xdr:cNvPr>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a:extLst>
            <a:ext uri="{FF2B5EF4-FFF2-40B4-BE49-F238E27FC236}">
              <a16:creationId xmlns:a16="http://schemas.microsoft.com/office/drawing/2014/main" id="{398B887F-DF1A-4796-8DF9-1B46611EA92D}"/>
            </a:ext>
          </a:extLst>
        </xdr:cNvPr>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a:extLst>
            <a:ext uri="{FF2B5EF4-FFF2-40B4-BE49-F238E27FC236}">
              <a16:creationId xmlns:a16="http://schemas.microsoft.com/office/drawing/2014/main" id="{5109D8C3-27A5-45FB-A42A-1F7F98A728F0}"/>
            </a:ext>
          </a:extLst>
        </xdr:cNvPr>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a:extLst>
            <a:ext uri="{FF2B5EF4-FFF2-40B4-BE49-F238E27FC236}">
              <a16:creationId xmlns:a16="http://schemas.microsoft.com/office/drawing/2014/main" id="{C2C13934-559F-4C6D-A4C2-7A23336B5634}"/>
            </a:ext>
          </a:extLst>
        </xdr:cNvPr>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95" name="【公営住宅】&#10;一人当たり面積平均値テキスト">
          <a:extLst>
            <a:ext uri="{FF2B5EF4-FFF2-40B4-BE49-F238E27FC236}">
              <a16:creationId xmlns:a16="http://schemas.microsoft.com/office/drawing/2014/main" id="{DDB5711D-A0B8-4B54-A2B8-B27DF8DC474D}"/>
            </a:ext>
          </a:extLst>
        </xdr:cNvPr>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a:extLst>
            <a:ext uri="{FF2B5EF4-FFF2-40B4-BE49-F238E27FC236}">
              <a16:creationId xmlns:a16="http://schemas.microsoft.com/office/drawing/2014/main" id="{665B2F88-0615-4537-9622-8CFB36B95DAB}"/>
            </a:ext>
          </a:extLst>
        </xdr:cNvPr>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a:extLst>
            <a:ext uri="{FF2B5EF4-FFF2-40B4-BE49-F238E27FC236}">
              <a16:creationId xmlns:a16="http://schemas.microsoft.com/office/drawing/2014/main" id="{9616DB04-1CD4-4906-8083-A399B9A5D60A}"/>
            </a:ext>
          </a:extLst>
        </xdr:cNvPr>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a:extLst>
            <a:ext uri="{FF2B5EF4-FFF2-40B4-BE49-F238E27FC236}">
              <a16:creationId xmlns:a16="http://schemas.microsoft.com/office/drawing/2014/main" id="{CE73BB6B-AE9F-4D2B-9543-59BBC1A513CF}"/>
            </a:ext>
          </a:extLst>
        </xdr:cNvPr>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2097686-5B0D-43E5-AD7A-81A3C61677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FE288AA-8394-47AA-A920-159EF2EC0D5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9DE4A18-E4A3-487B-922D-DAD261874E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E74A79B-BD2F-44AE-A5BC-5AF01CF1C3D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9D1BF62-9AB7-47E1-BDFB-E283BCB94E9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8510</xdr:rowOff>
    </xdr:from>
    <xdr:to>
      <xdr:col>55</xdr:col>
      <xdr:colOff>50800</xdr:colOff>
      <xdr:row>82</xdr:row>
      <xdr:rowOff>110110</xdr:rowOff>
    </xdr:to>
    <xdr:sp macro="" textlink="">
      <xdr:nvSpPr>
        <xdr:cNvPr id="304" name="楕円 303">
          <a:extLst>
            <a:ext uri="{FF2B5EF4-FFF2-40B4-BE49-F238E27FC236}">
              <a16:creationId xmlns:a16="http://schemas.microsoft.com/office/drawing/2014/main" id="{AFEEC5EA-A38F-42C9-A0D3-932AC954D3A6}"/>
            </a:ext>
          </a:extLst>
        </xdr:cNvPr>
        <xdr:cNvSpPr/>
      </xdr:nvSpPr>
      <xdr:spPr>
        <a:xfrm>
          <a:off x="10426700" y="140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31387</xdr:rowOff>
    </xdr:from>
    <xdr:ext cx="469744" cy="259045"/>
    <xdr:sp macro="" textlink="">
      <xdr:nvSpPr>
        <xdr:cNvPr id="305" name="【公営住宅】&#10;一人当たり面積該当値テキスト">
          <a:extLst>
            <a:ext uri="{FF2B5EF4-FFF2-40B4-BE49-F238E27FC236}">
              <a16:creationId xmlns:a16="http://schemas.microsoft.com/office/drawing/2014/main" id="{C01B05BD-01C5-4805-8CAF-12BB3CF69CA2}"/>
            </a:ext>
          </a:extLst>
        </xdr:cNvPr>
        <xdr:cNvSpPr txBox="1"/>
      </xdr:nvSpPr>
      <xdr:spPr>
        <a:xfrm>
          <a:off x="10515600" y="1391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30353</xdr:rowOff>
    </xdr:from>
    <xdr:to>
      <xdr:col>50</xdr:col>
      <xdr:colOff>165100</xdr:colOff>
      <xdr:row>82</xdr:row>
      <xdr:rowOff>131953</xdr:rowOff>
    </xdr:to>
    <xdr:sp macro="" textlink="">
      <xdr:nvSpPr>
        <xdr:cNvPr id="306" name="楕円 305">
          <a:extLst>
            <a:ext uri="{FF2B5EF4-FFF2-40B4-BE49-F238E27FC236}">
              <a16:creationId xmlns:a16="http://schemas.microsoft.com/office/drawing/2014/main" id="{ECCC1220-1EC3-4510-8F67-90399E1FC831}"/>
            </a:ext>
          </a:extLst>
        </xdr:cNvPr>
        <xdr:cNvSpPr/>
      </xdr:nvSpPr>
      <xdr:spPr>
        <a:xfrm>
          <a:off x="9588500" y="140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59310</xdr:rowOff>
    </xdr:from>
    <xdr:to>
      <xdr:col>55</xdr:col>
      <xdr:colOff>0</xdr:colOff>
      <xdr:row>82</xdr:row>
      <xdr:rowOff>81153</xdr:rowOff>
    </xdr:to>
    <xdr:cxnSp macro="">
      <xdr:nvCxnSpPr>
        <xdr:cNvPr id="307" name="直線コネクタ 306">
          <a:extLst>
            <a:ext uri="{FF2B5EF4-FFF2-40B4-BE49-F238E27FC236}">
              <a16:creationId xmlns:a16="http://schemas.microsoft.com/office/drawing/2014/main" id="{E0AE882F-351F-462D-85CE-0D164ECFE703}"/>
            </a:ext>
          </a:extLst>
        </xdr:cNvPr>
        <xdr:cNvCxnSpPr/>
      </xdr:nvCxnSpPr>
      <xdr:spPr>
        <a:xfrm flipV="1">
          <a:off x="9639300" y="14118210"/>
          <a:ext cx="8382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53467</xdr:rowOff>
    </xdr:from>
    <xdr:to>
      <xdr:col>46</xdr:col>
      <xdr:colOff>38100</xdr:colOff>
      <xdr:row>82</xdr:row>
      <xdr:rowOff>155067</xdr:rowOff>
    </xdr:to>
    <xdr:sp macro="" textlink="">
      <xdr:nvSpPr>
        <xdr:cNvPr id="308" name="楕円 307">
          <a:extLst>
            <a:ext uri="{FF2B5EF4-FFF2-40B4-BE49-F238E27FC236}">
              <a16:creationId xmlns:a16="http://schemas.microsoft.com/office/drawing/2014/main" id="{18A572E4-B650-471B-9F55-BF17BF52557B}"/>
            </a:ext>
          </a:extLst>
        </xdr:cNvPr>
        <xdr:cNvSpPr/>
      </xdr:nvSpPr>
      <xdr:spPr>
        <a:xfrm>
          <a:off x="8699500" y="141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81153</xdr:rowOff>
    </xdr:from>
    <xdr:to>
      <xdr:col>50</xdr:col>
      <xdr:colOff>114300</xdr:colOff>
      <xdr:row>82</xdr:row>
      <xdr:rowOff>104267</xdr:rowOff>
    </xdr:to>
    <xdr:cxnSp macro="">
      <xdr:nvCxnSpPr>
        <xdr:cNvPr id="309" name="直線コネクタ 308">
          <a:extLst>
            <a:ext uri="{FF2B5EF4-FFF2-40B4-BE49-F238E27FC236}">
              <a16:creationId xmlns:a16="http://schemas.microsoft.com/office/drawing/2014/main" id="{B93E8050-9AB3-4BF8-966F-DA9A7FDE06FC}"/>
            </a:ext>
          </a:extLst>
        </xdr:cNvPr>
        <xdr:cNvCxnSpPr/>
      </xdr:nvCxnSpPr>
      <xdr:spPr>
        <a:xfrm flipV="1">
          <a:off x="8750300" y="14140053"/>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41164</xdr:rowOff>
    </xdr:from>
    <xdr:ext cx="469744" cy="259045"/>
    <xdr:sp macro="" textlink="">
      <xdr:nvSpPr>
        <xdr:cNvPr id="310" name="n_1aveValue【公営住宅】&#10;一人当たり面積">
          <a:extLst>
            <a:ext uri="{FF2B5EF4-FFF2-40B4-BE49-F238E27FC236}">
              <a16:creationId xmlns:a16="http://schemas.microsoft.com/office/drawing/2014/main" id="{16B763E8-BFC9-4C02-88AD-1E676B210077}"/>
            </a:ext>
          </a:extLst>
        </xdr:cNvPr>
        <xdr:cNvSpPr txBox="1"/>
      </xdr:nvSpPr>
      <xdr:spPr>
        <a:xfrm>
          <a:off x="93917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24655</xdr:rowOff>
    </xdr:from>
    <xdr:ext cx="469744" cy="259045"/>
    <xdr:sp macro="" textlink="">
      <xdr:nvSpPr>
        <xdr:cNvPr id="311" name="n_2aveValue【公営住宅】&#10;一人当たり面積">
          <a:extLst>
            <a:ext uri="{FF2B5EF4-FFF2-40B4-BE49-F238E27FC236}">
              <a16:creationId xmlns:a16="http://schemas.microsoft.com/office/drawing/2014/main" id="{C76D7BCA-1BAB-4071-9868-84B02EC0CF10}"/>
            </a:ext>
          </a:extLst>
        </xdr:cNvPr>
        <xdr:cNvSpPr txBox="1"/>
      </xdr:nvSpPr>
      <xdr:spPr>
        <a:xfrm>
          <a:off x="8515427" y="1442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148480</xdr:rowOff>
    </xdr:from>
    <xdr:ext cx="469744" cy="259045"/>
    <xdr:sp macro="" textlink="">
      <xdr:nvSpPr>
        <xdr:cNvPr id="312" name="n_1mainValue【公営住宅】&#10;一人当たり面積">
          <a:extLst>
            <a:ext uri="{FF2B5EF4-FFF2-40B4-BE49-F238E27FC236}">
              <a16:creationId xmlns:a16="http://schemas.microsoft.com/office/drawing/2014/main" id="{1A8B94BC-45F8-4459-8F97-D289AF34597D}"/>
            </a:ext>
          </a:extLst>
        </xdr:cNvPr>
        <xdr:cNvSpPr txBox="1"/>
      </xdr:nvSpPr>
      <xdr:spPr>
        <a:xfrm>
          <a:off x="9391727" y="138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144</xdr:rowOff>
    </xdr:from>
    <xdr:ext cx="469744" cy="259045"/>
    <xdr:sp macro="" textlink="">
      <xdr:nvSpPr>
        <xdr:cNvPr id="313" name="n_2mainValue【公営住宅】&#10;一人当たり面積">
          <a:extLst>
            <a:ext uri="{FF2B5EF4-FFF2-40B4-BE49-F238E27FC236}">
              <a16:creationId xmlns:a16="http://schemas.microsoft.com/office/drawing/2014/main" id="{C71F6126-1F37-4207-8203-0292F0638E6B}"/>
            </a:ext>
          </a:extLst>
        </xdr:cNvPr>
        <xdr:cNvSpPr txBox="1"/>
      </xdr:nvSpPr>
      <xdr:spPr>
        <a:xfrm>
          <a:off x="8515427" y="1388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DFE25714-569C-47E1-A4BA-5BC3C9622C0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87A64981-EA64-47EE-815A-A4F35F7B69C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7E6D3936-B01F-45DA-9EEC-E96163CC9B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74184167-3308-4513-A081-44F27F5144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49EE4E6C-7B8C-48A3-920F-690CAD8FDB2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7C60D328-C61D-42F4-8072-89ABA7C920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F0EC0BF1-AA5D-48D2-B60F-5EDAC38CC46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6DACBA30-798E-46FB-A729-0ACB10FE391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B3EF0A8B-17C4-4561-8C91-4BB7DC04619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EC853809-36D2-4347-A78B-8CC9E2A7541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a:extLst>
            <a:ext uri="{FF2B5EF4-FFF2-40B4-BE49-F238E27FC236}">
              <a16:creationId xmlns:a16="http://schemas.microsoft.com/office/drawing/2014/main" id="{01E73A82-313B-4A76-8835-8FFCE1366B8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a:extLst>
            <a:ext uri="{FF2B5EF4-FFF2-40B4-BE49-F238E27FC236}">
              <a16:creationId xmlns:a16="http://schemas.microsoft.com/office/drawing/2014/main" id="{E221A592-DCCB-4B8B-8479-3BEFF1EEEB6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a:extLst>
            <a:ext uri="{FF2B5EF4-FFF2-40B4-BE49-F238E27FC236}">
              <a16:creationId xmlns:a16="http://schemas.microsoft.com/office/drawing/2014/main" id="{52B23E2F-FD9D-4455-B7B2-081817CD4B0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a:extLst>
            <a:ext uri="{FF2B5EF4-FFF2-40B4-BE49-F238E27FC236}">
              <a16:creationId xmlns:a16="http://schemas.microsoft.com/office/drawing/2014/main" id="{879A30D6-7942-42DB-B9B4-7F31E1A8B25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a:extLst>
            <a:ext uri="{FF2B5EF4-FFF2-40B4-BE49-F238E27FC236}">
              <a16:creationId xmlns:a16="http://schemas.microsoft.com/office/drawing/2014/main" id="{7C0E1984-D17D-45AB-BA4F-CE81E2B2172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a:extLst>
            <a:ext uri="{FF2B5EF4-FFF2-40B4-BE49-F238E27FC236}">
              <a16:creationId xmlns:a16="http://schemas.microsoft.com/office/drawing/2014/main" id="{1896A3CD-9125-483F-9024-7CBD5B7C691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a:extLst>
            <a:ext uri="{FF2B5EF4-FFF2-40B4-BE49-F238E27FC236}">
              <a16:creationId xmlns:a16="http://schemas.microsoft.com/office/drawing/2014/main" id="{A9B8A452-7CA0-41F5-87DA-95B87DAE0C6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a:extLst>
            <a:ext uri="{FF2B5EF4-FFF2-40B4-BE49-F238E27FC236}">
              <a16:creationId xmlns:a16="http://schemas.microsoft.com/office/drawing/2014/main" id="{793B6A52-951D-4136-BE2A-646030AA24A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a:extLst>
            <a:ext uri="{FF2B5EF4-FFF2-40B4-BE49-F238E27FC236}">
              <a16:creationId xmlns:a16="http://schemas.microsoft.com/office/drawing/2014/main" id="{68283178-2383-49CF-9808-A944FE53190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a:extLst>
            <a:ext uri="{FF2B5EF4-FFF2-40B4-BE49-F238E27FC236}">
              <a16:creationId xmlns:a16="http://schemas.microsoft.com/office/drawing/2014/main" id="{41BF1050-61E7-4562-862C-C1615E7D226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a:extLst>
            <a:ext uri="{FF2B5EF4-FFF2-40B4-BE49-F238E27FC236}">
              <a16:creationId xmlns:a16="http://schemas.microsoft.com/office/drawing/2014/main" id="{ED704ED3-9DF7-4313-9738-AD51CD79D48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a:extLst>
            <a:ext uri="{FF2B5EF4-FFF2-40B4-BE49-F238E27FC236}">
              <a16:creationId xmlns:a16="http://schemas.microsoft.com/office/drawing/2014/main" id="{3BD302BA-84A8-43DE-9432-AC1156B32AC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8BF56B62-BBCB-4B23-B1B5-D555BEB2B15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id="{B10F4F1B-17D2-47F3-992C-FFB8DA41F5EC}"/>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a:extLst>
            <a:ext uri="{FF2B5EF4-FFF2-40B4-BE49-F238E27FC236}">
              <a16:creationId xmlns:a16="http://schemas.microsoft.com/office/drawing/2014/main" id="{94029177-DCDC-4CCC-A7BF-935A522CA09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134982</xdr:rowOff>
    </xdr:from>
    <xdr:to>
      <xdr:col>24</xdr:col>
      <xdr:colOff>62865</xdr:colOff>
      <xdr:row>109</xdr:row>
      <xdr:rowOff>2721</xdr:rowOff>
    </xdr:to>
    <xdr:cxnSp macro="">
      <xdr:nvCxnSpPr>
        <xdr:cNvPr id="339" name="直線コネクタ 338">
          <a:extLst>
            <a:ext uri="{FF2B5EF4-FFF2-40B4-BE49-F238E27FC236}">
              <a16:creationId xmlns:a16="http://schemas.microsoft.com/office/drawing/2014/main" id="{04A0BBC5-1E93-4B72-B37F-3F462D73C61D}"/>
            </a:ext>
          </a:extLst>
        </xdr:cNvPr>
        <xdr:cNvCxnSpPr/>
      </xdr:nvCxnSpPr>
      <xdr:spPr>
        <a:xfrm flipV="1">
          <a:off x="4634865" y="17108532"/>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6548</xdr:rowOff>
    </xdr:from>
    <xdr:ext cx="340478" cy="259045"/>
    <xdr:sp macro="" textlink="">
      <xdr:nvSpPr>
        <xdr:cNvPr id="340" name="【港湾・漁港】&#10;有形固定資産減価償却率最小値テキスト">
          <a:extLst>
            <a:ext uri="{FF2B5EF4-FFF2-40B4-BE49-F238E27FC236}">
              <a16:creationId xmlns:a16="http://schemas.microsoft.com/office/drawing/2014/main" id="{A58FE713-C2B9-4016-8F3B-17EB120D080A}"/>
            </a:ext>
          </a:extLst>
        </xdr:cNvPr>
        <xdr:cNvSpPr txBox="1"/>
      </xdr:nvSpPr>
      <xdr:spPr>
        <a:xfrm>
          <a:off x="4673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xdr:rowOff>
    </xdr:from>
    <xdr:to>
      <xdr:col>24</xdr:col>
      <xdr:colOff>152400</xdr:colOff>
      <xdr:row>109</xdr:row>
      <xdr:rowOff>2721</xdr:rowOff>
    </xdr:to>
    <xdr:cxnSp macro="">
      <xdr:nvCxnSpPr>
        <xdr:cNvPr id="341" name="直線コネクタ 340">
          <a:extLst>
            <a:ext uri="{FF2B5EF4-FFF2-40B4-BE49-F238E27FC236}">
              <a16:creationId xmlns:a16="http://schemas.microsoft.com/office/drawing/2014/main" id="{D8F2A5DC-BC11-4CD5-8C97-B411F774AD09}"/>
            </a:ext>
          </a:extLst>
        </xdr:cNvPr>
        <xdr:cNvCxnSpPr/>
      </xdr:nvCxnSpPr>
      <xdr:spPr>
        <a:xfrm>
          <a:off x="4546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81659</xdr:rowOff>
    </xdr:from>
    <xdr:ext cx="405111" cy="259045"/>
    <xdr:sp macro="" textlink="">
      <xdr:nvSpPr>
        <xdr:cNvPr id="342" name="【港湾・漁港】&#10;有形固定資産減価償却率最大値テキスト">
          <a:extLst>
            <a:ext uri="{FF2B5EF4-FFF2-40B4-BE49-F238E27FC236}">
              <a16:creationId xmlns:a16="http://schemas.microsoft.com/office/drawing/2014/main" id="{D2095318-B0A0-4D65-ADB7-6B472B241C7E}"/>
            </a:ext>
          </a:extLst>
        </xdr:cNvPr>
        <xdr:cNvSpPr txBox="1"/>
      </xdr:nvSpPr>
      <xdr:spPr>
        <a:xfrm>
          <a:off x="4673600" y="1688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134982</xdr:rowOff>
    </xdr:from>
    <xdr:to>
      <xdr:col>24</xdr:col>
      <xdr:colOff>152400</xdr:colOff>
      <xdr:row>99</xdr:row>
      <xdr:rowOff>134982</xdr:rowOff>
    </xdr:to>
    <xdr:cxnSp macro="">
      <xdr:nvCxnSpPr>
        <xdr:cNvPr id="343" name="直線コネクタ 342">
          <a:extLst>
            <a:ext uri="{FF2B5EF4-FFF2-40B4-BE49-F238E27FC236}">
              <a16:creationId xmlns:a16="http://schemas.microsoft.com/office/drawing/2014/main" id="{60B88B77-873B-4077-B9F0-987D9EF8867E}"/>
            </a:ext>
          </a:extLst>
        </xdr:cNvPr>
        <xdr:cNvCxnSpPr/>
      </xdr:nvCxnSpPr>
      <xdr:spPr>
        <a:xfrm>
          <a:off x="4546600" y="1710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7093</xdr:rowOff>
    </xdr:from>
    <xdr:ext cx="405111" cy="259045"/>
    <xdr:sp macro="" textlink="">
      <xdr:nvSpPr>
        <xdr:cNvPr id="344" name="【港湾・漁港】&#10;有形固定資産減価償却率平均値テキスト">
          <a:extLst>
            <a:ext uri="{FF2B5EF4-FFF2-40B4-BE49-F238E27FC236}">
              <a16:creationId xmlns:a16="http://schemas.microsoft.com/office/drawing/2014/main" id="{4213151C-DA07-4CD8-8287-A25F501D99F7}"/>
            </a:ext>
          </a:extLst>
        </xdr:cNvPr>
        <xdr:cNvSpPr txBox="1"/>
      </xdr:nvSpPr>
      <xdr:spPr>
        <a:xfrm>
          <a:off x="4673600" y="1766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28666</xdr:rowOff>
    </xdr:from>
    <xdr:to>
      <xdr:col>24</xdr:col>
      <xdr:colOff>114300</xdr:colOff>
      <xdr:row>103</xdr:row>
      <xdr:rowOff>130266</xdr:rowOff>
    </xdr:to>
    <xdr:sp macro="" textlink="">
      <xdr:nvSpPr>
        <xdr:cNvPr id="345" name="フローチャート: 判断 344">
          <a:extLst>
            <a:ext uri="{FF2B5EF4-FFF2-40B4-BE49-F238E27FC236}">
              <a16:creationId xmlns:a16="http://schemas.microsoft.com/office/drawing/2014/main" id="{494BBBE0-0368-49BE-9EE8-03F460B626E5}"/>
            </a:ext>
          </a:extLst>
        </xdr:cNvPr>
        <xdr:cNvSpPr/>
      </xdr:nvSpPr>
      <xdr:spPr>
        <a:xfrm>
          <a:off x="4584700" y="1768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46" name="フローチャート: 判断 345">
          <a:extLst>
            <a:ext uri="{FF2B5EF4-FFF2-40B4-BE49-F238E27FC236}">
              <a16:creationId xmlns:a16="http://schemas.microsoft.com/office/drawing/2014/main" id="{51EE6058-C682-4EA7-8571-62C335CDF4B1}"/>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27032</xdr:rowOff>
    </xdr:from>
    <xdr:to>
      <xdr:col>15</xdr:col>
      <xdr:colOff>101600</xdr:colOff>
      <xdr:row>103</xdr:row>
      <xdr:rowOff>128632</xdr:rowOff>
    </xdr:to>
    <xdr:sp macro="" textlink="">
      <xdr:nvSpPr>
        <xdr:cNvPr id="347" name="フローチャート: 判断 346">
          <a:extLst>
            <a:ext uri="{FF2B5EF4-FFF2-40B4-BE49-F238E27FC236}">
              <a16:creationId xmlns:a16="http://schemas.microsoft.com/office/drawing/2014/main" id="{65EB8E45-F512-41FA-9FA5-81207A8E6E7B}"/>
            </a:ext>
          </a:extLst>
        </xdr:cNvPr>
        <xdr:cNvSpPr/>
      </xdr:nvSpPr>
      <xdr:spPr>
        <a:xfrm>
          <a:off x="28575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7C6C5919-00A0-4D2E-B689-28C967BE03D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069AA4D4-F065-4051-97C0-4C42AC2154F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E1DC2A61-9D09-485E-B1C7-49EEA60534A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2E908A9A-2B3E-4238-8A58-39F532AD4D0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9484D441-B787-4109-88CE-B80432B4677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72752</xdr:rowOff>
    </xdr:from>
    <xdr:to>
      <xdr:col>24</xdr:col>
      <xdr:colOff>114300</xdr:colOff>
      <xdr:row>103</xdr:row>
      <xdr:rowOff>2902</xdr:rowOff>
    </xdr:to>
    <xdr:sp macro="" textlink="">
      <xdr:nvSpPr>
        <xdr:cNvPr id="353" name="楕円 352">
          <a:extLst>
            <a:ext uri="{FF2B5EF4-FFF2-40B4-BE49-F238E27FC236}">
              <a16:creationId xmlns:a16="http://schemas.microsoft.com/office/drawing/2014/main" id="{D2DCBD41-E118-4197-B6C9-9DE0FD5FE327}"/>
            </a:ext>
          </a:extLst>
        </xdr:cNvPr>
        <xdr:cNvSpPr/>
      </xdr:nvSpPr>
      <xdr:spPr>
        <a:xfrm>
          <a:off x="45847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95629</xdr:rowOff>
    </xdr:from>
    <xdr:ext cx="405111" cy="259045"/>
    <xdr:sp macro="" textlink="">
      <xdr:nvSpPr>
        <xdr:cNvPr id="354" name="【港湾・漁港】&#10;有形固定資産減価償却率該当値テキスト">
          <a:extLst>
            <a:ext uri="{FF2B5EF4-FFF2-40B4-BE49-F238E27FC236}">
              <a16:creationId xmlns:a16="http://schemas.microsoft.com/office/drawing/2014/main" id="{8A99EC1F-6761-4599-A890-ECA380F298C6}"/>
            </a:ext>
          </a:extLst>
        </xdr:cNvPr>
        <xdr:cNvSpPr txBox="1"/>
      </xdr:nvSpPr>
      <xdr:spPr>
        <a:xfrm>
          <a:off x="4673600"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95613</xdr:rowOff>
    </xdr:from>
    <xdr:to>
      <xdr:col>20</xdr:col>
      <xdr:colOff>38100</xdr:colOff>
      <xdr:row>103</xdr:row>
      <xdr:rowOff>25763</xdr:rowOff>
    </xdr:to>
    <xdr:sp macro="" textlink="">
      <xdr:nvSpPr>
        <xdr:cNvPr id="355" name="楕円 354">
          <a:extLst>
            <a:ext uri="{FF2B5EF4-FFF2-40B4-BE49-F238E27FC236}">
              <a16:creationId xmlns:a16="http://schemas.microsoft.com/office/drawing/2014/main" id="{B1282A80-8576-4185-BE65-8D6716E758BD}"/>
            </a:ext>
          </a:extLst>
        </xdr:cNvPr>
        <xdr:cNvSpPr/>
      </xdr:nvSpPr>
      <xdr:spPr>
        <a:xfrm>
          <a:off x="3746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123552</xdr:rowOff>
    </xdr:from>
    <xdr:to>
      <xdr:col>24</xdr:col>
      <xdr:colOff>63500</xdr:colOff>
      <xdr:row>102</xdr:row>
      <xdr:rowOff>146413</xdr:rowOff>
    </xdr:to>
    <xdr:cxnSp macro="">
      <xdr:nvCxnSpPr>
        <xdr:cNvPr id="356" name="直線コネクタ 355">
          <a:extLst>
            <a:ext uri="{FF2B5EF4-FFF2-40B4-BE49-F238E27FC236}">
              <a16:creationId xmlns:a16="http://schemas.microsoft.com/office/drawing/2014/main" id="{4E41E459-5FFD-4DD2-A2FF-B0D992AA8D89}"/>
            </a:ext>
          </a:extLst>
        </xdr:cNvPr>
        <xdr:cNvCxnSpPr/>
      </xdr:nvCxnSpPr>
      <xdr:spPr>
        <a:xfrm flipV="1">
          <a:off x="3797300" y="176114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142966</xdr:rowOff>
    </xdr:from>
    <xdr:to>
      <xdr:col>15</xdr:col>
      <xdr:colOff>101600</xdr:colOff>
      <xdr:row>103</xdr:row>
      <xdr:rowOff>73116</xdr:rowOff>
    </xdr:to>
    <xdr:sp macro="" textlink="">
      <xdr:nvSpPr>
        <xdr:cNvPr id="357" name="楕円 356">
          <a:extLst>
            <a:ext uri="{FF2B5EF4-FFF2-40B4-BE49-F238E27FC236}">
              <a16:creationId xmlns:a16="http://schemas.microsoft.com/office/drawing/2014/main" id="{12E32F08-8DFD-4197-A308-4DBAB04FC58B}"/>
            </a:ext>
          </a:extLst>
        </xdr:cNvPr>
        <xdr:cNvSpPr/>
      </xdr:nvSpPr>
      <xdr:spPr>
        <a:xfrm>
          <a:off x="2857500" y="176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146413</xdr:rowOff>
    </xdr:from>
    <xdr:to>
      <xdr:col>19</xdr:col>
      <xdr:colOff>177800</xdr:colOff>
      <xdr:row>103</xdr:row>
      <xdr:rowOff>22316</xdr:rowOff>
    </xdr:to>
    <xdr:cxnSp macro="">
      <xdr:nvCxnSpPr>
        <xdr:cNvPr id="358" name="直線コネクタ 357">
          <a:extLst>
            <a:ext uri="{FF2B5EF4-FFF2-40B4-BE49-F238E27FC236}">
              <a16:creationId xmlns:a16="http://schemas.microsoft.com/office/drawing/2014/main" id="{4DCE1B23-4ED5-414C-88EF-0A6AD3E001FE}"/>
            </a:ext>
          </a:extLst>
        </xdr:cNvPr>
        <xdr:cNvCxnSpPr/>
      </xdr:nvCxnSpPr>
      <xdr:spPr>
        <a:xfrm flipV="1">
          <a:off x="2908300" y="1763431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359" name="n_1aveValue【港湾・漁港】&#10;有形固定資産減価償却率">
          <a:extLst>
            <a:ext uri="{FF2B5EF4-FFF2-40B4-BE49-F238E27FC236}">
              <a16:creationId xmlns:a16="http://schemas.microsoft.com/office/drawing/2014/main" id="{A076CAFD-8ADF-4E52-A600-248DF9D4126F}"/>
            </a:ext>
          </a:extLst>
        </xdr:cNvPr>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119759</xdr:rowOff>
    </xdr:from>
    <xdr:ext cx="405111" cy="259045"/>
    <xdr:sp macro="" textlink="">
      <xdr:nvSpPr>
        <xdr:cNvPr id="360" name="n_2aveValue【港湾・漁港】&#10;有形固定資産減価償却率">
          <a:extLst>
            <a:ext uri="{FF2B5EF4-FFF2-40B4-BE49-F238E27FC236}">
              <a16:creationId xmlns:a16="http://schemas.microsoft.com/office/drawing/2014/main" id="{D2B3C50A-FB3E-4A94-B476-A9AA3BE3B873}"/>
            </a:ext>
          </a:extLst>
        </xdr:cNvPr>
        <xdr:cNvSpPr txBox="1"/>
      </xdr:nvSpPr>
      <xdr:spPr>
        <a:xfrm>
          <a:off x="2705744" y="1777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42290</xdr:rowOff>
    </xdr:from>
    <xdr:ext cx="405111" cy="259045"/>
    <xdr:sp macro="" textlink="">
      <xdr:nvSpPr>
        <xdr:cNvPr id="361" name="n_1mainValue【港湾・漁港】&#10;有形固定資産減価償却率">
          <a:extLst>
            <a:ext uri="{FF2B5EF4-FFF2-40B4-BE49-F238E27FC236}">
              <a16:creationId xmlns:a16="http://schemas.microsoft.com/office/drawing/2014/main" id="{7CD722AF-4BF3-440A-8C3D-656A9F7FD2C3}"/>
            </a:ext>
          </a:extLst>
        </xdr:cNvPr>
        <xdr:cNvSpPr txBox="1"/>
      </xdr:nvSpPr>
      <xdr:spPr>
        <a:xfrm>
          <a:off x="35820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89643</xdr:rowOff>
    </xdr:from>
    <xdr:ext cx="405111" cy="259045"/>
    <xdr:sp macro="" textlink="">
      <xdr:nvSpPr>
        <xdr:cNvPr id="362" name="n_2mainValue【港湾・漁港】&#10;有形固定資産減価償却率">
          <a:extLst>
            <a:ext uri="{FF2B5EF4-FFF2-40B4-BE49-F238E27FC236}">
              <a16:creationId xmlns:a16="http://schemas.microsoft.com/office/drawing/2014/main" id="{2FC2FC25-0E3C-41BF-963F-5ADDD204F07C}"/>
            </a:ext>
          </a:extLst>
        </xdr:cNvPr>
        <xdr:cNvSpPr txBox="1"/>
      </xdr:nvSpPr>
      <xdr:spPr>
        <a:xfrm>
          <a:off x="2705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09620C7C-F1DD-40E6-B4DF-D6B37F55FA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1AC82357-7619-42A4-BDD5-2FF542B8891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36EF7AEC-FE20-4274-869E-B7C7A155C15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341869B4-5F78-4A33-AC3B-7B08D370DAE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1A4AC74D-B37C-49AF-A535-8BF1FD8DE6A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4507232B-06B2-48FD-9347-73BC6A6E72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A5918FC6-C5CB-47F8-B717-FD5C06A305C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1622E42E-B46A-4BB8-987A-6D9C65F208E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id="{B2439B13-4014-4520-AF78-D631748DD88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id="{AFC38102-DE25-4124-8D98-21DE9CBC717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a:extLst>
            <a:ext uri="{FF2B5EF4-FFF2-40B4-BE49-F238E27FC236}">
              <a16:creationId xmlns:a16="http://schemas.microsoft.com/office/drawing/2014/main" id="{C8E141E3-5DBB-48BD-8E09-E32DC086BF4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a:extLst>
            <a:ext uri="{FF2B5EF4-FFF2-40B4-BE49-F238E27FC236}">
              <a16:creationId xmlns:a16="http://schemas.microsoft.com/office/drawing/2014/main" id="{1AB9793E-5AFA-4898-9BF1-609B4DCECC72}"/>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a:extLst>
            <a:ext uri="{FF2B5EF4-FFF2-40B4-BE49-F238E27FC236}">
              <a16:creationId xmlns:a16="http://schemas.microsoft.com/office/drawing/2014/main" id="{48449030-F0C6-4DA3-BD4D-2EC586659C0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76" name="テキスト ボックス 375">
          <a:extLst>
            <a:ext uri="{FF2B5EF4-FFF2-40B4-BE49-F238E27FC236}">
              <a16:creationId xmlns:a16="http://schemas.microsoft.com/office/drawing/2014/main" id="{C7A8F9E6-538C-42D8-B04F-986DA1073EE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a:extLst>
            <a:ext uri="{FF2B5EF4-FFF2-40B4-BE49-F238E27FC236}">
              <a16:creationId xmlns:a16="http://schemas.microsoft.com/office/drawing/2014/main" id="{56970F2E-35D9-43CC-B8C3-1E27434CCE4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78" name="テキスト ボックス 377">
          <a:extLst>
            <a:ext uri="{FF2B5EF4-FFF2-40B4-BE49-F238E27FC236}">
              <a16:creationId xmlns:a16="http://schemas.microsoft.com/office/drawing/2014/main" id="{DA2FFCD6-40DC-47CE-88A9-F6093BC0588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a:extLst>
            <a:ext uri="{FF2B5EF4-FFF2-40B4-BE49-F238E27FC236}">
              <a16:creationId xmlns:a16="http://schemas.microsoft.com/office/drawing/2014/main" id="{4783EF0E-548A-4AEA-A95F-B24A172DB56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80" name="テキスト ボックス 379">
          <a:extLst>
            <a:ext uri="{FF2B5EF4-FFF2-40B4-BE49-F238E27FC236}">
              <a16:creationId xmlns:a16="http://schemas.microsoft.com/office/drawing/2014/main" id="{D09288F0-CAC3-42E0-A68A-4F59A1A72F26}"/>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a:extLst>
            <a:ext uri="{FF2B5EF4-FFF2-40B4-BE49-F238E27FC236}">
              <a16:creationId xmlns:a16="http://schemas.microsoft.com/office/drawing/2014/main" id="{0C2D1D77-AAF8-4D6E-861B-172B2BE9C65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2" name="テキスト ボックス 381">
          <a:extLst>
            <a:ext uri="{FF2B5EF4-FFF2-40B4-BE49-F238E27FC236}">
              <a16:creationId xmlns:a16="http://schemas.microsoft.com/office/drawing/2014/main" id="{15E42027-A685-4CAF-BFEC-8CF111DBE66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a:extLst>
            <a:ext uri="{FF2B5EF4-FFF2-40B4-BE49-F238E27FC236}">
              <a16:creationId xmlns:a16="http://schemas.microsoft.com/office/drawing/2014/main" id="{87DE8935-3D9E-4907-8A35-730DD64D1BA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163337</xdr:rowOff>
    </xdr:from>
    <xdr:to>
      <xdr:col>54</xdr:col>
      <xdr:colOff>189865</xdr:colOff>
      <xdr:row>108</xdr:row>
      <xdr:rowOff>73510</xdr:rowOff>
    </xdr:to>
    <xdr:cxnSp macro="">
      <xdr:nvCxnSpPr>
        <xdr:cNvPr id="384" name="直線コネクタ 383">
          <a:extLst>
            <a:ext uri="{FF2B5EF4-FFF2-40B4-BE49-F238E27FC236}">
              <a16:creationId xmlns:a16="http://schemas.microsoft.com/office/drawing/2014/main" id="{6234D772-C9C0-437C-91D4-6C42F37628C1}"/>
            </a:ext>
          </a:extLst>
        </xdr:cNvPr>
        <xdr:cNvCxnSpPr/>
      </xdr:nvCxnSpPr>
      <xdr:spPr>
        <a:xfrm flipV="1">
          <a:off x="10476865" y="17136887"/>
          <a:ext cx="0" cy="145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77337</xdr:rowOff>
    </xdr:from>
    <xdr:ext cx="534377" cy="259045"/>
    <xdr:sp macro="" textlink="">
      <xdr:nvSpPr>
        <xdr:cNvPr id="385" name="【港湾・漁港】&#10;一人当たり有形固定資産（償却資産）額最小値テキスト">
          <a:extLst>
            <a:ext uri="{FF2B5EF4-FFF2-40B4-BE49-F238E27FC236}">
              <a16:creationId xmlns:a16="http://schemas.microsoft.com/office/drawing/2014/main" id="{3C9DD62E-205B-4ECC-BBB6-ADE819BAA5B5}"/>
            </a:ext>
          </a:extLst>
        </xdr:cNvPr>
        <xdr:cNvSpPr txBox="1"/>
      </xdr:nvSpPr>
      <xdr:spPr>
        <a:xfrm>
          <a:off x="10515600" y="185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73510</xdr:rowOff>
    </xdr:from>
    <xdr:to>
      <xdr:col>55</xdr:col>
      <xdr:colOff>88900</xdr:colOff>
      <xdr:row>108</xdr:row>
      <xdr:rowOff>73510</xdr:rowOff>
    </xdr:to>
    <xdr:cxnSp macro="">
      <xdr:nvCxnSpPr>
        <xdr:cNvPr id="386" name="直線コネクタ 385">
          <a:extLst>
            <a:ext uri="{FF2B5EF4-FFF2-40B4-BE49-F238E27FC236}">
              <a16:creationId xmlns:a16="http://schemas.microsoft.com/office/drawing/2014/main" id="{5CBBE6EE-27E8-4CFC-B7C9-BEF23952B91F}"/>
            </a:ext>
          </a:extLst>
        </xdr:cNvPr>
        <xdr:cNvCxnSpPr/>
      </xdr:nvCxnSpPr>
      <xdr:spPr>
        <a:xfrm>
          <a:off x="10388600" y="1859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110014</xdr:rowOff>
    </xdr:from>
    <xdr:ext cx="690189" cy="259045"/>
    <xdr:sp macro="" textlink="">
      <xdr:nvSpPr>
        <xdr:cNvPr id="387" name="【港湾・漁港】&#10;一人当たり有形固定資産（償却資産）額最大値テキスト">
          <a:extLst>
            <a:ext uri="{FF2B5EF4-FFF2-40B4-BE49-F238E27FC236}">
              <a16:creationId xmlns:a16="http://schemas.microsoft.com/office/drawing/2014/main" id="{F80B90EE-AB3C-4974-B171-EB388C5ABD24}"/>
            </a:ext>
          </a:extLst>
        </xdr:cNvPr>
        <xdr:cNvSpPr txBox="1"/>
      </xdr:nvSpPr>
      <xdr:spPr>
        <a:xfrm>
          <a:off x="10515600" y="169121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163337</xdr:rowOff>
    </xdr:from>
    <xdr:to>
      <xdr:col>55</xdr:col>
      <xdr:colOff>88900</xdr:colOff>
      <xdr:row>99</xdr:row>
      <xdr:rowOff>163337</xdr:rowOff>
    </xdr:to>
    <xdr:cxnSp macro="">
      <xdr:nvCxnSpPr>
        <xdr:cNvPr id="388" name="直線コネクタ 387">
          <a:extLst>
            <a:ext uri="{FF2B5EF4-FFF2-40B4-BE49-F238E27FC236}">
              <a16:creationId xmlns:a16="http://schemas.microsoft.com/office/drawing/2014/main" id="{6AEB404B-C7F8-489E-B139-86E95E9903EB}"/>
            </a:ext>
          </a:extLst>
        </xdr:cNvPr>
        <xdr:cNvCxnSpPr/>
      </xdr:nvCxnSpPr>
      <xdr:spPr>
        <a:xfrm>
          <a:off x="10388600" y="171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112458</xdr:rowOff>
    </xdr:from>
    <xdr:ext cx="690189" cy="259045"/>
    <xdr:sp macro="" textlink="">
      <xdr:nvSpPr>
        <xdr:cNvPr id="389" name="【港湾・漁港】&#10;一人当たり有形固定資産（償却資産）額平均値テキスト">
          <a:extLst>
            <a:ext uri="{FF2B5EF4-FFF2-40B4-BE49-F238E27FC236}">
              <a16:creationId xmlns:a16="http://schemas.microsoft.com/office/drawing/2014/main" id="{AD933321-AA36-45C3-B7D6-B666533C8032}"/>
            </a:ext>
          </a:extLst>
        </xdr:cNvPr>
        <xdr:cNvSpPr txBox="1"/>
      </xdr:nvSpPr>
      <xdr:spPr>
        <a:xfrm>
          <a:off x="10515600" y="1811470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134031</xdr:rowOff>
    </xdr:from>
    <xdr:to>
      <xdr:col>55</xdr:col>
      <xdr:colOff>50800</xdr:colOff>
      <xdr:row>106</xdr:row>
      <xdr:rowOff>64181</xdr:rowOff>
    </xdr:to>
    <xdr:sp macro="" textlink="">
      <xdr:nvSpPr>
        <xdr:cNvPr id="390" name="フローチャート: 判断 389">
          <a:extLst>
            <a:ext uri="{FF2B5EF4-FFF2-40B4-BE49-F238E27FC236}">
              <a16:creationId xmlns:a16="http://schemas.microsoft.com/office/drawing/2014/main" id="{7D7300AF-8EEF-429A-8D37-503F237D00A1}"/>
            </a:ext>
          </a:extLst>
        </xdr:cNvPr>
        <xdr:cNvSpPr/>
      </xdr:nvSpPr>
      <xdr:spPr>
        <a:xfrm>
          <a:off x="10426700" y="1813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102507</xdr:rowOff>
    </xdr:from>
    <xdr:to>
      <xdr:col>50</xdr:col>
      <xdr:colOff>165100</xdr:colOff>
      <xdr:row>102</xdr:row>
      <xdr:rowOff>32657</xdr:rowOff>
    </xdr:to>
    <xdr:sp macro="" textlink="">
      <xdr:nvSpPr>
        <xdr:cNvPr id="391" name="フローチャート: 判断 390">
          <a:extLst>
            <a:ext uri="{FF2B5EF4-FFF2-40B4-BE49-F238E27FC236}">
              <a16:creationId xmlns:a16="http://schemas.microsoft.com/office/drawing/2014/main" id="{EC636C28-4743-494D-92AB-66B8FBCD66D7}"/>
            </a:ext>
          </a:extLst>
        </xdr:cNvPr>
        <xdr:cNvSpPr/>
      </xdr:nvSpPr>
      <xdr:spPr>
        <a:xfrm>
          <a:off x="9588500" y="1741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14825</xdr:rowOff>
    </xdr:from>
    <xdr:to>
      <xdr:col>46</xdr:col>
      <xdr:colOff>38100</xdr:colOff>
      <xdr:row>105</xdr:row>
      <xdr:rowOff>116425</xdr:rowOff>
    </xdr:to>
    <xdr:sp macro="" textlink="">
      <xdr:nvSpPr>
        <xdr:cNvPr id="392" name="フローチャート: 判断 391">
          <a:extLst>
            <a:ext uri="{FF2B5EF4-FFF2-40B4-BE49-F238E27FC236}">
              <a16:creationId xmlns:a16="http://schemas.microsoft.com/office/drawing/2014/main" id="{3D67894A-45D7-4D38-80B4-AB4CF09BF71E}"/>
            </a:ext>
          </a:extLst>
        </xdr:cNvPr>
        <xdr:cNvSpPr/>
      </xdr:nvSpPr>
      <xdr:spPr>
        <a:xfrm>
          <a:off x="8699500" y="180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86BFAC61-519F-4018-94BF-5E56F31CA34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3A8D67AC-4C23-4684-9000-C756013421B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ABFBE803-ED2C-4EF3-9217-42AE29DD55E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6C048D44-054A-4540-9888-820427E0F25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3053BC9-C9B8-4D18-B13B-D0867155F1A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12802</xdr:rowOff>
    </xdr:from>
    <xdr:to>
      <xdr:col>55</xdr:col>
      <xdr:colOff>50800</xdr:colOff>
      <xdr:row>101</xdr:row>
      <xdr:rowOff>114402</xdr:rowOff>
    </xdr:to>
    <xdr:sp macro="" textlink="">
      <xdr:nvSpPr>
        <xdr:cNvPr id="398" name="楕円 397">
          <a:extLst>
            <a:ext uri="{FF2B5EF4-FFF2-40B4-BE49-F238E27FC236}">
              <a16:creationId xmlns:a16="http://schemas.microsoft.com/office/drawing/2014/main" id="{4DEE36AC-D21C-476F-9CBF-73C27E977674}"/>
            </a:ext>
          </a:extLst>
        </xdr:cNvPr>
        <xdr:cNvSpPr/>
      </xdr:nvSpPr>
      <xdr:spPr>
        <a:xfrm>
          <a:off x="10426700" y="173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35679</xdr:rowOff>
    </xdr:from>
    <xdr:ext cx="690189" cy="259045"/>
    <xdr:sp macro="" textlink="">
      <xdr:nvSpPr>
        <xdr:cNvPr id="399" name="【港湾・漁港】&#10;一人当たり有形固定資産（償却資産）額該当値テキスト">
          <a:extLst>
            <a:ext uri="{FF2B5EF4-FFF2-40B4-BE49-F238E27FC236}">
              <a16:creationId xmlns:a16="http://schemas.microsoft.com/office/drawing/2014/main" id="{E2E4B048-186F-4DCF-9EF1-897E1E6D7C4E}"/>
            </a:ext>
          </a:extLst>
        </xdr:cNvPr>
        <xdr:cNvSpPr txBox="1"/>
      </xdr:nvSpPr>
      <xdr:spPr>
        <a:xfrm>
          <a:off x="10515600" y="17180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28149</xdr:rowOff>
    </xdr:from>
    <xdr:to>
      <xdr:col>50</xdr:col>
      <xdr:colOff>165100</xdr:colOff>
      <xdr:row>101</xdr:row>
      <xdr:rowOff>129749</xdr:rowOff>
    </xdr:to>
    <xdr:sp macro="" textlink="">
      <xdr:nvSpPr>
        <xdr:cNvPr id="400" name="楕円 399">
          <a:extLst>
            <a:ext uri="{FF2B5EF4-FFF2-40B4-BE49-F238E27FC236}">
              <a16:creationId xmlns:a16="http://schemas.microsoft.com/office/drawing/2014/main" id="{4E13D5D0-B758-4FA3-9B37-634032F8EB44}"/>
            </a:ext>
          </a:extLst>
        </xdr:cNvPr>
        <xdr:cNvSpPr/>
      </xdr:nvSpPr>
      <xdr:spPr>
        <a:xfrm>
          <a:off x="9588500" y="1734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63602</xdr:rowOff>
    </xdr:from>
    <xdr:to>
      <xdr:col>55</xdr:col>
      <xdr:colOff>0</xdr:colOff>
      <xdr:row>101</xdr:row>
      <xdr:rowOff>78949</xdr:rowOff>
    </xdr:to>
    <xdr:cxnSp macro="">
      <xdr:nvCxnSpPr>
        <xdr:cNvPr id="401" name="直線コネクタ 400">
          <a:extLst>
            <a:ext uri="{FF2B5EF4-FFF2-40B4-BE49-F238E27FC236}">
              <a16:creationId xmlns:a16="http://schemas.microsoft.com/office/drawing/2014/main" id="{2A8F7FC4-A456-4B71-BBFB-EDCED53FA815}"/>
            </a:ext>
          </a:extLst>
        </xdr:cNvPr>
        <xdr:cNvCxnSpPr/>
      </xdr:nvCxnSpPr>
      <xdr:spPr>
        <a:xfrm flipV="1">
          <a:off x="9639300" y="17380052"/>
          <a:ext cx="8382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48281</xdr:rowOff>
    </xdr:from>
    <xdr:to>
      <xdr:col>46</xdr:col>
      <xdr:colOff>38100</xdr:colOff>
      <xdr:row>101</xdr:row>
      <xdr:rowOff>149881</xdr:rowOff>
    </xdr:to>
    <xdr:sp macro="" textlink="">
      <xdr:nvSpPr>
        <xdr:cNvPr id="402" name="楕円 401">
          <a:extLst>
            <a:ext uri="{FF2B5EF4-FFF2-40B4-BE49-F238E27FC236}">
              <a16:creationId xmlns:a16="http://schemas.microsoft.com/office/drawing/2014/main" id="{8C40CBC4-73E8-44EC-BA80-D0437C58DBD5}"/>
            </a:ext>
          </a:extLst>
        </xdr:cNvPr>
        <xdr:cNvSpPr/>
      </xdr:nvSpPr>
      <xdr:spPr>
        <a:xfrm>
          <a:off x="8699500" y="173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78949</xdr:rowOff>
    </xdr:from>
    <xdr:to>
      <xdr:col>50</xdr:col>
      <xdr:colOff>114300</xdr:colOff>
      <xdr:row>101</xdr:row>
      <xdr:rowOff>99081</xdr:rowOff>
    </xdr:to>
    <xdr:cxnSp macro="">
      <xdr:nvCxnSpPr>
        <xdr:cNvPr id="403" name="直線コネクタ 402">
          <a:extLst>
            <a:ext uri="{FF2B5EF4-FFF2-40B4-BE49-F238E27FC236}">
              <a16:creationId xmlns:a16="http://schemas.microsoft.com/office/drawing/2014/main" id="{5E32A763-3E43-4138-8F4E-9000792EA89A}"/>
            </a:ext>
          </a:extLst>
        </xdr:cNvPr>
        <xdr:cNvCxnSpPr/>
      </xdr:nvCxnSpPr>
      <xdr:spPr>
        <a:xfrm flipV="1">
          <a:off x="8750300" y="17395399"/>
          <a:ext cx="889000" cy="2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102</xdr:row>
      <xdr:rowOff>23784</xdr:rowOff>
    </xdr:from>
    <xdr:ext cx="690189" cy="259045"/>
    <xdr:sp macro="" textlink="">
      <xdr:nvSpPr>
        <xdr:cNvPr id="404" name="n_1aveValue【港湾・漁港】&#10;一人当たり有形固定資産（償却資産）額">
          <a:extLst>
            <a:ext uri="{FF2B5EF4-FFF2-40B4-BE49-F238E27FC236}">
              <a16:creationId xmlns:a16="http://schemas.microsoft.com/office/drawing/2014/main" id="{1AAAC39F-74E9-4C22-9191-114B4E5A1355}"/>
            </a:ext>
          </a:extLst>
        </xdr:cNvPr>
        <xdr:cNvSpPr txBox="1"/>
      </xdr:nvSpPr>
      <xdr:spPr>
        <a:xfrm>
          <a:off x="9281505" y="17511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107552</xdr:rowOff>
    </xdr:from>
    <xdr:ext cx="690189" cy="259045"/>
    <xdr:sp macro="" textlink="">
      <xdr:nvSpPr>
        <xdr:cNvPr id="405" name="n_2aveValue【港湾・漁港】&#10;一人当たり有形固定資産（償却資産）額">
          <a:extLst>
            <a:ext uri="{FF2B5EF4-FFF2-40B4-BE49-F238E27FC236}">
              <a16:creationId xmlns:a16="http://schemas.microsoft.com/office/drawing/2014/main" id="{3D98E231-E81B-4163-932D-865DFBF15145}"/>
            </a:ext>
          </a:extLst>
        </xdr:cNvPr>
        <xdr:cNvSpPr txBox="1"/>
      </xdr:nvSpPr>
      <xdr:spPr>
        <a:xfrm>
          <a:off x="8405205" y="18109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146276</xdr:rowOff>
    </xdr:from>
    <xdr:ext cx="690189" cy="259045"/>
    <xdr:sp macro="" textlink="">
      <xdr:nvSpPr>
        <xdr:cNvPr id="406" name="n_1mainValue【港湾・漁港】&#10;一人当たり有形固定資産（償却資産）額">
          <a:extLst>
            <a:ext uri="{FF2B5EF4-FFF2-40B4-BE49-F238E27FC236}">
              <a16:creationId xmlns:a16="http://schemas.microsoft.com/office/drawing/2014/main" id="{CF0D85A2-DDCC-4A94-AE55-022FEE1255CE}"/>
            </a:ext>
          </a:extLst>
        </xdr:cNvPr>
        <xdr:cNvSpPr txBox="1"/>
      </xdr:nvSpPr>
      <xdr:spPr>
        <a:xfrm>
          <a:off x="9281505" y="171198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166408</xdr:rowOff>
    </xdr:from>
    <xdr:ext cx="690189" cy="259045"/>
    <xdr:sp macro="" textlink="">
      <xdr:nvSpPr>
        <xdr:cNvPr id="407" name="n_2mainValue【港湾・漁港】&#10;一人当たり有形固定資産（償却資産）額">
          <a:extLst>
            <a:ext uri="{FF2B5EF4-FFF2-40B4-BE49-F238E27FC236}">
              <a16:creationId xmlns:a16="http://schemas.microsoft.com/office/drawing/2014/main" id="{800298E7-44E1-413F-A2A4-B4B770F2ABA6}"/>
            </a:ext>
          </a:extLst>
        </xdr:cNvPr>
        <xdr:cNvSpPr txBox="1"/>
      </xdr:nvSpPr>
      <xdr:spPr>
        <a:xfrm>
          <a:off x="8405205" y="171399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a:extLst>
            <a:ext uri="{FF2B5EF4-FFF2-40B4-BE49-F238E27FC236}">
              <a16:creationId xmlns:a16="http://schemas.microsoft.com/office/drawing/2014/main" id="{8A546DAA-DDCB-4B84-B06D-B36F3F83858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a:extLst>
            <a:ext uri="{FF2B5EF4-FFF2-40B4-BE49-F238E27FC236}">
              <a16:creationId xmlns:a16="http://schemas.microsoft.com/office/drawing/2014/main" id="{D529193E-FBBB-451D-ADCC-984F71E9738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a:extLst>
            <a:ext uri="{FF2B5EF4-FFF2-40B4-BE49-F238E27FC236}">
              <a16:creationId xmlns:a16="http://schemas.microsoft.com/office/drawing/2014/main" id="{6D26BB86-54DF-47E0-B025-C23E028143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a:extLst>
            <a:ext uri="{FF2B5EF4-FFF2-40B4-BE49-F238E27FC236}">
              <a16:creationId xmlns:a16="http://schemas.microsoft.com/office/drawing/2014/main" id="{B270EDA3-A90D-4AB0-9DFA-CB6A7BCAB07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a:extLst>
            <a:ext uri="{FF2B5EF4-FFF2-40B4-BE49-F238E27FC236}">
              <a16:creationId xmlns:a16="http://schemas.microsoft.com/office/drawing/2014/main" id="{137E5D63-B7A6-4052-BC16-6EFB1F6354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a:extLst>
            <a:ext uri="{FF2B5EF4-FFF2-40B4-BE49-F238E27FC236}">
              <a16:creationId xmlns:a16="http://schemas.microsoft.com/office/drawing/2014/main" id="{500D45E4-7D02-4007-AAAA-76C903D3F2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a:extLst>
            <a:ext uri="{FF2B5EF4-FFF2-40B4-BE49-F238E27FC236}">
              <a16:creationId xmlns:a16="http://schemas.microsoft.com/office/drawing/2014/main" id="{2B13C05B-1829-4C39-9250-0CAFD958DF2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a:extLst>
            <a:ext uri="{FF2B5EF4-FFF2-40B4-BE49-F238E27FC236}">
              <a16:creationId xmlns:a16="http://schemas.microsoft.com/office/drawing/2014/main" id="{E4B4A6F7-9B81-4B65-BAED-5B45667F87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a:extLst>
            <a:ext uri="{FF2B5EF4-FFF2-40B4-BE49-F238E27FC236}">
              <a16:creationId xmlns:a16="http://schemas.microsoft.com/office/drawing/2014/main" id="{AD38927E-2173-4BC0-8F7D-D95A7708747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a:extLst>
            <a:ext uri="{FF2B5EF4-FFF2-40B4-BE49-F238E27FC236}">
              <a16:creationId xmlns:a16="http://schemas.microsoft.com/office/drawing/2014/main" id="{93B13A51-DD53-44E3-81D8-9C49DEACD6C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8" name="直線コネクタ 417">
          <a:extLst>
            <a:ext uri="{FF2B5EF4-FFF2-40B4-BE49-F238E27FC236}">
              <a16:creationId xmlns:a16="http://schemas.microsoft.com/office/drawing/2014/main" id="{C46302C3-2B29-4332-B5A0-C02DD560C50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9" name="テキスト ボックス 418">
          <a:extLst>
            <a:ext uri="{FF2B5EF4-FFF2-40B4-BE49-F238E27FC236}">
              <a16:creationId xmlns:a16="http://schemas.microsoft.com/office/drawing/2014/main" id="{DB7BCA6F-D1F1-43A9-A817-24A0C48337BD}"/>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0" name="直線コネクタ 419">
          <a:extLst>
            <a:ext uri="{FF2B5EF4-FFF2-40B4-BE49-F238E27FC236}">
              <a16:creationId xmlns:a16="http://schemas.microsoft.com/office/drawing/2014/main" id="{92585F0D-7454-4075-8844-6CBF5844BA2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1" name="テキスト ボックス 420">
          <a:extLst>
            <a:ext uri="{FF2B5EF4-FFF2-40B4-BE49-F238E27FC236}">
              <a16:creationId xmlns:a16="http://schemas.microsoft.com/office/drawing/2014/main" id="{F23B6DBF-4596-42E2-8F4A-701FE5CA4F2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2" name="直線コネクタ 421">
          <a:extLst>
            <a:ext uri="{FF2B5EF4-FFF2-40B4-BE49-F238E27FC236}">
              <a16:creationId xmlns:a16="http://schemas.microsoft.com/office/drawing/2014/main" id="{5BFD197D-D986-4203-813C-88B834EAA44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3" name="テキスト ボックス 422">
          <a:extLst>
            <a:ext uri="{FF2B5EF4-FFF2-40B4-BE49-F238E27FC236}">
              <a16:creationId xmlns:a16="http://schemas.microsoft.com/office/drawing/2014/main" id="{A220014E-16A0-438E-8986-079E770D3DF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4" name="直線コネクタ 423">
          <a:extLst>
            <a:ext uri="{FF2B5EF4-FFF2-40B4-BE49-F238E27FC236}">
              <a16:creationId xmlns:a16="http://schemas.microsoft.com/office/drawing/2014/main" id="{EC93D644-62F1-4FA2-BACC-BA01C4AD560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5" name="テキスト ボックス 424">
          <a:extLst>
            <a:ext uri="{FF2B5EF4-FFF2-40B4-BE49-F238E27FC236}">
              <a16:creationId xmlns:a16="http://schemas.microsoft.com/office/drawing/2014/main" id="{21EFBC50-BC82-4361-A9A8-548348CC1A5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6" name="直線コネクタ 425">
          <a:extLst>
            <a:ext uri="{FF2B5EF4-FFF2-40B4-BE49-F238E27FC236}">
              <a16:creationId xmlns:a16="http://schemas.microsoft.com/office/drawing/2014/main" id="{00409812-4A8B-4123-A415-1DA811C15EB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7" name="テキスト ボックス 426">
          <a:extLst>
            <a:ext uri="{FF2B5EF4-FFF2-40B4-BE49-F238E27FC236}">
              <a16:creationId xmlns:a16="http://schemas.microsoft.com/office/drawing/2014/main" id="{C6723231-C761-442C-AD02-73703FAF289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8" name="直線コネクタ 427">
          <a:extLst>
            <a:ext uri="{FF2B5EF4-FFF2-40B4-BE49-F238E27FC236}">
              <a16:creationId xmlns:a16="http://schemas.microsoft.com/office/drawing/2014/main" id="{9CE33AAC-D43C-4E22-A12D-2582F9778FE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9" name="テキスト ボックス 428">
          <a:extLst>
            <a:ext uri="{FF2B5EF4-FFF2-40B4-BE49-F238E27FC236}">
              <a16:creationId xmlns:a16="http://schemas.microsoft.com/office/drawing/2014/main" id="{B429FFE6-7B06-466A-AF34-E0CAEA48608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a:extLst>
            <a:ext uri="{FF2B5EF4-FFF2-40B4-BE49-F238E27FC236}">
              <a16:creationId xmlns:a16="http://schemas.microsoft.com/office/drawing/2014/main" id="{CE5FAA26-83EE-4085-A2B9-761934A59BF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a:extLst>
            <a:ext uri="{FF2B5EF4-FFF2-40B4-BE49-F238E27FC236}">
              <a16:creationId xmlns:a16="http://schemas.microsoft.com/office/drawing/2014/main" id="{C565702C-A6FD-4945-8817-128C801D490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認定こども園・幼稚園・保育所】&#10;有形固定資産減価償却率グラフ枠">
          <a:extLst>
            <a:ext uri="{FF2B5EF4-FFF2-40B4-BE49-F238E27FC236}">
              <a16:creationId xmlns:a16="http://schemas.microsoft.com/office/drawing/2014/main" id="{C1644769-23DB-4A2A-B3E7-188F76AC4B3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433" name="直線コネクタ 432">
          <a:extLst>
            <a:ext uri="{FF2B5EF4-FFF2-40B4-BE49-F238E27FC236}">
              <a16:creationId xmlns:a16="http://schemas.microsoft.com/office/drawing/2014/main" id="{B3072104-CBED-44EA-B28D-38FF0D4E0533}"/>
            </a:ext>
          </a:extLst>
        </xdr:cNvPr>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434" name="【認定こども園・幼稚園・保育所】&#10;有形固定資産減価償却率最小値テキスト">
          <a:extLst>
            <a:ext uri="{FF2B5EF4-FFF2-40B4-BE49-F238E27FC236}">
              <a16:creationId xmlns:a16="http://schemas.microsoft.com/office/drawing/2014/main" id="{BE9D59DF-10BC-44B6-9310-E34E96A9016A}"/>
            </a:ext>
          </a:extLst>
        </xdr:cNvPr>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435" name="直線コネクタ 434">
          <a:extLst>
            <a:ext uri="{FF2B5EF4-FFF2-40B4-BE49-F238E27FC236}">
              <a16:creationId xmlns:a16="http://schemas.microsoft.com/office/drawing/2014/main" id="{1656EFE0-8D8A-40F4-A2C5-B2E13951ABB2}"/>
            </a:ext>
          </a:extLst>
        </xdr:cNvPr>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36" name="【認定こども園・幼稚園・保育所】&#10;有形固定資産減価償却率最大値テキスト">
          <a:extLst>
            <a:ext uri="{FF2B5EF4-FFF2-40B4-BE49-F238E27FC236}">
              <a16:creationId xmlns:a16="http://schemas.microsoft.com/office/drawing/2014/main" id="{F0D65475-F401-4378-A186-17DEBEB568B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37" name="直線コネクタ 436">
          <a:extLst>
            <a:ext uri="{FF2B5EF4-FFF2-40B4-BE49-F238E27FC236}">
              <a16:creationId xmlns:a16="http://schemas.microsoft.com/office/drawing/2014/main" id="{A8BA1D21-98F9-4D5C-A0BA-DC156B37ABB9}"/>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38" name="【認定こども園・幼稚園・保育所】&#10;有形固定資産減価償却率平均値テキスト">
          <a:extLst>
            <a:ext uri="{FF2B5EF4-FFF2-40B4-BE49-F238E27FC236}">
              <a16:creationId xmlns:a16="http://schemas.microsoft.com/office/drawing/2014/main" id="{82F0B962-B7FC-4A1E-9EAD-36D5908DBC52}"/>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39" name="フローチャート: 判断 438">
          <a:extLst>
            <a:ext uri="{FF2B5EF4-FFF2-40B4-BE49-F238E27FC236}">
              <a16:creationId xmlns:a16="http://schemas.microsoft.com/office/drawing/2014/main" id="{C2C9D078-C6A8-4F62-930C-A457F18BB5B4}"/>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440" name="フローチャート: 判断 439">
          <a:extLst>
            <a:ext uri="{FF2B5EF4-FFF2-40B4-BE49-F238E27FC236}">
              <a16:creationId xmlns:a16="http://schemas.microsoft.com/office/drawing/2014/main" id="{60763FA5-649E-49E1-A44E-021F23B791DC}"/>
            </a:ext>
          </a:extLst>
        </xdr:cNvPr>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41" name="フローチャート: 判断 440">
          <a:extLst>
            <a:ext uri="{FF2B5EF4-FFF2-40B4-BE49-F238E27FC236}">
              <a16:creationId xmlns:a16="http://schemas.microsoft.com/office/drawing/2014/main" id="{C5ED97C6-68D7-4FDD-8175-3F2578A457C9}"/>
            </a:ext>
          </a:extLst>
        </xdr:cNvPr>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6111758C-0216-42BC-B0E8-11020D326E3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1DDC6933-EA3C-47CD-A12A-2B19B3F407D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9722E405-BE4E-4508-9DA1-119BB21EB67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335A1A64-D912-4EF0-883F-180B7A3AD3E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336FAAFF-B216-4095-9F6C-94066D4D34F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27033</xdr:rowOff>
    </xdr:from>
    <xdr:to>
      <xdr:col>85</xdr:col>
      <xdr:colOff>177800</xdr:colOff>
      <xdr:row>36</xdr:row>
      <xdr:rowOff>128633</xdr:rowOff>
    </xdr:to>
    <xdr:sp macro="" textlink="">
      <xdr:nvSpPr>
        <xdr:cNvPr id="447" name="楕円 446">
          <a:extLst>
            <a:ext uri="{FF2B5EF4-FFF2-40B4-BE49-F238E27FC236}">
              <a16:creationId xmlns:a16="http://schemas.microsoft.com/office/drawing/2014/main" id="{DB43933D-FAA0-4F0C-B2FE-45079A0D5246}"/>
            </a:ext>
          </a:extLst>
        </xdr:cNvPr>
        <xdr:cNvSpPr/>
      </xdr:nvSpPr>
      <xdr:spPr>
        <a:xfrm>
          <a:off x="162687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49910</xdr:rowOff>
    </xdr:from>
    <xdr:ext cx="405111" cy="259045"/>
    <xdr:sp macro="" textlink="">
      <xdr:nvSpPr>
        <xdr:cNvPr id="448" name="【認定こども園・幼稚園・保育所】&#10;有形固定資産減価償却率該当値テキスト">
          <a:extLst>
            <a:ext uri="{FF2B5EF4-FFF2-40B4-BE49-F238E27FC236}">
              <a16:creationId xmlns:a16="http://schemas.microsoft.com/office/drawing/2014/main" id="{19179B32-2EE9-4A63-B9C7-9CE3110C5D9E}"/>
            </a:ext>
          </a:extLst>
        </xdr:cNvPr>
        <xdr:cNvSpPr txBox="1"/>
      </xdr:nvSpPr>
      <xdr:spPr>
        <a:xfrm>
          <a:off x="16357600" y="605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49" name="楕円 448">
          <a:extLst>
            <a:ext uri="{FF2B5EF4-FFF2-40B4-BE49-F238E27FC236}">
              <a16:creationId xmlns:a16="http://schemas.microsoft.com/office/drawing/2014/main" id="{FADBBD8A-31BD-4155-9013-4871E46F4317}"/>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36</xdr:row>
      <xdr:rowOff>77833</xdr:rowOff>
    </xdr:to>
    <xdr:cxnSp macro="">
      <xdr:nvCxnSpPr>
        <xdr:cNvPr id="450" name="直線コネクタ 449">
          <a:extLst>
            <a:ext uri="{FF2B5EF4-FFF2-40B4-BE49-F238E27FC236}">
              <a16:creationId xmlns:a16="http://schemas.microsoft.com/office/drawing/2014/main" id="{9616AB76-18E6-4F40-B934-39D618274FCF}"/>
            </a:ext>
          </a:extLst>
        </xdr:cNvPr>
        <xdr:cNvCxnSpPr/>
      </xdr:nvCxnSpPr>
      <xdr:spPr>
        <a:xfrm>
          <a:off x="15481300" y="5660572"/>
          <a:ext cx="838200" cy="58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82550</xdr:rowOff>
    </xdr:from>
    <xdr:to>
      <xdr:col>76</xdr:col>
      <xdr:colOff>165100</xdr:colOff>
      <xdr:row>34</xdr:row>
      <xdr:rowOff>12700</xdr:rowOff>
    </xdr:to>
    <xdr:sp macro="" textlink="">
      <xdr:nvSpPr>
        <xdr:cNvPr id="451" name="楕円 450">
          <a:extLst>
            <a:ext uri="{FF2B5EF4-FFF2-40B4-BE49-F238E27FC236}">
              <a16:creationId xmlns:a16="http://schemas.microsoft.com/office/drawing/2014/main" id="{6CB687F2-5AC2-403D-89C9-96CA4D921A9B}"/>
            </a:ext>
          </a:extLst>
        </xdr:cNvPr>
        <xdr:cNvSpPr/>
      </xdr:nvSpPr>
      <xdr:spPr>
        <a:xfrm>
          <a:off x="14541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133350</xdr:rowOff>
    </xdr:to>
    <xdr:cxnSp macro="">
      <xdr:nvCxnSpPr>
        <xdr:cNvPr id="452" name="直線コネクタ 451">
          <a:extLst>
            <a:ext uri="{FF2B5EF4-FFF2-40B4-BE49-F238E27FC236}">
              <a16:creationId xmlns:a16="http://schemas.microsoft.com/office/drawing/2014/main" id="{07BB2E33-6F3D-42BB-B0D9-E14394094F8B}"/>
            </a:ext>
          </a:extLst>
        </xdr:cNvPr>
        <xdr:cNvCxnSpPr/>
      </xdr:nvCxnSpPr>
      <xdr:spPr>
        <a:xfrm flipV="1">
          <a:off x="14592300" y="56605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453" name="n_1aveValue【認定こども園・幼稚園・保育所】&#10;有形固定資産減価償却率">
          <a:extLst>
            <a:ext uri="{FF2B5EF4-FFF2-40B4-BE49-F238E27FC236}">
              <a16:creationId xmlns:a16="http://schemas.microsoft.com/office/drawing/2014/main" id="{50198A3C-4881-4C89-B04C-399C8BE1CB44}"/>
            </a:ext>
          </a:extLst>
        </xdr:cNvPr>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65876</xdr:rowOff>
    </xdr:from>
    <xdr:ext cx="405111" cy="259045"/>
    <xdr:sp macro="" textlink="">
      <xdr:nvSpPr>
        <xdr:cNvPr id="454" name="n_2aveValue【認定こども園・幼稚園・保育所】&#10;有形固定資産減価償却率">
          <a:extLst>
            <a:ext uri="{FF2B5EF4-FFF2-40B4-BE49-F238E27FC236}">
              <a16:creationId xmlns:a16="http://schemas.microsoft.com/office/drawing/2014/main" id="{F0069522-EE4E-47B5-BA2B-DABE4A807B56}"/>
            </a:ext>
          </a:extLst>
        </xdr:cNvPr>
        <xdr:cNvSpPr txBox="1"/>
      </xdr:nvSpPr>
      <xdr:spPr>
        <a:xfrm>
          <a:off x="14389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55" name="n_1mainValue【認定こども園・幼稚園・保育所】&#10;有形固定資産減価償却率">
          <a:extLst>
            <a:ext uri="{FF2B5EF4-FFF2-40B4-BE49-F238E27FC236}">
              <a16:creationId xmlns:a16="http://schemas.microsoft.com/office/drawing/2014/main" id="{F06F463C-EBD1-4B8B-8F00-3D24445CCFEC}"/>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29227</xdr:rowOff>
    </xdr:from>
    <xdr:ext cx="405111" cy="259045"/>
    <xdr:sp macro="" textlink="">
      <xdr:nvSpPr>
        <xdr:cNvPr id="456" name="n_2mainValue【認定こども園・幼稚園・保育所】&#10;有形固定資産減価償却率">
          <a:extLst>
            <a:ext uri="{FF2B5EF4-FFF2-40B4-BE49-F238E27FC236}">
              <a16:creationId xmlns:a16="http://schemas.microsoft.com/office/drawing/2014/main" id="{93679EA2-A306-4C89-AA54-75EB033004ED}"/>
            </a:ext>
          </a:extLst>
        </xdr:cNvPr>
        <xdr:cNvSpPr txBox="1"/>
      </xdr:nvSpPr>
      <xdr:spPr>
        <a:xfrm>
          <a:off x="143897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72BC5CA6-F1B4-44FA-A35B-4669CF0C80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D2ADD0BF-4A0C-447C-BA4D-1BF3B29E44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468E7199-94D8-444E-A4C1-83A74905DD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2904DF97-C0B8-4B28-AA63-769C3BD79F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CAD8930-09F7-4429-89BB-96C426F7EF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414227F4-4685-4191-8D72-A0C92BDC85D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7C715A05-4444-403A-BAD0-5DBAF170F3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35722AA6-36A8-4A11-8543-94557619FBF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234EF30E-6CB3-4C5A-961C-5ABE562114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D18000AE-82C3-47C6-BEDE-8604BE2A052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2B2231E9-7AA0-4F73-BF3A-AB76B69F1DC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B338421D-46CB-4B97-A2F1-AA3284760CE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2CB9643F-50EA-46C0-A33A-9848FD9AE94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5DDEA1BE-06A4-4D24-82B3-CCCA6E02FC85}"/>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BC7051E6-E171-49A9-962D-C88B1E5D180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62BAA3E5-46FA-4F11-AD65-CD71F493B61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FE50EF23-3983-4A52-8286-ED405B0EC4E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D8B98264-3919-473D-AE83-FD80D9C9726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2A0564B2-9201-4814-A726-08FD0005867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BAF39BE9-2C30-445A-B57D-D0F75CADDFA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24DA1A45-4699-4FD5-B1A7-61FB2E242B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793FE341-556B-4A6C-9D72-FAC77217683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626B746D-A4F9-40A6-A61C-419B8B82341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80" name="直線コネクタ 479">
          <a:extLst>
            <a:ext uri="{FF2B5EF4-FFF2-40B4-BE49-F238E27FC236}">
              <a16:creationId xmlns:a16="http://schemas.microsoft.com/office/drawing/2014/main" id="{F2AD329B-7078-4733-9CF8-E6ADEF004B40}"/>
            </a:ext>
          </a:extLst>
        </xdr:cNvPr>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E51D1D37-9861-4754-8605-7243649FD190}"/>
            </a:ext>
          </a:extLst>
        </xdr:cNvPr>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82" name="直線コネクタ 481">
          <a:extLst>
            <a:ext uri="{FF2B5EF4-FFF2-40B4-BE49-F238E27FC236}">
              <a16:creationId xmlns:a16="http://schemas.microsoft.com/office/drawing/2014/main" id="{B73F9FC1-4BC0-44BD-B109-7A58B3F6AE11}"/>
            </a:ext>
          </a:extLst>
        </xdr:cNvPr>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9F2A0118-EEA0-49B2-A107-B4FA4FF0B866}"/>
            </a:ext>
          </a:extLst>
        </xdr:cNvPr>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84" name="直線コネクタ 483">
          <a:extLst>
            <a:ext uri="{FF2B5EF4-FFF2-40B4-BE49-F238E27FC236}">
              <a16:creationId xmlns:a16="http://schemas.microsoft.com/office/drawing/2014/main" id="{8EB74E82-AEAB-4C54-AE21-B134876F76AE}"/>
            </a:ext>
          </a:extLst>
        </xdr:cNvPr>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29608</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4ED9ED1D-BF73-4B48-9424-8384D64212E3}"/>
            </a:ext>
          </a:extLst>
        </xdr:cNvPr>
        <xdr:cNvSpPr txBox="1"/>
      </xdr:nvSpPr>
      <xdr:spPr>
        <a:xfrm>
          <a:off x="22199600" y="6887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86" name="フローチャート: 判断 485">
          <a:extLst>
            <a:ext uri="{FF2B5EF4-FFF2-40B4-BE49-F238E27FC236}">
              <a16:creationId xmlns:a16="http://schemas.microsoft.com/office/drawing/2014/main" id="{23DA9FBE-EF86-4AF6-952A-2235C024A7A6}"/>
            </a:ext>
          </a:extLst>
        </xdr:cNvPr>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87" name="フローチャート: 判断 486">
          <a:extLst>
            <a:ext uri="{FF2B5EF4-FFF2-40B4-BE49-F238E27FC236}">
              <a16:creationId xmlns:a16="http://schemas.microsoft.com/office/drawing/2014/main" id="{76202BBB-3317-4664-BD88-717F07F3917D}"/>
            </a:ext>
          </a:extLst>
        </xdr:cNvPr>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88" name="フローチャート: 判断 487">
          <a:extLst>
            <a:ext uri="{FF2B5EF4-FFF2-40B4-BE49-F238E27FC236}">
              <a16:creationId xmlns:a16="http://schemas.microsoft.com/office/drawing/2014/main" id="{61C09B7A-2E36-47AA-B089-8986BA1DC07B}"/>
            </a:ext>
          </a:extLst>
        </xdr:cNvPr>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0F38BE0-5889-4653-AAA9-0C8AD7ED9E9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BFB2330-8D8C-4E55-AFBD-4ADC44F2C8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C3F804E2-86BF-49AC-943E-B787F9FED2F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A8DCF31-82FD-4C1A-9E84-B43CA0B5636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203A17C4-8930-4022-9E94-A15AF783E22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51308</xdr:rowOff>
    </xdr:from>
    <xdr:to>
      <xdr:col>116</xdr:col>
      <xdr:colOff>114300</xdr:colOff>
      <xdr:row>41</xdr:row>
      <xdr:rowOff>152908</xdr:rowOff>
    </xdr:to>
    <xdr:sp macro="" textlink="">
      <xdr:nvSpPr>
        <xdr:cNvPr id="494" name="楕円 493">
          <a:extLst>
            <a:ext uri="{FF2B5EF4-FFF2-40B4-BE49-F238E27FC236}">
              <a16:creationId xmlns:a16="http://schemas.microsoft.com/office/drawing/2014/main" id="{D588C066-5163-4D59-B94D-BF2839AFE766}"/>
            </a:ext>
          </a:extLst>
        </xdr:cNvPr>
        <xdr:cNvSpPr/>
      </xdr:nvSpPr>
      <xdr:spPr>
        <a:xfrm>
          <a:off x="22110700" y="708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156608</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3CCA9C7-D6AD-4126-83DB-037E5027708F}"/>
            </a:ext>
          </a:extLst>
        </xdr:cNvPr>
        <xdr:cNvSpPr txBox="1"/>
      </xdr:nvSpPr>
      <xdr:spPr>
        <a:xfrm>
          <a:off x="22199600" y="70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108839</xdr:rowOff>
    </xdr:from>
    <xdr:to>
      <xdr:col>112</xdr:col>
      <xdr:colOff>38100</xdr:colOff>
      <xdr:row>42</xdr:row>
      <xdr:rowOff>38989</xdr:rowOff>
    </xdr:to>
    <xdr:sp macro="" textlink="">
      <xdr:nvSpPr>
        <xdr:cNvPr id="496" name="楕円 495">
          <a:extLst>
            <a:ext uri="{FF2B5EF4-FFF2-40B4-BE49-F238E27FC236}">
              <a16:creationId xmlns:a16="http://schemas.microsoft.com/office/drawing/2014/main" id="{EE49642B-E066-4302-9BD8-1AF21020AE81}"/>
            </a:ext>
          </a:extLst>
        </xdr:cNvPr>
        <xdr:cNvSpPr/>
      </xdr:nvSpPr>
      <xdr:spPr>
        <a:xfrm>
          <a:off x="21272500" y="71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102108</xdr:rowOff>
    </xdr:from>
    <xdr:to>
      <xdr:col>116</xdr:col>
      <xdr:colOff>63500</xdr:colOff>
      <xdr:row>41</xdr:row>
      <xdr:rowOff>159639</xdr:rowOff>
    </xdr:to>
    <xdr:cxnSp macro="">
      <xdr:nvCxnSpPr>
        <xdr:cNvPr id="497" name="直線コネクタ 496">
          <a:extLst>
            <a:ext uri="{FF2B5EF4-FFF2-40B4-BE49-F238E27FC236}">
              <a16:creationId xmlns:a16="http://schemas.microsoft.com/office/drawing/2014/main" id="{ECF1D2A0-C188-4AF5-98E9-3F444838B970}"/>
            </a:ext>
          </a:extLst>
        </xdr:cNvPr>
        <xdr:cNvCxnSpPr/>
      </xdr:nvCxnSpPr>
      <xdr:spPr>
        <a:xfrm flipV="1">
          <a:off x="21323300" y="7131558"/>
          <a:ext cx="8382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109982</xdr:rowOff>
    </xdr:from>
    <xdr:to>
      <xdr:col>107</xdr:col>
      <xdr:colOff>101600</xdr:colOff>
      <xdr:row>42</xdr:row>
      <xdr:rowOff>40132</xdr:rowOff>
    </xdr:to>
    <xdr:sp macro="" textlink="">
      <xdr:nvSpPr>
        <xdr:cNvPr id="498" name="楕円 497">
          <a:extLst>
            <a:ext uri="{FF2B5EF4-FFF2-40B4-BE49-F238E27FC236}">
              <a16:creationId xmlns:a16="http://schemas.microsoft.com/office/drawing/2014/main" id="{7B7E0DC0-26EC-4CCD-9B0A-8319B66EF40C}"/>
            </a:ext>
          </a:extLst>
        </xdr:cNvPr>
        <xdr:cNvSpPr/>
      </xdr:nvSpPr>
      <xdr:spPr>
        <a:xfrm>
          <a:off x="20383500" y="71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159639</xdr:rowOff>
    </xdr:from>
    <xdr:to>
      <xdr:col>111</xdr:col>
      <xdr:colOff>177800</xdr:colOff>
      <xdr:row>41</xdr:row>
      <xdr:rowOff>160782</xdr:rowOff>
    </xdr:to>
    <xdr:cxnSp macro="">
      <xdr:nvCxnSpPr>
        <xdr:cNvPr id="499" name="直線コネクタ 498">
          <a:extLst>
            <a:ext uri="{FF2B5EF4-FFF2-40B4-BE49-F238E27FC236}">
              <a16:creationId xmlns:a16="http://schemas.microsoft.com/office/drawing/2014/main" id="{B6BFCA20-D0CF-4C41-8AAB-896C9C3F8832}"/>
            </a:ext>
          </a:extLst>
        </xdr:cNvPr>
        <xdr:cNvCxnSpPr/>
      </xdr:nvCxnSpPr>
      <xdr:spPr>
        <a:xfrm flipV="1">
          <a:off x="20434300" y="718908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2B88AACC-FE96-4C3C-A26F-C510AC02100A}"/>
            </a:ext>
          </a:extLst>
        </xdr:cNvPr>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9C853CE2-FE55-4CFD-95F2-AD6A4FBAE211}"/>
            </a:ext>
          </a:extLst>
        </xdr:cNvPr>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30116</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598A610F-A5D7-43CE-9BA8-DE04FD965974}"/>
            </a:ext>
          </a:extLst>
        </xdr:cNvPr>
        <xdr:cNvSpPr txBox="1"/>
      </xdr:nvSpPr>
      <xdr:spPr>
        <a:xfrm>
          <a:off x="21075727" y="723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31259</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8D9FAF2E-89FF-4351-95A6-756DE79B1E83}"/>
            </a:ext>
          </a:extLst>
        </xdr:cNvPr>
        <xdr:cNvSpPr txBox="1"/>
      </xdr:nvSpPr>
      <xdr:spPr>
        <a:xfrm>
          <a:off x="20199427" y="723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8A449D4F-A3BF-4E7D-8B1F-629303A76CF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3771FDFC-0639-4E63-B0FE-E251F8B6C37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93A0971E-7548-43DE-80D8-5A56D22CB92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79D61D3A-7120-421D-88CE-07B92F8829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EC50004A-71AA-4920-8802-25B1872BF1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D223449B-538F-496C-BA57-C99B5BF0311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A069314F-6D87-4549-BA6A-4862AAFDD9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EFE0BAE-AF69-4C32-BA65-B2859296A68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2A6326F9-DE65-43E3-9CFC-C6F09EC90F5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A5FAFACD-6090-4A01-8FA7-69EE691EF74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a:extLst>
            <a:ext uri="{FF2B5EF4-FFF2-40B4-BE49-F238E27FC236}">
              <a16:creationId xmlns:a16="http://schemas.microsoft.com/office/drawing/2014/main" id="{58B61C26-3C55-466E-B42D-19A913CB798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a:extLst>
            <a:ext uri="{FF2B5EF4-FFF2-40B4-BE49-F238E27FC236}">
              <a16:creationId xmlns:a16="http://schemas.microsoft.com/office/drawing/2014/main" id="{622E2335-AC25-4793-98A4-BFDAA2A4E23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a:extLst>
            <a:ext uri="{FF2B5EF4-FFF2-40B4-BE49-F238E27FC236}">
              <a16:creationId xmlns:a16="http://schemas.microsoft.com/office/drawing/2014/main" id="{17674D86-74FB-4E3B-90A9-A2D81244A29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a:extLst>
            <a:ext uri="{FF2B5EF4-FFF2-40B4-BE49-F238E27FC236}">
              <a16:creationId xmlns:a16="http://schemas.microsoft.com/office/drawing/2014/main" id="{55BE313B-4221-427B-BA4A-70469D6539A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a:extLst>
            <a:ext uri="{FF2B5EF4-FFF2-40B4-BE49-F238E27FC236}">
              <a16:creationId xmlns:a16="http://schemas.microsoft.com/office/drawing/2014/main" id="{2A8A1CE2-313C-4950-A665-226A2BBDEE6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a:extLst>
            <a:ext uri="{FF2B5EF4-FFF2-40B4-BE49-F238E27FC236}">
              <a16:creationId xmlns:a16="http://schemas.microsoft.com/office/drawing/2014/main" id="{649F3829-2FA7-457D-89B3-F89D4713568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a:extLst>
            <a:ext uri="{FF2B5EF4-FFF2-40B4-BE49-F238E27FC236}">
              <a16:creationId xmlns:a16="http://schemas.microsoft.com/office/drawing/2014/main" id="{7DBB7904-3B26-4269-81C3-8AFC6DDA458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a:extLst>
            <a:ext uri="{FF2B5EF4-FFF2-40B4-BE49-F238E27FC236}">
              <a16:creationId xmlns:a16="http://schemas.microsoft.com/office/drawing/2014/main" id="{E52CBE3B-4F2C-4459-BFC6-7B0DDE13900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a:extLst>
            <a:ext uri="{FF2B5EF4-FFF2-40B4-BE49-F238E27FC236}">
              <a16:creationId xmlns:a16="http://schemas.microsoft.com/office/drawing/2014/main" id="{DE975382-DF53-4A6B-99DB-A49C033DF43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a:extLst>
            <a:ext uri="{FF2B5EF4-FFF2-40B4-BE49-F238E27FC236}">
              <a16:creationId xmlns:a16="http://schemas.microsoft.com/office/drawing/2014/main" id="{5CD3F232-97BB-4679-95C1-46D9A4C0453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a:extLst>
            <a:ext uri="{FF2B5EF4-FFF2-40B4-BE49-F238E27FC236}">
              <a16:creationId xmlns:a16="http://schemas.microsoft.com/office/drawing/2014/main" id="{CBF1B812-B7D4-4EC7-B060-5C9A6CFE2CA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a:extLst>
            <a:ext uri="{FF2B5EF4-FFF2-40B4-BE49-F238E27FC236}">
              <a16:creationId xmlns:a16="http://schemas.microsoft.com/office/drawing/2014/main" id="{3667C0C9-0000-44C6-8E66-474887EDE86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BB6AE852-18D8-4968-8344-1D00E772C4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a:extLst>
            <a:ext uri="{FF2B5EF4-FFF2-40B4-BE49-F238E27FC236}">
              <a16:creationId xmlns:a16="http://schemas.microsoft.com/office/drawing/2014/main" id="{94C01237-1DBD-4010-9EE9-9B60F56DEDC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a:extLst>
            <a:ext uri="{FF2B5EF4-FFF2-40B4-BE49-F238E27FC236}">
              <a16:creationId xmlns:a16="http://schemas.microsoft.com/office/drawing/2014/main" id="{95F7C518-166A-4885-8DA5-DE806A568C1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529" name="直線コネクタ 528">
          <a:extLst>
            <a:ext uri="{FF2B5EF4-FFF2-40B4-BE49-F238E27FC236}">
              <a16:creationId xmlns:a16="http://schemas.microsoft.com/office/drawing/2014/main" id="{17A17B69-EC73-437F-9E4B-FD3179E21A9E}"/>
            </a:ext>
          </a:extLst>
        </xdr:cNvPr>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530" name="【学校施設】&#10;有形固定資産減価償却率最小値テキスト">
          <a:extLst>
            <a:ext uri="{FF2B5EF4-FFF2-40B4-BE49-F238E27FC236}">
              <a16:creationId xmlns:a16="http://schemas.microsoft.com/office/drawing/2014/main" id="{B5AB3207-0C35-476B-963E-FCE2C6ED2042}"/>
            </a:ext>
          </a:extLst>
        </xdr:cNvPr>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531" name="直線コネクタ 530">
          <a:extLst>
            <a:ext uri="{FF2B5EF4-FFF2-40B4-BE49-F238E27FC236}">
              <a16:creationId xmlns:a16="http://schemas.microsoft.com/office/drawing/2014/main" id="{6A6E2EBF-D5B8-4E2A-B63A-F2243FEDEE0F}"/>
            </a:ext>
          </a:extLst>
        </xdr:cNvPr>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532" name="【学校施設】&#10;有形固定資産減価償却率最大値テキスト">
          <a:extLst>
            <a:ext uri="{FF2B5EF4-FFF2-40B4-BE49-F238E27FC236}">
              <a16:creationId xmlns:a16="http://schemas.microsoft.com/office/drawing/2014/main" id="{991E3F2A-930C-48E7-A9F9-0689C8794086}"/>
            </a:ext>
          </a:extLst>
        </xdr:cNvPr>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533" name="直線コネクタ 532">
          <a:extLst>
            <a:ext uri="{FF2B5EF4-FFF2-40B4-BE49-F238E27FC236}">
              <a16:creationId xmlns:a16="http://schemas.microsoft.com/office/drawing/2014/main" id="{5FC52780-9774-42F2-9D6B-11687BC38C91}"/>
            </a:ext>
          </a:extLst>
        </xdr:cNvPr>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534" name="【学校施設】&#10;有形固定資産減価償却率平均値テキスト">
          <a:extLst>
            <a:ext uri="{FF2B5EF4-FFF2-40B4-BE49-F238E27FC236}">
              <a16:creationId xmlns:a16="http://schemas.microsoft.com/office/drawing/2014/main" id="{B2F2DF5F-D54B-4BE6-B4C2-9CF81936D557}"/>
            </a:ext>
          </a:extLst>
        </xdr:cNvPr>
        <xdr:cNvSpPr txBox="1"/>
      </xdr:nvSpPr>
      <xdr:spPr>
        <a:xfrm>
          <a:off x="16357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535" name="フローチャート: 判断 534">
          <a:extLst>
            <a:ext uri="{FF2B5EF4-FFF2-40B4-BE49-F238E27FC236}">
              <a16:creationId xmlns:a16="http://schemas.microsoft.com/office/drawing/2014/main" id="{F4694A81-401A-491F-89F1-936A30483F97}"/>
            </a:ext>
          </a:extLst>
        </xdr:cNvPr>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36" name="フローチャート: 判断 535">
          <a:extLst>
            <a:ext uri="{FF2B5EF4-FFF2-40B4-BE49-F238E27FC236}">
              <a16:creationId xmlns:a16="http://schemas.microsoft.com/office/drawing/2014/main" id="{15E43FF8-E78C-4815-8FE1-2AF4E361DE27}"/>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537" name="フローチャート: 判断 536">
          <a:extLst>
            <a:ext uri="{FF2B5EF4-FFF2-40B4-BE49-F238E27FC236}">
              <a16:creationId xmlns:a16="http://schemas.microsoft.com/office/drawing/2014/main" id="{8190BD43-13EA-4AA7-8464-8F5FCDF08AC9}"/>
            </a:ext>
          </a:extLst>
        </xdr:cNvPr>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64D8A5C5-561C-4D86-9E5D-FC18DBC3B6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CD55D4A3-7320-447C-8212-586A8BD27A5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ACC5CF2-5BE9-4BC1-8F6A-9C9367E51D3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557FE2B2-75B2-486A-97E8-60C8B5E9783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E89EEA7-B6E6-4808-A4E0-A8DD34717A5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76563</xdr:rowOff>
    </xdr:from>
    <xdr:to>
      <xdr:col>85</xdr:col>
      <xdr:colOff>177800</xdr:colOff>
      <xdr:row>64</xdr:row>
      <xdr:rowOff>6713</xdr:rowOff>
    </xdr:to>
    <xdr:sp macro="" textlink="">
      <xdr:nvSpPr>
        <xdr:cNvPr id="543" name="楕円 542">
          <a:extLst>
            <a:ext uri="{FF2B5EF4-FFF2-40B4-BE49-F238E27FC236}">
              <a16:creationId xmlns:a16="http://schemas.microsoft.com/office/drawing/2014/main" id="{DC771E40-DB58-4755-AB7E-C2C72621DA96}"/>
            </a:ext>
          </a:extLst>
        </xdr:cNvPr>
        <xdr:cNvSpPr/>
      </xdr:nvSpPr>
      <xdr:spPr>
        <a:xfrm>
          <a:off x="16268700" y="108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162940</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BE66D257-D2F8-4077-9255-A8F850E9C20F}"/>
            </a:ext>
          </a:extLst>
        </xdr:cNvPr>
        <xdr:cNvSpPr txBox="1"/>
      </xdr:nvSpPr>
      <xdr:spPr>
        <a:xfrm>
          <a:off x="16357600" y="10792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163104</xdr:rowOff>
    </xdr:from>
    <xdr:to>
      <xdr:col>81</xdr:col>
      <xdr:colOff>101600</xdr:colOff>
      <xdr:row>64</xdr:row>
      <xdr:rowOff>93254</xdr:rowOff>
    </xdr:to>
    <xdr:sp macro="" textlink="">
      <xdr:nvSpPr>
        <xdr:cNvPr id="545" name="楕円 544">
          <a:extLst>
            <a:ext uri="{FF2B5EF4-FFF2-40B4-BE49-F238E27FC236}">
              <a16:creationId xmlns:a16="http://schemas.microsoft.com/office/drawing/2014/main" id="{AEA3EDD9-206A-4BEA-BE36-A96EC594D3B5}"/>
            </a:ext>
          </a:extLst>
        </xdr:cNvPr>
        <xdr:cNvSpPr/>
      </xdr:nvSpPr>
      <xdr:spPr>
        <a:xfrm>
          <a:off x="15430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127363</xdr:rowOff>
    </xdr:from>
    <xdr:to>
      <xdr:col>85</xdr:col>
      <xdr:colOff>127000</xdr:colOff>
      <xdr:row>64</xdr:row>
      <xdr:rowOff>42454</xdr:rowOff>
    </xdr:to>
    <xdr:cxnSp macro="">
      <xdr:nvCxnSpPr>
        <xdr:cNvPr id="546" name="直線コネクタ 545">
          <a:extLst>
            <a:ext uri="{FF2B5EF4-FFF2-40B4-BE49-F238E27FC236}">
              <a16:creationId xmlns:a16="http://schemas.microsoft.com/office/drawing/2014/main" id="{0145D05E-62D0-40A4-B64E-018868C7FB8C}"/>
            </a:ext>
          </a:extLst>
        </xdr:cNvPr>
        <xdr:cNvCxnSpPr/>
      </xdr:nvCxnSpPr>
      <xdr:spPr>
        <a:xfrm flipV="1">
          <a:off x="15481300" y="10928713"/>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3084</xdr:rowOff>
    </xdr:from>
    <xdr:to>
      <xdr:col>76</xdr:col>
      <xdr:colOff>165100</xdr:colOff>
      <xdr:row>58</xdr:row>
      <xdr:rowOff>104684</xdr:rowOff>
    </xdr:to>
    <xdr:sp macro="" textlink="">
      <xdr:nvSpPr>
        <xdr:cNvPr id="547" name="楕円 546">
          <a:extLst>
            <a:ext uri="{FF2B5EF4-FFF2-40B4-BE49-F238E27FC236}">
              <a16:creationId xmlns:a16="http://schemas.microsoft.com/office/drawing/2014/main" id="{12EAA489-3CC2-4DC1-804E-143B04FA6A9E}"/>
            </a:ext>
          </a:extLst>
        </xdr:cNvPr>
        <xdr:cNvSpPr/>
      </xdr:nvSpPr>
      <xdr:spPr>
        <a:xfrm>
          <a:off x="14541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53884</xdr:rowOff>
    </xdr:from>
    <xdr:to>
      <xdr:col>81</xdr:col>
      <xdr:colOff>50800</xdr:colOff>
      <xdr:row>64</xdr:row>
      <xdr:rowOff>42454</xdr:rowOff>
    </xdr:to>
    <xdr:cxnSp macro="">
      <xdr:nvCxnSpPr>
        <xdr:cNvPr id="548" name="直線コネクタ 547">
          <a:extLst>
            <a:ext uri="{FF2B5EF4-FFF2-40B4-BE49-F238E27FC236}">
              <a16:creationId xmlns:a16="http://schemas.microsoft.com/office/drawing/2014/main" id="{CF7A639E-8EC5-4929-84A6-DDCF383606D0}"/>
            </a:ext>
          </a:extLst>
        </xdr:cNvPr>
        <xdr:cNvCxnSpPr/>
      </xdr:nvCxnSpPr>
      <xdr:spPr>
        <a:xfrm>
          <a:off x="14592300" y="9997984"/>
          <a:ext cx="889000" cy="10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49" name="n_1aveValue【学校施設】&#10;有形固定資産減価償却率">
          <a:extLst>
            <a:ext uri="{FF2B5EF4-FFF2-40B4-BE49-F238E27FC236}">
              <a16:creationId xmlns:a16="http://schemas.microsoft.com/office/drawing/2014/main" id="{8C00D142-6963-4E80-94CC-2CEA2F3904B5}"/>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45193</xdr:rowOff>
    </xdr:from>
    <xdr:ext cx="405111" cy="259045"/>
    <xdr:sp macro="" textlink="">
      <xdr:nvSpPr>
        <xdr:cNvPr id="550" name="n_2aveValue【学校施設】&#10;有形固定資産減価償却率">
          <a:extLst>
            <a:ext uri="{FF2B5EF4-FFF2-40B4-BE49-F238E27FC236}">
              <a16:creationId xmlns:a16="http://schemas.microsoft.com/office/drawing/2014/main" id="{93A8B537-A95A-472C-A9FE-D13EF73BE354}"/>
            </a:ext>
          </a:extLst>
        </xdr:cNvPr>
        <xdr:cNvSpPr txBox="1"/>
      </xdr:nvSpPr>
      <xdr:spPr>
        <a:xfrm>
          <a:off x="14389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84381</xdr:rowOff>
    </xdr:from>
    <xdr:ext cx="340478" cy="259045"/>
    <xdr:sp macro="" textlink="">
      <xdr:nvSpPr>
        <xdr:cNvPr id="551" name="n_1mainValue【学校施設】&#10;有形固定資産減価償却率">
          <a:extLst>
            <a:ext uri="{FF2B5EF4-FFF2-40B4-BE49-F238E27FC236}">
              <a16:creationId xmlns:a16="http://schemas.microsoft.com/office/drawing/2014/main" id="{D3A84894-118F-41BB-ACD0-259CE1240C60}"/>
            </a:ext>
          </a:extLst>
        </xdr:cNvPr>
        <xdr:cNvSpPr txBox="1"/>
      </xdr:nvSpPr>
      <xdr:spPr>
        <a:xfrm>
          <a:off x="15298361" y="110571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121211</xdr:rowOff>
    </xdr:from>
    <xdr:ext cx="405111" cy="259045"/>
    <xdr:sp macro="" textlink="">
      <xdr:nvSpPr>
        <xdr:cNvPr id="552" name="n_2mainValue【学校施設】&#10;有形固定資産減価償却率">
          <a:extLst>
            <a:ext uri="{FF2B5EF4-FFF2-40B4-BE49-F238E27FC236}">
              <a16:creationId xmlns:a16="http://schemas.microsoft.com/office/drawing/2014/main" id="{FDBDEA70-89B6-4BA8-80EB-007D3356879A}"/>
            </a:ext>
          </a:extLst>
        </xdr:cNvPr>
        <xdr:cNvSpPr txBox="1"/>
      </xdr:nvSpPr>
      <xdr:spPr>
        <a:xfrm>
          <a:off x="143897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4F6ECE34-84FF-43E4-B7EB-BCBDE201A9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A3D5BFA6-0282-4CA5-B5E4-E076BD8022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E89323F5-18AD-4B9A-A574-9FA66BE7C1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4BD86444-F391-4931-9B6E-10618AB74CE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0B93E199-B5C8-4D33-8551-8230A3831A7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F376ECE8-1480-49F3-93FD-CBCAE472266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E570FF5F-D57B-43EB-BF47-0A40A6BD5E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DB86D7B8-18BB-434C-889D-56CFC09E11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E4B4B79C-9CB1-481E-9DD2-83D4E68A725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3A2D823C-29AB-4408-B8F0-E282E7B9E5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3" name="直線コネクタ 562">
          <a:extLst>
            <a:ext uri="{FF2B5EF4-FFF2-40B4-BE49-F238E27FC236}">
              <a16:creationId xmlns:a16="http://schemas.microsoft.com/office/drawing/2014/main" id="{11E61239-25B8-4665-9A84-9E63715B59F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4" name="テキスト ボックス 563">
          <a:extLst>
            <a:ext uri="{FF2B5EF4-FFF2-40B4-BE49-F238E27FC236}">
              <a16:creationId xmlns:a16="http://schemas.microsoft.com/office/drawing/2014/main" id="{A26BC2EF-E9B6-4E1F-B3F2-F28A88FC874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5" name="直線コネクタ 564">
          <a:extLst>
            <a:ext uri="{FF2B5EF4-FFF2-40B4-BE49-F238E27FC236}">
              <a16:creationId xmlns:a16="http://schemas.microsoft.com/office/drawing/2014/main" id="{3C31CC90-2006-403A-B5A2-681395A4163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6" name="テキスト ボックス 565">
          <a:extLst>
            <a:ext uri="{FF2B5EF4-FFF2-40B4-BE49-F238E27FC236}">
              <a16:creationId xmlns:a16="http://schemas.microsoft.com/office/drawing/2014/main" id="{FE4DD7AB-8F0D-4FC4-AC4B-094515F186D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7" name="直線コネクタ 566">
          <a:extLst>
            <a:ext uri="{FF2B5EF4-FFF2-40B4-BE49-F238E27FC236}">
              <a16:creationId xmlns:a16="http://schemas.microsoft.com/office/drawing/2014/main" id="{8F87F45F-9670-4C93-874E-6E2B3EA6534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8" name="テキスト ボックス 567">
          <a:extLst>
            <a:ext uri="{FF2B5EF4-FFF2-40B4-BE49-F238E27FC236}">
              <a16:creationId xmlns:a16="http://schemas.microsoft.com/office/drawing/2014/main" id="{B8CCF862-C363-456D-9A57-78715E80312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9" name="直線コネクタ 568">
          <a:extLst>
            <a:ext uri="{FF2B5EF4-FFF2-40B4-BE49-F238E27FC236}">
              <a16:creationId xmlns:a16="http://schemas.microsoft.com/office/drawing/2014/main" id="{D8ECB533-5C0A-40B8-9EC5-C261F1483D3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0" name="テキスト ボックス 569">
          <a:extLst>
            <a:ext uri="{FF2B5EF4-FFF2-40B4-BE49-F238E27FC236}">
              <a16:creationId xmlns:a16="http://schemas.microsoft.com/office/drawing/2014/main" id="{161F95A1-03E8-40DF-911B-09807BA057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1" name="直線コネクタ 570">
          <a:extLst>
            <a:ext uri="{FF2B5EF4-FFF2-40B4-BE49-F238E27FC236}">
              <a16:creationId xmlns:a16="http://schemas.microsoft.com/office/drawing/2014/main" id="{D7BC4D80-3F62-46C0-A43B-C1EC4232CF9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72" name="テキスト ボックス 571">
          <a:extLst>
            <a:ext uri="{FF2B5EF4-FFF2-40B4-BE49-F238E27FC236}">
              <a16:creationId xmlns:a16="http://schemas.microsoft.com/office/drawing/2014/main" id="{DD37EEFA-C1FD-4F15-A2E7-7FB989C823CF}"/>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3" name="直線コネクタ 572">
          <a:extLst>
            <a:ext uri="{FF2B5EF4-FFF2-40B4-BE49-F238E27FC236}">
              <a16:creationId xmlns:a16="http://schemas.microsoft.com/office/drawing/2014/main" id="{333CCD11-F79A-4A41-B268-54356BE0D47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74" name="テキスト ボックス 573">
          <a:extLst>
            <a:ext uri="{FF2B5EF4-FFF2-40B4-BE49-F238E27FC236}">
              <a16:creationId xmlns:a16="http://schemas.microsoft.com/office/drawing/2014/main" id="{817F0FC1-BC02-4E85-BA76-605EA2AEF73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a:extLst>
            <a:ext uri="{FF2B5EF4-FFF2-40B4-BE49-F238E27FC236}">
              <a16:creationId xmlns:a16="http://schemas.microsoft.com/office/drawing/2014/main" id="{126FD5E5-6B98-4F77-9A69-D182782916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6" name="テキスト ボックス 575">
          <a:extLst>
            <a:ext uri="{FF2B5EF4-FFF2-40B4-BE49-F238E27FC236}">
              <a16:creationId xmlns:a16="http://schemas.microsoft.com/office/drawing/2014/main" id="{56AA0F86-506A-4BD1-A2BD-467972AED25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a:extLst>
            <a:ext uri="{FF2B5EF4-FFF2-40B4-BE49-F238E27FC236}">
              <a16:creationId xmlns:a16="http://schemas.microsoft.com/office/drawing/2014/main" id="{F34910F0-A3AB-450E-AECA-5C4896D18D2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78" name="直線コネクタ 577">
          <a:extLst>
            <a:ext uri="{FF2B5EF4-FFF2-40B4-BE49-F238E27FC236}">
              <a16:creationId xmlns:a16="http://schemas.microsoft.com/office/drawing/2014/main" id="{606CC5D3-6973-4DB7-857B-4166055F9424}"/>
            </a:ext>
          </a:extLst>
        </xdr:cNvPr>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79" name="【学校施設】&#10;一人当たり面積最小値テキスト">
          <a:extLst>
            <a:ext uri="{FF2B5EF4-FFF2-40B4-BE49-F238E27FC236}">
              <a16:creationId xmlns:a16="http://schemas.microsoft.com/office/drawing/2014/main" id="{68ED5A47-BB13-464F-B269-B6A2726E6F57}"/>
            </a:ext>
          </a:extLst>
        </xdr:cNvPr>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80" name="直線コネクタ 579">
          <a:extLst>
            <a:ext uri="{FF2B5EF4-FFF2-40B4-BE49-F238E27FC236}">
              <a16:creationId xmlns:a16="http://schemas.microsoft.com/office/drawing/2014/main" id="{2E180BC2-2541-4FBB-A2F2-3198D54E9FD7}"/>
            </a:ext>
          </a:extLst>
        </xdr:cNvPr>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81" name="【学校施設】&#10;一人当たり面積最大値テキスト">
          <a:extLst>
            <a:ext uri="{FF2B5EF4-FFF2-40B4-BE49-F238E27FC236}">
              <a16:creationId xmlns:a16="http://schemas.microsoft.com/office/drawing/2014/main" id="{C67C403C-34DA-4F60-A14E-DB10B2944E71}"/>
            </a:ext>
          </a:extLst>
        </xdr:cNvPr>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82" name="直線コネクタ 581">
          <a:extLst>
            <a:ext uri="{FF2B5EF4-FFF2-40B4-BE49-F238E27FC236}">
              <a16:creationId xmlns:a16="http://schemas.microsoft.com/office/drawing/2014/main" id="{444AB70F-372E-47B3-804D-1764BCC54540}"/>
            </a:ext>
          </a:extLst>
        </xdr:cNvPr>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37282</xdr:rowOff>
    </xdr:from>
    <xdr:ext cx="469744" cy="259045"/>
    <xdr:sp macro="" textlink="">
      <xdr:nvSpPr>
        <xdr:cNvPr id="583" name="【学校施設】&#10;一人当たり面積平均値テキスト">
          <a:extLst>
            <a:ext uri="{FF2B5EF4-FFF2-40B4-BE49-F238E27FC236}">
              <a16:creationId xmlns:a16="http://schemas.microsoft.com/office/drawing/2014/main" id="{C2253C18-E697-40C5-B4C2-0C391490FA6F}"/>
            </a:ext>
          </a:extLst>
        </xdr:cNvPr>
        <xdr:cNvSpPr txBox="1"/>
      </xdr:nvSpPr>
      <xdr:spPr>
        <a:xfrm>
          <a:off x="22199600" y="1049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84" name="フローチャート: 判断 583">
          <a:extLst>
            <a:ext uri="{FF2B5EF4-FFF2-40B4-BE49-F238E27FC236}">
              <a16:creationId xmlns:a16="http://schemas.microsoft.com/office/drawing/2014/main" id="{652560CA-AD6B-40C7-B786-447513F35BBA}"/>
            </a:ext>
          </a:extLst>
        </xdr:cNvPr>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85" name="フローチャート: 判断 584">
          <a:extLst>
            <a:ext uri="{FF2B5EF4-FFF2-40B4-BE49-F238E27FC236}">
              <a16:creationId xmlns:a16="http://schemas.microsoft.com/office/drawing/2014/main" id="{E5E09BE7-5434-4FCC-90CA-ECCA58A8ECD7}"/>
            </a:ext>
          </a:extLst>
        </xdr:cNvPr>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86" name="フローチャート: 判断 585">
          <a:extLst>
            <a:ext uri="{FF2B5EF4-FFF2-40B4-BE49-F238E27FC236}">
              <a16:creationId xmlns:a16="http://schemas.microsoft.com/office/drawing/2014/main" id="{B49D8C6E-A731-4C2F-AFF0-60052A8C8314}"/>
            </a:ext>
          </a:extLst>
        </xdr:cNvPr>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52D6F409-D539-460F-ADB2-F0EFCAB85B9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F772C1C8-32E3-4293-B1EE-93EADF05864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77BE195F-AA05-45BF-B82A-CF4BACF4A51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A9338184-7EA1-4496-87F7-D8945ACA819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795F0148-C6C5-4DDE-A99C-F2C2D67C72D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145578</xdr:rowOff>
    </xdr:from>
    <xdr:to>
      <xdr:col>116</xdr:col>
      <xdr:colOff>114300</xdr:colOff>
      <xdr:row>63</xdr:row>
      <xdr:rowOff>75728</xdr:rowOff>
    </xdr:to>
    <xdr:sp macro="" textlink="">
      <xdr:nvSpPr>
        <xdr:cNvPr id="592" name="楕円 591">
          <a:extLst>
            <a:ext uri="{FF2B5EF4-FFF2-40B4-BE49-F238E27FC236}">
              <a16:creationId xmlns:a16="http://schemas.microsoft.com/office/drawing/2014/main" id="{98FDFE3A-9241-470F-9335-3FC8C58068EF}"/>
            </a:ext>
          </a:extLst>
        </xdr:cNvPr>
        <xdr:cNvSpPr/>
      </xdr:nvSpPr>
      <xdr:spPr>
        <a:xfrm>
          <a:off x="22110700" y="107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124005</xdr:rowOff>
    </xdr:from>
    <xdr:ext cx="469744" cy="259045"/>
    <xdr:sp macro="" textlink="">
      <xdr:nvSpPr>
        <xdr:cNvPr id="593" name="【学校施設】&#10;一人当たり面積該当値テキスト">
          <a:extLst>
            <a:ext uri="{FF2B5EF4-FFF2-40B4-BE49-F238E27FC236}">
              <a16:creationId xmlns:a16="http://schemas.microsoft.com/office/drawing/2014/main" id="{2CE599AE-F9F9-4F86-AD2F-640876F07D7E}"/>
            </a:ext>
          </a:extLst>
        </xdr:cNvPr>
        <xdr:cNvSpPr txBox="1"/>
      </xdr:nvSpPr>
      <xdr:spPr>
        <a:xfrm>
          <a:off x="22199600" y="1075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149061</xdr:rowOff>
    </xdr:from>
    <xdr:to>
      <xdr:col>112</xdr:col>
      <xdr:colOff>38100</xdr:colOff>
      <xdr:row>63</xdr:row>
      <xdr:rowOff>79211</xdr:rowOff>
    </xdr:to>
    <xdr:sp macro="" textlink="">
      <xdr:nvSpPr>
        <xdr:cNvPr id="594" name="楕円 593">
          <a:extLst>
            <a:ext uri="{FF2B5EF4-FFF2-40B4-BE49-F238E27FC236}">
              <a16:creationId xmlns:a16="http://schemas.microsoft.com/office/drawing/2014/main" id="{594CDB0C-06CD-4DDD-AFF4-1EBCBE7CBDE0}"/>
            </a:ext>
          </a:extLst>
        </xdr:cNvPr>
        <xdr:cNvSpPr/>
      </xdr:nvSpPr>
      <xdr:spPr>
        <a:xfrm>
          <a:off x="21272500" y="107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24928</xdr:rowOff>
    </xdr:from>
    <xdr:to>
      <xdr:col>116</xdr:col>
      <xdr:colOff>63500</xdr:colOff>
      <xdr:row>63</xdr:row>
      <xdr:rowOff>28411</xdr:rowOff>
    </xdr:to>
    <xdr:cxnSp macro="">
      <xdr:nvCxnSpPr>
        <xdr:cNvPr id="595" name="直線コネクタ 594">
          <a:extLst>
            <a:ext uri="{FF2B5EF4-FFF2-40B4-BE49-F238E27FC236}">
              <a16:creationId xmlns:a16="http://schemas.microsoft.com/office/drawing/2014/main" id="{FE8FE6CE-ECDB-43FD-B0E4-AC9EC8FCFB7F}"/>
            </a:ext>
          </a:extLst>
        </xdr:cNvPr>
        <xdr:cNvCxnSpPr/>
      </xdr:nvCxnSpPr>
      <xdr:spPr>
        <a:xfrm flipV="1">
          <a:off x="21323300" y="10826278"/>
          <a:ext cx="8382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142966</xdr:rowOff>
    </xdr:from>
    <xdr:to>
      <xdr:col>107</xdr:col>
      <xdr:colOff>101600</xdr:colOff>
      <xdr:row>63</xdr:row>
      <xdr:rowOff>73116</xdr:rowOff>
    </xdr:to>
    <xdr:sp macro="" textlink="">
      <xdr:nvSpPr>
        <xdr:cNvPr id="596" name="楕円 595">
          <a:extLst>
            <a:ext uri="{FF2B5EF4-FFF2-40B4-BE49-F238E27FC236}">
              <a16:creationId xmlns:a16="http://schemas.microsoft.com/office/drawing/2014/main" id="{7E4AADC2-0CA1-4218-9EA5-BA8C986CF38C}"/>
            </a:ext>
          </a:extLst>
        </xdr:cNvPr>
        <xdr:cNvSpPr/>
      </xdr:nvSpPr>
      <xdr:spPr>
        <a:xfrm>
          <a:off x="20383500" y="1077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22316</xdr:rowOff>
    </xdr:from>
    <xdr:to>
      <xdr:col>111</xdr:col>
      <xdr:colOff>177800</xdr:colOff>
      <xdr:row>63</xdr:row>
      <xdr:rowOff>28411</xdr:rowOff>
    </xdr:to>
    <xdr:cxnSp macro="">
      <xdr:nvCxnSpPr>
        <xdr:cNvPr id="597" name="直線コネクタ 596">
          <a:extLst>
            <a:ext uri="{FF2B5EF4-FFF2-40B4-BE49-F238E27FC236}">
              <a16:creationId xmlns:a16="http://schemas.microsoft.com/office/drawing/2014/main" id="{803E7297-0A58-482C-B416-BB48C70A8D8D}"/>
            </a:ext>
          </a:extLst>
        </xdr:cNvPr>
        <xdr:cNvCxnSpPr/>
      </xdr:nvCxnSpPr>
      <xdr:spPr>
        <a:xfrm>
          <a:off x="20434300" y="10823666"/>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598" name="n_1aveValue【学校施設】&#10;一人当たり面積">
          <a:extLst>
            <a:ext uri="{FF2B5EF4-FFF2-40B4-BE49-F238E27FC236}">
              <a16:creationId xmlns:a16="http://schemas.microsoft.com/office/drawing/2014/main" id="{1D3843BE-048F-4B39-A9B9-DE7BE1D7B087}"/>
            </a:ext>
          </a:extLst>
        </xdr:cNvPr>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599" name="n_2aveValue【学校施設】&#10;一人当たり面積">
          <a:extLst>
            <a:ext uri="{FF2B5EF4-FFF2-40B4-BE49-F238E27FC236}">
              <a16:creationId xmlns:a16="http://schemas.microsoft.com/office/drawing/2014/main" id="{A298F50C-1D65-4E0A-B58A-B01B2BE9D76A}"/>
            </a:ext>
          </a:extLst>
        </xdr:cNvPr>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70338</xdr:rowOff>
    </xdr:from>
    <xdr:ext cx="469744" cy="259045"/>
    <xdr:sp macro="" textlink="">
      <xdr:nvSpPr>
        <xdr:cNvPr id="600" name="n_1mainValue【学校施設】&#10;一人当たり面積">
          <a:extLst>
            <a:ext uri="{FF2B5EF4-FFF2-40B4-BE49-F238E27FC236}">
              <a16:creationId xmlns:a16="http://schemas.microsoft.com/office/drawing/2014/main" id="{B7A15FF0-67BF-47EA-B706-0CDA8C9DD0B7}"/>
            </a:ext>
          </a:extLst>
        </xdr:cNvPr>
        <xdr:cNvSpPr txBox="1"/>
      </xdr:nvSpPr>
      <xdr:spPr>
        <a:xfrm>
          <a:off x="21075727" y="108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64243</xdr:rowOff>
    </xdr:from>
    <xdr:ext cx="469744" cy="259045"/>
    <xdr:sp macro="" textlink="">
      <xdr:nvSpPr>
        <xdr:cNvPr id="601" name="n_2mainValue【学校施設】&#10;一人当たり面積">
          <a:extLst>
            <a:ext uri="{FF2B5EF4-FFF2-40B4-BE49-F238E27FC236}">
              <a16:creationId xmlns:a16="http://schemas.microsoft.com/office/drawing/2014/main" id="{424749BF-4826-4579-870D-309496777B92}"/>
            </a:ext>
          </a:extLst>
        </xdr:cNvPr>
        <xdr:cNvSpPr txBox="1"/>
      </xdr:nvSpPr>
      <xdr:spPr>
        <a:xfrm>
          <a:off x="20199427" y="1086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a:extLst>
            <a:ext uri="{FF2B5EF4-FFF2-40B4-BE49-F238E27FC236}">
              <a16:creationId xmlns:a16="http://schemas.microsoft.com/office/drawing/2014/main" id="{F7C05177-4A29-47D5-AA14-115DC242341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a:extLst>
            <a:ext uri="{FF2B5EF4-FFF2-40B4-BE49-F238E27FC236}">
              <a16:creationId xmlns:a16="http://schemas.microsoft.com/office/drawing/2014/main" id="{05AB39D4-8CB2-417D-8185-9DA1B531DA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a:extLst>
            <a:ext uri="{FF2B5EF4-FFF2-40B4-BE49-F238E27FC236}">
              <a16:creationId xmlns:a16="http://schemas.microsoft.com/office/drawing/2014/main" id="{2DF24529-4D95-49D9-8D60-72BE34A685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a:extLst>
            <a:ext uri="{FF2B5EF4-FFF2-40B4-BE49-F238E27FC236}">
              <a16:creationId xmlns:a16="http://schemas.microsoft.com/office/drawing/2014/main" id="{BBB19A4E-2564-4CBB-9300-B93E69330C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a:extLst>
            <a:ext uri="{FF2B5EF4-FFF2-40B4-BE49-F238E27FC236}">
              <a16:creationId xmlns:a16="http://schemas.microsoft.com/office/drawing/2014/main" id="{7EB73ACA-1BBA-4D77-BC04-F3D1B58CAB0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a:extLst>
            <a:ext uri="{FF2B5EF4-FFF2-40B4-BE49-F238E27FC236}">
              <a16:creationId xmlns:a16="http://schemas.microsoft.com/office/drawing/2014/main" id="{8725EE29-D36E-45F5-AC1D-893AD1C892C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a:extLst>
            <a:ext uri="{FF2B5EF4-FFF2-40B4-BE49-F238E27FC236}">
              <a16:creationId xmlns:a16="http://schemas.microsoft.com/office/drawing/2014/main" id="{0B9056A9-301D-43F3-AF30-98EEA6C0AF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id="{3503DA99-05EC-45D1-9566-A282119E375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a:extLst>
            <a:ext uri="{FF2B5EF4-FFF2-40B4-BE49-F238E27FC236}">
              <a16:creationId xmlns:a16="http://schemas.microsoft.com/office/drawing/2014/main" id="{D87248A3-DD22-4A4F-8104-AAF269C5C5E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a:extLst>
            <a:ext uri="{FF2B5EF4-FFF2-40B4-BE49-F238E27FC236}">
              <a16:creationId xmlns:a16="http://schemas.microsoft.com/office/drawing/2014/main" id="{7E2EDD27-C865-4E18-9841-8E9AFBAF1F5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a:extLst>
            <a:ext uri="{FF2B5EF4-FFF2-40B4-BE49-F238E27FC236}">
              <a16:creationId xmlns:a16="http://schemas.microsoft.com/office/drawing/2014/main" id="{593281C5-D7E6-4D6F-8F59-81BFDBD7446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613" name="テキスト ボックス 612">
          <a:extLst>
            <a:ext uri="{FF2B5EF4-FFF2-40B4-BE49-F238E27FC236}">
              <a16:creationId xmlns:a16="http://schemas.microsoft.com/office/drawing/2014/main" id="{924A056C-D4B3-4B8F-B2EA-B149B0C92311}"/>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a:extLst>
            <a:ext uri="{FF2B5EF4-FFF2-40B4-BE49-F238E27FC236}">
              <a16:creationId xmlns:a16="http://schemas.microsoft.com/office/drawing/2014/main" id="{E7CDB6E2-8AAA-4994-BEAA-44C7903B3E9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a:extLst>
            <a:ext uri="{FF2B5EF4-FFF2-40B4-BE49-F238E27FC236}">
              <a16:creationId xmlns:a16="http://schemas.microsoft.com/office/drawing/2014/main" id="{0740A4E0-6BD0-4608-AC82-99CAE3E81C0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a:extLst>
            <a:ext uri="{FF2B5EF4-FFF2-40B4-BE49-F238E27FC236}">
              <a16:creationId xmlns:a16="http://schemas.microsoft.com/office/drawing/2014/main" id="{154E7B68-738A-4C6C-8D11-63E5C42CF88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a:extLst>
            <a:ext uri="{FF2B5EF4-FFF2-40B4-BE49-F238E27FC236}">
              <a16:creationId xmlns:a16="http://schemas.microsoft.com/office/drawing/2014/main" id="{A83C2FFF-70F6-46BD-89D7-9451B7442E3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a:extLst>
            <a:ext uri="{FF2B5EF4-FFF2-40B4-BE49-F238E27FC236}">
              <a16:creationId xmlns:a16="http://schemas.microsoft.com/office/drawing/2014/main" id="{AA1A8F0A-C749-4D5A-AD9B-F67A328B249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a:extLst>
            <a:ext uri="{FF2B5EF4-FFF2-40B4-BE49-F238E27FC236}">
              <a16:creationId xmlns:a16="http://schemas.microsoft.com/office/drawing/2014/main" id="{6A6814E1-04A2-4338-B495-2D3DC260145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a:extLst>
            <a:ext uri="{FF2B5EF4-FFF2-40B4-BE49-F238E27FC236}">
              <a16:creationId xmlns:a16="http://schemas.microsoft.com/office/drawing/2014/main" id="{4FF2385A-68BA-4E02-90C5-CF29229FB10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1" name="テキスト ボックス 620">
          <a:extLst>
            <a:ext uri="{FF2B5EF4-FFF2-40B4-BE49-F238E27FC236}">
              <a16:creationId xmlns:a16="http://schemas.microsoft.com/office/drawing/2014/main" id="{7AA3CAC3-924E-4AB5-8198-C563F2C56567}"/>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a:extLst>
            <a:ext uri="{FF2B5EF4-FFF2-40B4-BE49-F238E27FC236}">
              <a16:creationId xmlns:a16="http://schemas.microsoft.com/office/drawing/2014/main" id="{6F675C79-4F3B-401E-8849-7595637DFED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a:extLst>
            <a:ext uri="{FF2B5EF4-FFF2-40B4-BE49-F238E27FC236}">
              <a16:creationId xmlns:a16="http://schemas.microsoft.com/office/drawing/2014/main" id="{A0EAD343-1202-4A40-A95E-D3FE5DBE6FF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a:extLst>
            <a:ext uri="{FF2B5EF4-FFF2-40B4-BE49-F238E27FC236}">
              <a16:creationId xmlns:a16="http://schemas.microsoft.com/office/drawing/2014/main" id="{18ACA626-4576-42EF-B0CC-E532B2DC503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44450</xdr:rowOff>
    </xdr:from>
    <xdr:to>
      <xdr:col>85</xdr:col>
      <xdr:colOff>126364</xdr:colOff>
      <xdr:row>86</xdr:row>
      <xdr:rowOff>114300</xdr:rowOff>
    </xdr:to>
    <xdr:cxnSp macro="">
      <xdr:nvCxnSpPr>
        <xdr:cNvPr id="625" name="直線コネクタ 624">
          <a:extLst>
            <a:ext uri="{FF2B5EF4-FFF2-40B4-BE49-F238E27FC236}">
              <a16:creationId xmlns:a16="http://schemas.microsoft.com/office/drawing/2014/main" id="{876F972F-3E9A-4643-B640-FEE1BEC84908}"/>
            </a:ext>
          </a:extLst>
        </xdr:cNvPr>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340478" cy="259045"/>
    <xdr:sp macro="" textlink="">
      <xdr:nvSpPr>
        <xdr:cNvPr id="626" name="【児童館】&#10;有形固定資産減価償却率最小値テキスト">
          <a:extLst>
            <a:ext uri="{FF2B5EF4-FFF2-40B4-BE49-F238E27FC236}">
              <a16:creationId xmlns:a16="http://schemas.microsoft.com/office/drawing/2014/main" id="{A51DA16D-628A-4A36-A0BE-251AEB034EE0}"/>
            </a:ext>
          </a:extLst>
        </xdr:cNvPr>
        <xdr:cNvSpPr txBox="1"/>
      </xdr:nvSpPr>
      <xdr:spPr>
        <a:xfrm>
          <a:off x="16357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7" name="直線コネクタ 626">
          <a:extLst>
            <a:ext uri="{FF2B5EF4-FFF2-40B4-BE49-F238E27FC236}">
              <a16:creationId xmlns:a16="http://schemas.microsoft.com/office/drawing/2014/main" id="{4C3F333D-DC05-4939-A6DF-AF60B0F926F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162577</xdr:rowOff>
    </xdr:from>
    <xdr:ext cx="469744" cy="259045"/>
    <xdr:sp macro="" textlink="">
      <xdr:nvSpPr>
        <xdr:cNvPr id="628" name="【児童館】&#10;有形固定資産減価償却率最大値テキスト">
          <a:extLst>
            <a:ext uri="{FF2B5EF4-FFF2-40B4-BE49-F238E27FC236}">
              <a16:creationId xmlns:a16="http://schemas.microsoft.com/office/drawing/2014/main" id="{C3BFC1FB-60E4-4154-A107-5DCA3D635629}"/>
            </a:ext>
          </a:extLst>
        </xdr:cNvPr>
        <xdr:cNvSpPr txBox="1"/>
      </xdr:nvSpPr>
      <xdr:spPr>
        <a:xfrm>
          <a:off x="16357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A7CBF177-3B71-49C5-B8D0-CCCDEC7EF7EA}"/>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144797</xdr:rowOff>
    </xdr:from>
    <xdr:ext cx="405111" cy="259045"/>
    <xdr:sp macro="" textlink="">
      <xdr:nvSpPr>
        <xdr:cNvPr id="630" name="【児童館】&#10;有形固定資産減価償却率平均値テキスト">
          <a:extLst>
            <a:ext uri="{FF2B5EF4-FFF2-40B4-BE49-F238E27FC236}">
              <a16:creationId xmlns:a16="http://schemas.microsoft.com/office/drawing/2014/main" id="{382DB5AD-F506-473B-A877-975AF9640734}"/>
            </a:ext>
          </a:extLst>
        </xdr:cNvPr>
        <xdr:cNvSpPr txBox="1"/>
      </xdr:nvSpPr>
      <xdr:spPr>
        <a:xfrm>
          <a:off x="16357600" y="1420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631" name="フローチャート: 判断 630">
          <a:extLst>
            <a:ext uri="{FF2B5EF4-FFF2-40B4-BE49-F238E27FC236}">
              <a16:creationId xmlns:a16="http://schemas.microsoft.com/office/drawing/2014/main" id="{E2F8E0DE-B418-4DD2-9899-BCA99282F9AB}"/>
            </a:ext>
          </a:extLst>
        </xdr:cNvPr>
        <xdr:cNvSpPr/>
      </xdr:nvSpPr>
      <xdr:spPr>
        <a:xfrm>
          <a:off x="162687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632" name="フローチャート: 判断 631">
          <a:extLst>
            <a:ext uri="{FF2B5EF4-FFF2-40B4-BE49-F238E27FC236}">
              <a16:creationId xmlns:a16="http://schemas.microsoft.com/office/drawing/2014/main" id="{44797F73-76F7-45A6-B694-543B276ECE70}"/>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43180</xdr:rowOff>
    </xdr:from>
    <xdr:to>
      <xdr:col>76</xdr:col>
      <xdr:colOff>165100</xdr:colOff>
      <xdr:row>79</xdr:row>
      <xdr:rowOff>144780</xdr:rowOff>
    </xdr:to>
    <xdr:sp macro="" textlink="">
      <xdr:nvSpPr>
        <xdr:cNvPr id="633" name="フローチャート: 判断 632">
          <a:extLst>
            <a:ext uri="{FF2B5EF4-FFF2-40B4-BE49-F238E27FC236}">
              <a16:creationId xmlns:a16="http://schemas.microsoft.com/office/drawing/2014/main" id="{DBE27DD3-19CA-4801-B276-7A125E5EECAE}"/>
            </a:ext>
          </a:extLst>
        </xdr:cNvPr>
        <xdr:cNvSpPr/>
      </xdr:nvSpPr>
      <xdr:spPr>
        <a:xfrm>
          <a:off x="14541500" y="1358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FE56D15D-DFB5-427F-8A53-433E0EE10BC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63B296DF-2B94-4DD1-9C74-C4C5BF976C1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2F51510D-F436-40D3-8E17-E75438855D1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84C72CB3-E961-48BD-AA4C-39A8A5965DB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166F1D18-418F-4080-A75E-59AFB26B47E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39" name="楕円 638">
          <a:extLst>
            <a:ext uri="{FF2B5EF4-FFF2-40B4-BE49-F238E27FC236}">
              <a16:creationId xmlns:a16="http://schemas.microsoft.com/office/drawing/2014/main" id="{2C0EE9B4-7709-4FCF-954F-A74633DF46A2}"/>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118127</xdr:rowOff>
    </xdr:from>
    <xdr:ext cx="469744" cy="259045"/>
    <xdr:sp macro="" textlink="">
      <xdr:nvSpPr>
        <xdr:cNvPr id="640" name="【児童館】&#10;有形固定資産減価償却率該当値テキスト">
          <a:extLst>
            <a:ext uri="{FF2B5EF4-FFF2-40B4-BE49-F238E27FC236}">
              <a16:creationId xmlns:a16="http://schemas.microsoft.com/office/drawing/2014/main" id="{D7148A12-BFF4-4368-A3C6-1D48431AA39B}"/>
            </a:ext>
          </a:extLst>
        </xdr:cNvPr>
        <xdr:cNvSpPr txBox="1"/>
      </xdr:nvSpPr>
      <xdr:spPr>
        <a:xfrm>
          <a:off x="163576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1" name="楕円 640">
          <a:extLst>
            <a:ext uri="{FF2B5EF4-FFF2-40B4-BE49-F238E27FC236}">
              <a16:creationId xmlns:a16="http://schemas.microsoft.com/office/drawing/2014/main" id="{E7659F57-FDCC-4112-A8CF-E59D66345733}"/>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44450</xdr:rowOff>
    </xdr:from>
    <xdr:to>
      <xdr:col>85</xdr:col>
      <xdr:colOff>127000</xdr:colOff>
      <xdr:row>79</xdr:row>
      <xdr:rowOff>44450</xdr:rowOff>
    </xdr:to>
    <xdr:cxnSp macro="">
      <xdr:nvCxnSpPr>
        <xdr:cNvPr id="642" name="直線コネクタ 641">
          <a:extLst>
            <a:ext uri="{FF2B5EF4-FFF2-40B4-BE49-F238E27FC236}">
              <a16:creationId xmlns:a16="http://schemas.microsoft.com/office/drawing/2014/main" id="{12267A21-C8F3-46F7-84DE-588CCC6DCE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165100</xdr:rowOff>
    </xdr:from>
    <xdr:to>
      <xdr:col>76</xdr:col>
      <xdr:colOff>165100</xdr:colOff>
      <xdr:row>79</xdr:row>
      <xdr:rowOff>95250</xdr:rowOff>
    </xdr:to>
    <xdr:sp macro="" textlink="">
      <xdr:nvSpPr>
        <xdr:cNvPr id="643" name="楕円 642">
          <a:extLst>
            <a:ext uri="{FF2B5EF4-FFF2-40B4-BE49-F238E27FC236}">
              <a16:creationId xmlns:a16="http://schemas.microsoft.com/office/drawing/2014/main" id="{FB63888F-4878-44B2-BF07-A4B12F9B34C4}"/>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ACDFA070-B087-4C32-8416-CB5E5618BEB4}"/>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645" name="n_1aveValue【児童館】&#10;有形固定資産減価償却率">
          <a:extLst>
            <a:ext uri="{FF2B5EF4-FFF2-40B4-BE49-F238E27FC236}">
              <a16:creationId xmlns:a16="http://schemas.microsoft.com/office/drawing/2014/main" id="{5CDAF2A1-222C-4C2F-AFEE-BB3EEC2BAAE9}"/>
            </a:ext>
          </a:extLst>
        </xdr:cNvPr>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135907</xdr:rowOff>
    </xdr:from>
    <xdr:ext cx="405111" cy="259045"/>
    <xdr:sp macro="" textlink="">
      <xdr:nvSpPr>
        <xdr:cNvPr id="646" name="n_2aveValue【児童館】&#10;有形固定資産減価償却率">
          <a:extLst>
            <a:ext uri="{FF2B5EF4-FFF2-40B4-BE49-F238E27FC236}">
              <a16:creationId xmlns:a16="http://schemas.microsoft.com/office/drawing/2014/main" id="{D3B2915C-2A4C-4847-94F6-6A6EC9EAD8E6}"/>
            </a:ext>
          </a:extLst>
        </xdr:cNvPr>
        <xdr:cNvSpPr txBox="1"/>
      </xdr:nvSpPr>
      <xdr:spPr>
        <a:xfrm>
          <a:off x="14389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77</xdr:row>
      <xdr:rowOff>111777</xdr:rowOff>
    </xdr:from>
    <xdr:ext cx="469744" cy="259045"/>
    <xdr:sp macro="" textlink="">
      <xdr:nvSpPr>
        <xdr:cNvPr id="647" name="n_1mainValue【児童館】&#10;有形固定資産減価償却率">
          <a:extLst>
            <a:ext uri="{FF2B5EF4-FFF2-40B4-BE49-F238E27FC236}">
              <a16:creationId xmlns:a16="http://schemas.microsoft.com/office/drawing/2014/main" id="{408674C9-88D6-4A41-AC00-CCF466EEF7C4}"/>
            </a:ext>
          </a:extLst>
        </xdr:cNvPr>
        <xdr:cNvSpPr txBox="1"/>
      </xdr:nvSpPr>
      <xdr:spPr>
        <a:xfrm>
          <a:off x="15233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77</xdr:row>
      <xdr:rowOff>111777</xdr:rowOff>
    </xdr:from>
    <xdr:ext cx="469744" cy="259045"/>
    <xdr:sp macro="" textlink="">
      <xdr:nvSpPr>
        <xdr:cNvPr id="648" name="n_2mainValue【児童館】&#10;有形固定資産減価償却率">
          <a:extLst>
            <a:ext uri="{FF2B5EF4-FFF2-40B4-BE49-F238E27FC236}">
              <a16:creationId xmlns:a16="http://schemas.microsoft.com/office/drawing/2014/main" id="{5F635DD2-C5B3-47EE-AFDC-60BE07D14B06}"/>
            </a:ext>
          </a:extLst>
        </xdr:cNvPr>
        <xdr:cNvSpPr txBox="1"/>
      </xdr:nvSpPr>
      <xdr:spPr>
        <a:xfrm>
          <a:off x="14357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64B4504B-2A23-4971-A846-F05F8697AD9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3DB1612C-963B-454F-9DFC-9AB3B1F254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7BF2260C-CECB-4AE6-AED0-9187061DA35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05949D51-298F-464A-911C-1E1941F81E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2CED4B11-4C9A-4DBC-BBDD-5104C0B7F25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683273F3-E107-4A8B-BF98-C4EB8486355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EF782F3D-A6DB-46FD-A1D4-8D0B826378F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D8D49F60-74F6-4200-89BE-71F9A5BE443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6B6173FF-86DC-4EDF-B0F4-AD6A8B822E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8B8A2A8F-47ED-4E81-B487-287ADE6A1F5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9" name="テキスト ボックス 658">
          <a:extLst>
            <a:ext uri="{FF2B5EF4-FFF2-40B4-BE49-F238E27FC236}">
              <a16:creationId xmlns:a16="http://schemas.microsoft.com/office/drawing/2014/main" id="{D07259BB-E88D-4E57-8938-0C55CD66D979}"/>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60" name="直線コネクタ 659">
          <a:extLst>
            <a:ext uri="{FF2B5EF4-FFF2-40B4-BE49-F238E27FC236}">
              <a16:creationId xmlns:a16="http://schemas.microsoft.com/office/drawing/2014/main" id="{AAAB569E-1628-4AB8-A3E0-BADA4C10919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1" name="テキスト ボックス 660">
          <a:extLst>
            <a:ext uri="{FF2B5EF4-FFF2-40B4-BE49-F238E27FC236}">
              <a16:creationId xmlns:a16="http://schemas.microsoft.com/office/drawing/2014/main" id="{D8D13563-E94B-4EA4-998A-9CFD0B17CEC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2" name="直線コネクタ 661">
          <a:extLst>
            <a:ext uri="{FF2B5EF4-FFF2-40B4-BE49-F238E27FC236}">
              <a16:creationId xmlns:a16="http://schemas.microsoft.com/office/drawing/2014/main" id="{2D11E96A-791C-4E30-A8F9-1442E5854AE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3" name="テキスト ボックス 662">
          <a:extLst>
            <a:ext uri="{FF2B5EF4-FFF2-40B4-BE49-F238E27FC236}">
              <a16:creationId xmlns:a16="http://schemas.microsoft.com/office/drawing/2014/main" id="{D7F828CF-D407-4ABF-A6A6-CC6535E2E07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4" name="直線コネクタ 663">
          <a:extLst>
            <a:ext uri="{FF2B5EF4-FFF2-40B4-BE49-F238E27FC236}">
              <a16:creationId xmlns:a16="http://schemas.microsoft.com/office/drawing/2014/main" id="{FDC3A147-F567-4C71-9B24-6E0390DD1B3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5" name="テキスト ボックス 664">
          <a:extLst>
            <a:ext uri="{FF2B5EF4-FFF2-40B4-BE49-F238E27FC236}">
              <a16:creationId xmlns:a16="http://schemas.microsoft.com/office/drawing/2014/main" id="{670A8328-03EF-4658-99CA-E765F1D6736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6" name="直線コネクタ 665">
          <a:extLst>
            <a:ext uri="{FF2B5EF4-FFF2-40B4-BE49-F238E27FC236}">
              <a16:creationId xmlns:a16="http://schemas.microsoft.com/office/drawing/2014/main" id="{688047CB-F10F-4E2D-A5A3-0D5583B41C0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7" name="テキスト ボックス 666">
          <a:extLst>
            <a:ext uri="{FF2B5EF4-FFF2-40B4-BE49-F238E27FC236}">
              <a16:creationId xmlns:a16="http://schemas.microsoft.com/office/drawing/2014/main" id="{BBC676EF-4733-4463-A22E-83EDCF63201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8" name="直線コネクタ 667">
          <a:extLst>
            <a:ext uri="{FF2B5EF4-FFF2-40B4-BE49-F238E27FC236}">
              <a16:creationId xmlns:a16="http://schemas.microsoft.com/office/drawing/2014/main" id="{CBA84BAC-1116-469F-95C8-539A69E89EF4}"/>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9" name="テキスト ボックス 668">
          <a:extLst>
            <a:ext uri="{FF2B5EF4-FFF2-40B4-BE49-F238E27FC236}">
              <a16:creationId xmlns:a16="http://schemas.microsoft.com/office/drawing/2014/main" id="{4E5F241B-F01B-4F3B-94CC-8519D2CE173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0" name="直線コネクタ 669">
          <a:extLst>
            <a:ext uri="{FF2B5EF4-FFF2-40B4-BE49-F238E27FC236}">
              <a16:creationId xmlns:a16="http://schemas.microsoft.com/office/drawing/2014/main" id="{5142C6A9-A59A-4D69-AB98-205796210BB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1" name="テキスト ボックス 670">
          <a:extLst>
            <a:ext uri="{FF2B5EF4-FFF2-40B4-BE49-F238E27FC236}">
              <a16:creationId xmlns:a16="http://schemas.microsoft.com/office/drawing/2014/main" id="{64D1CAAE-5ED3-40B5-810C-34292358F7DC}"/>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a:extLst>
            <a:ext uri="{FF2B5EF4-FFF2-40B4-BE49-F238E27FC236}">
              <a16:creationId xmlns:a16="http://schemas.microsoft.com/office/drawing/2014/main" id="{666A61AC-A505-4261-AD9B-6CCBF5683E1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a:extLst>
            <a:ext uri="{FF2B5EF4-FFF2-40B4-BE49-F238E27FC236}">
              <a16:creationId xmlns:a16="http://schemas.microsoft.com/office/drawing/2014/main" id="{4469F884-447B-40AB-B111-42EDC64230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児童館】&#10;一人当たり面積グラフ枠">
          <a:extLst>
            <a:ext uri="{FF2B5EF4-FFF2-40B4-BE49-F238E27FC236}">
              <a16:creationId xmlns:a16="http://schemas.microsoft.com/office/drawing/2014/main" id="{0A7A53BD-1B72-4CD4-AEE5-DAA47BF1E2A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119743</xdr:rowOff>
    </xdr:to>
    <xdr:cxnSp macro="">
      <xdr:nvCxnSpPr>
        <xdr:cNvPr id="675" name="直線コネクタ 674">
          <a:extLst>
            <a:ext uri="{FF2B5EF4-FFF2-40B4-BE49-F238E27FC236}">
              <a16:creationId xmlns:a16="http://schemas.microsoft.com/office/drawing/2014/main" id="{8205B8E1-DF75-4A61-BC20-200553AAFC71}"/>
            </a:ext>
          </a:extLst>
        </xdr:cNvPr>
        <xdr:cNvCxnSpPr/>
      </xdr:nvCxnSpPr>
      <xdr:spPr>
        <a:xfrm flipV="1">
          <a:off x="22160864" y="134275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76" name="【児童館】&#10;一人当たり面積最小値テキスト">
          <a:extLst>
            <a:ext uri="{FF2B5EF4-FFF2-40B4-BE49-F238E27FC236}">
              <a16:creationId xmlns:a16="http://schemas.microsoft.com/office/drawing/2014/main" id="{10454006-BADB-4E1B-81BA-D247F3D0D43C}"/>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77" name="直線コネクタ 676">
          <a:extLst>
            <a:ext uri="{FF2B5EF4-FFF2-40B4-BE49-F238E27FC236}">
              <a16:creationId xmlns:a16="http://schemas.microsoft.com/office/drawing/2014/main" id="{3F911F8D-BE3A-4114-973D-F3C1231BB37B}"/>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678" name="【児童館】&#10;一人当たり面積最大値テキスト">
          <a:extLst>
            <a:ext uri="{FF2B5EF4-FFF2-40B4-BE49-F238E27FC236}">
              <a16:creationId xmlns:a16="http://schemas.microsoft.com/office/drawing/2014/main" id="{4C381761-D886-4C5E-A023-4785B264D4A0}"/>
            </a:ext>
          </a:extLst>
        </xdr:cNvPr>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679" name="直線コネクタ 678">
          <a:extLst>
            <a:ext uri="{FF2B5EF4-FFF2-40B4-BE49-F238E27FC236}">
              <a16:creationId xmlns:a16="http://schemas.microsoft.com/office/drawing/2014/main" id="{1AE51796-CF86-4A70-A138-BF55A36D28B0}"/>
            </a:ext>
          </a:extLst>
        </xdr:cNvPr>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80" name="【児童館】&#10;一人当たり面積平均値テキスト">
          <a:extLst>
            <a:ext uri="{FF2B5EF4-FFF2-40B4-BE49-F238E27FC236}">
              <a16:creationId xmlns:a16="http://schemas.microsoft.com/office/drawing/2014/main" id="{4FCDDECD-237B-4AD1-B883-9723D8011458}"/>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81" name="フローチャート: 判断 680">
          <a:extLst>
            <a:ext uri="{FF2B5EF4-FFF2-40B4-BE49-F238E27FC236}">
              <a16:creationId xmlns:a16="http://schemas.microsoft.com/office/drawing/2014/main" id="{BFBD4799-4F46-4195-A0D1-C651A1EC3D7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682" name="フローチャート: 判断 681">
          <a:extLst>
            <a:ext uri="{FF2B5EF4-FFF2-40B4-BE49-F238E27FC236}">
              <a16:creationId xmlns:a16="http://schemas.microsoft.com/office/drawing/2014/main" id="{4772C843-3613-4918-AFC8-61B589E193D7}"/>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52614</xdr:rowOff>
    </xdr:from>
    <xdr:to>
      <xdr:col>107</xdr:col>
      <xdr:colOff>101600</xdr:colOff>
      <xdr:row>84</xdr:row>
      <xdr:rowOff>154214</xdr:rowOff>
    </xdr:to>
    <xdr:sp macro="" textlink="">
      <xdr:nvSpPr>
        <xdr:cNvPr id="683" name="フローチャート: 判断 682">
          <a:extLst>
            <a:ext uri="{FF2B5EF4-FFF2-40B4-BE49-F238E27FC236}">
              <a16:creationId xmlns:a16="http://schemas.microsoft.com/office/drawing/2014/main" id="{920EA235-CB05-4945-9D80-6CA72BE1679F}"/>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225890ED-41AD-451F-ACA2-6EBA53DD36C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5B95158E-9EED-40B3-8954-368947E9C68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FC8C3B52-8B77-450F-AEED-E2F60D25602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A0E3D0E5-DE21-4433-841E-B1863B1E662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365A307A-A9EB-4E4E-B13D-9D6BACE8295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36286</xdr:rowOff>
    </xdr:from>
    <xdr:to>
      <xdr:col>116</xdr:col>
      <xdr:colOff>114300</xdr:colOff>
      <xdr:row>86</xdr:row>
      <xdr:rowOff>137886</xdr:rowOff>
    </xdr:to>
    <xdr:sp macro="" textlink="">
      <xdr:nvSpPr>
        <xdr:cNvPr id="689" name="楕円 688">
          <a:extLst>
            <a:ext uri="{FF2B5EF4-FFF2-40B4-BE49-F238E27FC236}">
              <a16:creationId xmlns:a16="http://schemas.microsoft.com/office/drawing/2014/main" id="{67774DA1-FDA0-46C1-AE7C-86CD89EC0083}"/>
            </a:ext>
          </a:extLst>
        </xdr:cNvPr>
        <xdr:cNvSpPr/>
      </xdr:nvSpPr>
      <xdr:spPr>
        <a:xfrm>
          <a:off x="221107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122663</xdr:rowOff>
    </xdr:from>
    <xdr:ext cx="469744" cy="259045"/>
    <xdr:sp macro="" textlink="">
      <xdr:nvSpPr>
        <xdr:cNvPr id="690" name="【児童館】&#10;一人当たり面積該当値テキスト">
          <a:extLst>
            <a:ext uri="{FF2B5EF4-FFF2-40B4-BE49-F238E27FC236}">
              <a16:creationId xmlns:a16="http://schemas.microsoft.com/office/drawing/2014/main" id="{A1667CD9-CAC8-473F-8321-61C97C2462EF}"/>
            </a:ext>
          </a:extLst>
        </xdr:cNvPr>
        <xdr:cNvSpPr txBox="1"/>
      </xdr:nvSpPr>
      <xdr:spPr>
        <a:xfrm>
          <a:off x="22199600" y="1469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52614</xdr:rowOff>
    </xdr:from>
    <xdr:to>
      <xdr:col>112</xdr:col>
      <xdr:colOff>38100</xdr:colOff>
      <xdr:row>86</xdr:row>
      <xdr:rowOff>154214</xdr:rowOff>
    </xdr:to>
    <xdr:sp macro="" textlink="">
      <xdr:nvSpPr>
        <xdr:cNvPr id="691" name="楕円 690">
          <a:extLst>
            <a:ext uri="{FF2B5EF4-FFF2-40B4-BE49-F238E27FC236}">
              <a16:creationId xmlns:a16="http://schemas.microsoft.com/office/drawing/2014/main" id="{C377D6C4-FF2C-444C-A565-28CA2E43C793}"/>
            </a:ext>
          </a:extLst>
        </xdr:cNvPr>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87086</xdr:rowOff>
    </xdr:from>
    <xdr:to>
      <xdr:col>116</xdr:col>
      <xdr:colOff>63500</xdr:colOff>
      <xdr:row>86</xdr:row>
      <xdr:rowOff>103414</xdr:rowOff>
    </xdr:to>
    <xdr:cxnSp macro="">
      <xdr:nvCxnSpPr>
        <xdr:cNvPr id="692" name="直線コネクタ 691">
          <a:extLst>
            <a:ext uri="{FF2B5EF4-FFF2-40B4-BE49-F238E27FC236}">
              <a16:creationId xmlns:a16="http://schemas.microsoft.com/office/drawing/2014/main" id="{CD694303-1A04-4C39-A76A-EA8D1127009A}"/>
            </a:ext>
          </a:extLst>
        </xdr:cNvPr>
        <xdr:cNvCxnSpPr/>
      </xdr:nvCxnSpPr>
      <xdr:spPr>
        <a:xfrm flipV="1">
          <a:off x="21323300" y="148317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68943</xdr:rowOff>
    </xdr:from>
    <xdr:to>
      <xdr:col>107</xdr:col>
      <xdr:colOff>101600</xdr:colOff>
      <xdr:row>86</xdr:row>
      <xdr:rowOff>170543</xdr:rowOff>
    </xdr:to>
    <xdr:sp macro="" textlink="">
      <xdr:nvSpPr>
        <xdr:cNvPr id="693" name="楕円 692">
          <a:extLst>
            <a:ext uri="{FF2B5EF4-FFF2-40B4-BE49-F238E27FC236}">
              <a16:creationId xmlns:a16="http://schemas.microsoft.com/office/drawing/2014/main" id="{485EBBF8-63D1-4DCF-9C3A-B743B2388BBF}"/>
            </a:ext>
          </a:extLst>
        </xdr:cNvPr>
        <xdr:cNvSpPr/>
      </xdr:nvSpPr>
      <xdr:spPr>
        <a:xfrm>
          <a:off x="20383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103414</xdr:rowOff>
    </xdr:from>
    <xdr:to>
      <xdr:col>111</xdr:col>
      <xdr:colOff>177800</xdr:colOff>
      <xdr:row>86</xdr:row>
      <xdr:rowOff>119743</xdr:rowOff>
    </xdr:to>
    <xdr:cxnSp macro="">
      <xdr:nvCxnSpPr>
        <xdr:cNvPr id="694" name="直線コネクタ 693">
          <a:extLst>
            <a:ext uri="{FF2B5EF4-FFF2-40B4-BE49-F238E27FC236}">
              <a16:creationId xmlns:a16="http://schemas.microsoft.com/office/drawing/2014/main" id="{C36E0355-E50F-48DA-AFE5-34B29DE65AAB}"/>
            </a:ext>
          </a:extLst>
        </xdr:cNvPr>
        <xdr:cNvCxnSpPr/>
      </xdr:nvCxnSpPr>
      <xdr:spPr>
        <a:xfrm flipV="1">
          <a:off x="20434300" y="148481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72770</xdr:rowOff>
    </xdr:from>
    <xdr:ext cx="469744" cy="259045"/>
    <xdr:sp macro="" textlink="">
      <xdr:nvSpPr>
        <xdr:cNvPr id="695" name="n_1aveValue【児童館】&#10;一人当たり面積">
          <a:extLst>
            <a:ext uri="{FF2B5EF4-FFF2-40B4-BE49-F238E27FC236}">
              <a16:creationId xmlns:a16="http://schemas.microsoft.com/office/drawing/2014/main" id="{9492E766-50DE-4426-AC03-0D49D784A2C5}"/>
            </a:ext>
          </a:extLst>
        </xdr:cNvPr>
        <xdr:cNvSpPr txBox="1"/>
      </xdr:nvSpPr>
      <xdr:spPr>
        <a:xfrm>
          <a:off x="210757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696" name="n_2aveValue【児童館】&#10;一人当たり面積">
          <a:extLst>
            <a:ext uri="{FF2B5EF4-FFF2-40B4-BE49-F238E27FC236}">
              <a16:creationId xmlns:a16="http://schemas.microsoft.com/office/drawing/2014/main" id="{2D283B78-FA80-478D-B021-B897FAADB3A8}"/>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145341</xdr:rowOff>
    </xdr:from>
    <xdr:ext cx="469744" cy="259045"/>
    <xdr:sp macro="" textlink="">
      <xdr:nvSpPr>
        <xdr:cNvPr id="697" name="n_1mainValue【児童館】&#10;一人当たり面積">
          <a:extLst>
            <a:ext uri="{FF2B5EF4-FFF2-40B4-BE49-F238E27FC236}">
              <a16:creationId xmlns:a16="http://schemas.microsoft.com/office/drawing/2014/main" id="{2E7151AB-89F2-4CAD-8519-9A23B0BCD1F6}"/>
            </a:ext>
          </a:extLst>
        </xdr:cNvPr>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161670</xdr:rowOff>
    </xdr:from>
    <xdr:ext cx="469744" cy="259045"/>
    <xdr:sp macro="" textlink="">
      <xdr:nvSpPr>
        <xdr:cNvPr id="698" name="n_2mainValue【児童館】&#10;一人当たり面積">
          <a:extLst>
            <a:ext uri="{FF2B5EF4-FFF2-40B4-BE49-F238E27FC236}">
              <a16:creationId xmlns:a16="http://schemas.microsoft.com/office/drawing/2014/main" id="{A0DFA1F1-EA89-4E02-B998-C0673F6101B6}"/>
            </a:ext>
          </a:extLst>
        </xdr:cNvPr>
        <xdr:cNvSpPr txBox="1"/>
      </xdr:nvSpPr>
      <xdr:spPr>
        <a:xfrm>
          <a:off x="20199427"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a:extLst>
            <a:ext uri="{FF2B5EF4-FFF2-40B4-BE49-F238E27FC236}">
              <a16:creationId xmlns:a16="http://schemas.microsoft.com/office/drawing/2014/main" id="{CBDA5810-1B57-4C79-93F6-81CCECF36D3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a:extLst>
            <a:ext uri="{FF2B5EF4-FFF2-40B4-BE49-F238E27FC236}">
              <a16:creationId xmlns:a16="http://schemas.microsoft.com/office/drawing/2014/main" id="{A1CA0D8D-09B8-4F75-9FC5-F6ABC04F83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a:extLst>
            <a:ext uri="{FF2B5EF4-FFF2-40B4-BE49-F238E27FC236}">
              <a16:creationId xmlns:a16="http://schemas.microsoft.com/office/drawing/2014/main" id="{E86205B9-EA13-471A-ADC9-9234881200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a:extLst>
            <a:ext uri="{FF2B5EF4-FFF2-40B4-BE49-F238E27FC236}">
              <a16:creationId xmlns:a16="http://schemas.microsoft.com/office/drawing/2014/main" id="{430F2614-E8D3-46EA-A59A-AB490132D6F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a:extLst>
            <a:ext uri="{FF2B5EF4-FFF2-40B4-BE49-F238E27FC236}">
              <a16:creationId xmlns:a16="http://schemas.microsoft.com/office/drawing/2014/main" id="{F9F73830-67E9-402A-A8F8-642A425BB3E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a:extLst>
            <a:ext uri="{FF2B5EF4-FFF2-40B4-BE49-F238E27FC236}">
              <a16:creationId xmlns:a16="http://schemas.microsoft.com/office/drawing/2014/main" id="{2A15B5C7-FC66-42C8-A74A-77426E86EC4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a:extLst>
            <a:ext uri="{FF2B5EF4-FFF2-40B4-BE49-F238E27FC236}">
              <a16:creationId xmlns:a16="http://schemas.microsoft.com/office/drawing/2014/main" id="{26D597A0-D982-4C83-9937-288476A79DA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a:extLst>
            <a:ext uri="{FF2B5EF4-FFF2-40B4-BE49-F238E27FC236}">
              <a16:creationId xmlns:a16="http://schemas.microsoft.com/office/drawing/2014/main" id="{A6E393A0-DC80-4AED-AB4B-8B3621C80E8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a:extLst>
            <a:ext uri="{FF2B5EF4-FFF2-40B4-BE49-F238E27FC236}">
              <a16:creationId xmlns:a16="http://schemas.microsoft.com/office/drawing/2014/main" id="{ACECBA8E-EC85-4427-A5B3-78B88B4D1E3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a:extLst>
            <a:ext uri="{FF2B5EF4-FFF2-40B4-BE49-F238E27FC236}">
              <a16:creationId xmlns:a16="http://schemas.microsoft.com/office/drawing/2014/main" id="{81BA09AE-76FF-48AC-9550-D87EA1400B7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a:extLst>
            <a:ext uri="{FF2B5EF4-FFF2-40B4-BE49-F238E27FC236}">
              <a16:creationId xmlns:a16="http://schemas.microsoft.com/office/drawing/2014/main" id="{8565A7B0-3C36-460F-9CC6-E5481A193E4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0" name="テキスト ボックス 709">
          <a:extLst>
            <a:ext uri="{FF2B5EF4-FFF2-40B4-BE49-F238E27FC236}">
              <a16:creationId xmlns:a16="http://schemas.microsoft.com/office/drawing/2014/main" id="{D0384DC9-52D7-43BB-A089-ADD8C53B3AD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a:extLst>
            <a:ext uri="{FF2B5EF4-FFF2-40B4-BE49-F238E27FC236}">
              <a16:creationId xmlns:a16="http://schemas.microsoft.com/office/drawing/2014/main" id="{79390B84-22E6-4A92-80A1-062B9781893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a:extLst>
            <a:ext uri="{FF2B5EF4-FFF2-40B4-BE49-F238E27FC236}">
              <a16:creationId xmlns:a16="http://schemas.microsoft.com/office/drawing/2014/main" id="{A23895E7-8668-4DCB-B70D-E81D45A0994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a:extLst>
            <a:ext uri="{FF2B5EF4-FFF2-40B4-BE49-F238E27FC236}">
              <a16:creationId xmlns:a16="http://schemas.microsoft.com/office/drawing/2014/main" id="{9B264953-EF61-4554-BDE1-772152BD5EE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a:extLst>
            <a:ext uri="{FF2B5EF4-FFF2-40B4-BE49-F238E27FC236}">
              <a16:creationId xmlns:a16="http://schemas.microsoft.com/office/drawing/2014/main" id="{7875BE8B-4A37-4CFE-AC1A-31212EB2232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a:extLst>
            <a:ext uri="{FF2B5EF4-FFF2-40B4-BE49-F238E27FC236}">
              <a16:creationId xmlns:a16="http://schemas.microsoft.com/office/drawing/2014/main" id="{D683250D-DB59-40AB-8AF4-92C7221867C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a:extLst>
            <a:ext uri="{FF2B5EF4-FFF2-40B4-BE49-F238E27FC236}">
              <a16:creationId xmlns:a16="http://schemas.microsoft.com/office/drawing/2014/main" id="{FFE7F148-A222-4AD9-95C1-189B3533FCD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a:extLst>
            <a:ext uri="{FF2B5EF4-FFF2-40B4-BE49-F238E27FC236}">
              <a16:creationId xmlns:a16="http://schemas.microsoft.com/office/drawing/2014/main" id="{AFD390F1-1D45-43D3-805A-9017248FDB7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a:extLst>
            <a:ext uri="{FF2B5EF4-FFF2-40B4-BE49-F238E27FC236}">
              <a16:creationId xmlns:a16="http://schemas.microsoft.com/office/drawing/2014/main" id="{499B4F69-F9ED-4974-9E41-3EC7F52F26E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a:extLst>
            <a:ext uri="{FF2B5EF4-FFF2-40B4-BE49-F238E27FC236}">
              <a16:creationId xmlns:a16="http://schemas.microsoft.com/office/drawing/2014/main" id="{30A73D7F-6F1F-40AF-BFB0-AFBEF530402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8D1FB9CA-EE13-4A4D-A220-CB475FAF878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A7C41B25-2C50-4C6B-A7FB-648804A33CD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481ABE0A-13CE-4781-99A0-45CCE5C8EEA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a:extLst>
            <a:ext uri="{FF2B5EF4-FFF2-40B4-BE49-F238E27FC236}">
              <a16:creationId xmlns:a16="http://schemas.microsoft.com/office/drawing/2014/main" id="{6A53A600-25DE-4F64-8C83-6175D970BE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724" name="直線コネクタ 723">
          <a:extLst>
            <a:ext uri="{FF2B5EF4-FFF2-40B4-BE49-F238E27FC236}">
              <a16:creationId xmlns:a16="http://schemas.microsoft.com/office/drawing/2014/main" id="{5B255267-0AF2-4C5E-952F-1992BA8AF09A}"/>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725" name="【公民館】&#10;有形固定資産減価償却率最小値テキスト">
          <a:extLst>
            <a:ext uri="{FF2B5EF4-FFF2-40B4-BE49-F238E27FC236}">
              <a16:creationId xmlns:a16="http://schemas.microsoft.com/office/drawing/2014/main" id="{FE0DFD64-C380-47C2-8A2E-DA5DFF16295C}"/>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726" name="直線コネクタ 725">
          <a:extLst>
            <a:ext uri="{FF2B5EF4-FFF2-40B4-BE49-F238E27FC236}">
              <a16:creationId xmlns:a16="http://schemas.microsoft.com/office/drawing/2014/main" id="{C18289B9-A749-4039-9CFB-E1CA51F2746D}"/>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7" name="【公民館】&#10;有形固定資産減価償却率最大値テキスト">
          <a:extLst>
            <a:ext uri="{FF2B5EF4-FFF2-40B4-BE49-F238E27FC236}">
              <a16:creationId xmlns:a16="http://schemas.microsoft.com/office/drawing/2014/main" id="{7B00D977-0571-4A27-A605-1F206C0134F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8" name="直線コネクタ 727">
          <a:extLst>
            <a:ext uri="{FF2B5EF4-FFF2-40B4-BE49-F238E27FC236}">
              <a16:creationId xmlns:a16="http://schemas.microsoft.com/office/drawing/2014/main" id="{35B07586-7FB9-49C2-B3BD-9BBA866D42E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729" name="【公民館】&#10;有形固定資産減価償却率平均値テキスト">
          <a:extLst>
            <a:ext uri="{FF2B5EF4-FFF2-40B4-BE49-F238E27FC236}">
              <a16:creationId xmlns:a16="http://schemas.microsoft.com/office/drawing/2014/main" id="{AE219A20-A3F2-4C31-87D0-E5D761EA34D9}"/>
            </a:ext>
          </a:extLst>
        </xdr:cNvPr>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730" name="フローチャート: 判断 729">
          <a:extLst>
            <a:ext uri="{FF2B5EF4-FFF2-40B4-BE49-F238E27FC236}">
              <a16:creationId xmlns:a16="http://schemas.microsoft.com/office/drawing/2014/main" id="{A5F9695C-A403-4989-AA82-967D68A40B17}"/>
            </a:ext>
          </a:extLst>
        </xdr:cNvPr>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731" name="フローチャート: 判断 730">
          <a:extLst>
            <a:ext uri="{FF2B5EF4-FFF2-40B4-BE49-F238E27FC236}">
              <a16:creationId xmlns:a16="http://schemas.microsoft.com/office/drawing/2014/main" id="{98594D5F-DFC2-4774-AFAB-9CB9BA0D40DD}"/>
            </a:ext>
          </a:extLst>
        </xdr:cNvPr>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732" name="フローチャート: 判断 731">
          <a:extLst>
            <a:ext uri="{FF2B5EF4-FFF2-40B4-BE49-F238E27FC236}">
              <a16:creationId xmlns:a16="http://schemas.microsoft.com/office/drawing/2014/main" id="{18FF282D-C28F-493B-A1DE-CF216843FE76}"/>
            </a:ext>
          </a:extLst>
        </xdr:cNvPr>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CE72EE16-1DB6-4CE2-B6CA-07B119BF3BF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75F31FD-97DB-486A-BB31-E2C73A9ED1F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776D3F7-E67A-4AFC-A600-981EF18C00F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91CB3DC-3590-4AF2-86F3-4978B5E2D17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2C103275-47E8-4903-B4FC-05700CA82C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33564</xdr:rowOff>
    </xdr:from>
    <xdr:to>
      <xdr:col>85</xdr:col>
      <xdr:colOff>177800</xdr:colOff>
      <xdr:row>100</xdr:row>
      <xdr:rowOff>135164</xdr:rowOff>
    </xdr:to>
    <xdr:sp macro="" textlink="">
      <xdr:nvSpPr>
        <xdr:cNvPr id="738" name="楕円 737">
          <a:extLst>
            <a:ext uri="{FF2B5EF4-FFF2-40B4-BE49-F238E27FC236}">
              <a16:creationId xmlns:a16="http://schemas.microsoft.com/office/drawing/2014/main" id="{6AE95487-C933-4BD5-A443-C198056B2658}"/>
            </a:ext>
          </a:extLst>
        </xdr:cNvPr>
        <xdr:cNvSpPr/>
      </xdr:nvSpPr>
      <xdr:spPr>
        <a:xfrm>
          <a:off x="162687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56441</xdr:rowOff>
    </xdr:from>
    <xdr:ext cx="405111" cy="259045"/>
    <xdr:sp macro="" textlink="">
      <xdr:nvSpPr>
        <xdr:cNvPr id="739" name="【公民館】&#10;有形固定資産減価償却率該当値テキスト">
          <a:extLst>
            <a:ext uri="{FF2B5EF4-FFF2-40B4-BE49-F238E27FC236}">
              <a16:creationId xmlns:a16="http://schemas.microsoft.com/office/drawing/2014/main" id="{9E9727B7-ECDD-415D-9D45-AF40F0FCE67C}"/>
            </a:ext>
          </a:extLst>
        </xdr:cNvPr>
        <xdr:cNvSpPr txBox="1"/>
      </xdr:nvSpPr>
      <xdr:spPr>
        <a:xfrm>
          <a:off x="16357600" y="1702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38463</xdr:rowOff>
    </xdr:from>
    <xdr:to>
      <xdr:col>81</xdr:col>
      <xdr:colOff>101600</xdr:colOff>
      <xdr:row>100</xdr:row>
      <xdr:rowOff>140063</xdr:rowOff>
    </xdr:to>
    <xdr:sp macro="" textlink="">
      <xdr:nvSpPr>
        <xdr:cNvPr id="740" name="楕円 739">
          <a:extLst>
            <a:ext uri="{FF2B5EF4-FFF2-40B4-BE49-F238E27FC236}">
              <a16:creationId xmlns:a16="http://schemas.microsoft.com/office/drawing/2014/main" id="{ABCCFA02-C803-4DF5-8D88-E47D232242C7}"/>
            </a:ext>
          </a:extLst>
        </xdr:cNvPr>
        <xdr:cNvSpPr/>
      </xdr:nvSpPr>
      <xdr:spPr>
        <a:xfrm>
          <a:off x="15430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84364</xdr:rowOff>
    </xdr:from>
    <xdr:to>
      <xdr:col>85</xdr:col>
      <xdr:colOff>127000</xdr:colOff>
      <xdr:row>100</xdr:row>
      <xdr:rowOff>89263</xdr:rowOff>
    </xdr:to>
    <xdr:cxnSp macro="">
      <xdr:nvCxnSpPr>
        <xdr:cNvPr id="741" name="直線コネクタ 740">
          <a:extLst>
            <a:ext uri="{FF2B5EF4-FFF2-40B4-BE49-F238E27FC236}">
              <a16:creationId xmlns:a16="http://schemas.microsoft.com/office/drawing/2014/main" id="{3F87A0A7-C4DD-4F12-A60A-56A46458D937}"/>
            </a:ext>
          </a:extLst>
        </xdr:cNvPr>
        <xdr:cNvCxnSpPr/>
      </xdr:nvCxnSpPr>
      <xdr:spPr>
        <a:xfrm flipV="1">
          <a:off x="15481300" y="1722936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42" name="楕円 741">
          <a:extLst>
            <a:ext uri="{FF2B5EF4-FFF2-40B4-BE49-F238E27FC236}">
              <a16:creationId xmlns:a16="http://schemas.microsoft.com/office/drawing/2014/main" id="{F36D35E4-1204-4EB1-9A53-49AFE446735A}"/>
            </a:ext>
          </a:extLst>
        </xdr:cNvPr>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89263</xdr:rowOff>
    </xdr:from>
    <xdr:to>
      <xdr:col>81</xdr:col>
      <xdr:colOff>50800</xdr:colOff>
      <xdr:row>103</xdr:row>
      <xdr:rowOff>87630</xdr:rowOff>
    </xdr:to>
    <xdr:cxnSp macro="">
      <xdr:nvCxnSpPr>
        <xdr:cNvPr id="743" name="直線コネクタ 742">
          <a:extLst>
            <a:ext uri="{FF2B5EF4-FFF2-40B4-BE49-F238E27FC236}">
              <a16:creationId xmlns:a16="http://schemas.microsoft.com/office/drawing/2014/main" id="{5E62A6CC-66E5-4D0F-82BE-69D1E1419074}"/>
            </a:ext>
          </a:extLst>
        </xdr:cNvPr>
        <xdr:cNvCxnSpPr/>
      </xdr:nvCxnSpPr>
      <xdr:spPr>
        <a:xfrm flipV="1">
          <a:off x="14592300" y="17234263"/>
          <a:ext cx="8890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744" name="n_1aveValue【公民館】&#10;有形固定資産減価償却率">
          <a:extLst>
            <a:ext uri="{FF2B5EF4-FFF2-40B4-BE49-F238E27FC236}">
              <a16:creationId xmlns:a16="http://schemas.microsoft.com/office/drawing/2014/main" id="{E29FE16E-E135-4F1D-B257-A18E449D40A6}"/>
            </a:ext>
          </a:extLst>
        </xdr:cNvPr>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745" name="n_2aveValue【公民館】&#10;有形固定資産減価償却率">
          <a:extLst>
            <a:ext uri="{FF2B5EF4-FFF2-40B4-BE49-F238E27FC236}">
              <a16:creationId xmlns:a16="http://schemas.microsoft.com/office/drawing/2014/main" id="{08B12CC2-FFC1-4193-B52E-9179DEE4A3B3}"/>
            </a:ext>
          </a:extLst>
        </xdr:cNvPr>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156590</xdr:rowOff>
    </xdr:from>
    <xdr:ext cx="405111" cy="259045"/>
    <xdr:sp macro="" textlink="">
      <xdr:nvSpPr>
        <xdr:cNvPr id="746" name="n_1mainValue【公民館】&#10;有形固定資産減価償却率">
          <a:extLst>
            <a:ext uri="{FF2B5EF4-FFF2-40B4-BE49-F238E27FC236}">
              <a16:creationId xmlns:a16="http://schemas.microsoft.com/office/drawing/2014/main" id="{78088B03-70AA-4BAC-A8A4-385DA037DB8C}"/>
            </a:ext>
          </a:extLst>
        </xdr:cNvPr>
        <xdr:cNvSpPr txBox="1"/>
      </xdr:nvSpPr>
      <xdr:spPr>
        <a:xfrm>
          <a:off x="15266044" y="1695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47" name="n_2mainValue【公民館】&#10;有形固定資産減価償却率">
          <a:extLst>
            <a:ext uri="{FF2B5EF4-FFF2-40B4-BE49-F238E27FC236}">
              <a16:creationId xmlns:a16="http://schemas.microsoft.com/office/drawing/2014/main" id="{3EF03EFA-8531-40E4-9C1D-D83A25729166}"/>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0DD53967-4F9A-4554-ACFA-98632AD96F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564B04C6-D916-4043-A37A-FCAAE798793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ECA728C2-022D-4D9B-9A2F-88430B741B2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301CDAFD-D53D-4EA4-8451-206C7B3F653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2C25C121-907A-4118-B27F-C8B6FE041BC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C4376728-582E-4F6E-AB58-2E7F8AC2270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579B91FE-D9D4-4DD0-9A3E-F8DB8FB871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E2A97C83-49DC-4780-8E21-C62C5CD1E2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a:extLst>
            <a:ext uri="{FF2B5EF4-FFF2-40B4-BE49-F238E27FC236}">
              <a16:creationId xmlns:a16="http://schemas.microsoft.com/office/drawing/2014/main" id="{D922E3DF-79E7-41BE-8604-155CBF76A22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a:extLst>
            <a:ext uri="{FF2B5EF4-FFF2-40B4-BE49-F238E27FC236}">
              <a16:creationId xmlns:a16="http://schemas.microsoft.com/office/drawing/2014/main" id="{6192A3E2-B327-4401-9CDD-9D53EB56C6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8" name="直線コネクタ 757">
          <a:extLst>
            <a:ext uri="{FF2B5EF4-FFF2-40B4-BE49-F238E27FC236}">
              <a16:creationId xmlns:a16="http://schemas.microsoft.com/office/drawing/2014/main" id="{E2D394F2-E59E-4579-B128-12F75643C9C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9" name="テキスト ボックス 758">
          <a:extLst>
            <a:ext uri="{FF2B5EF4-FFF2-40B4-BE49-F238E27FC236}">
              <a16:creationId xmlns:a16="http://schemas.microsoft.com/office/drawing/2014/main" id="{56B4CC68-6FFF-4485-8B18-13B5827E61CA}"/>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0" name="直線コネクタ 759">
          <a:extLst>
            <a:ext uri="{FF2B5EF4-FFF2-40B4-BE49-F238E27FC236}">
              <a16:creationId xmlns:a16="http://schemas.microsoft.com/office/drawing/2014/main" id="{337D9D0C-2FCF-4772-ACA3-148B30D450E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1" name="テキスト ボックス 760">
          <a:extLst>
            <a:ext uri="{FF2B5EF4-FFF2-40B4-BE49-F238E27FC236}">
              <a16:creationId xmlns:a16="http://schemas.microsoft.com/office/drawing/2014/main" id="{D8F6F5CE-F8FB-42AF-B2DD-2BD2D1394E4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2" name="直線コネクタ 761">
          <a:extLst>
            <a:ext uri="{FF2B5EF4-FFF2-40B4-BE49-F238E27FC236}">
              <a16:creationId xmlns:a16="http://schemas.microsoft.com/office/drawing/2014/main" id="{E6D057EA-9B9F-4D99-8857-C7E2929AA13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3" name="テキスト ボックス 762">
          <a:extLst>
            <a:ext uri="{FF2B5EF4-FFF2-40B4-BE49-F238E27FC236}">
              <a16:creationId xmlns:a16="http://schemas.microsoft.com/office/drawing/2014/main" id="{3EFB3B58-CC44-49B1-A1B7-460F07BA332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4" name="直線コネクタ 763">
          <a:extLst>
            <a:ext uri="{FF2B5EF4-FFF2-40B4-BE49-F238E27FC236}">
              <a16:creationId xmlns:a16="http://schemas.microsoft.com/office/drawing/2014/main" id="{8E748091-D4E5-44FB-8DA2-D5D027C83CA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5" name="テキスト ボックス 764">
          <a:extLst>
            <a:ext uri="{FF2B5EF4-FFF2-40B4-BE49-F238E27FC236}">
              <a16:creationId xmlns:a16="http://schemas.microsoft.com/office/drawing/2014/main" id="{8EE18AD1-4371-4F8E-859A-E19108A662A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a:extLst>
            <a:ext uri="{FF2B5EF4-FFF2-40B4-BE49-F238E27FC236}">
              <a16:creationId xmlns:a16="http://schemas.microsoft.com/office/drawing/2014/main" id="{0D044265-D52C-43DA-BC5B-681B05CA4D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a:extLst>
            <a:ext uri="{FF2B5EF4-FFF2-40B4-BE49-F238E27FC236}">
              <a16:creationId xmlns:a16="http://schemas.microsoft.com/office/drawing/2014/main" id="{FF7C5985-B65A-4589-8DBA-0BBDE11D75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公民館】&#10;一人当たり面積グラフ枠">
          <a:extLst>
            <a:ext uri="{FF2B5EF4-FFF2-40B4-BE49-F238E27FC236}">
              <a16:creationId xmlns:a16="http://schemas.microsoft.com/office/drawing/2014/main" id="{01EDF261-8C6A-41C7-981E-DBD48F7E91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769" name="直線コネクタ 768">
          <a:extLst>
            <a:ext uri="{FF2B5EF4-FFF2-40B4-BE49-F238E27FC236}">
              <a16:creationId xmlns:a16="http://schemas.microsoft.com/office/drawing/2014/main" id="{5E8B34A7-5742-4462-93A1-A9137E6253A0}"/>
            </a:ext>
          </a:extLst>
        </xdr:cNvPr>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70" name="【公民館】&#10;一人当たり面積最小値テキスト">
          <a:extLst>
            <a:ext uri="{FF2B5EF4-FFF2-40B4-BE49-F238E27FC236}">
              <a16:creationId xmlns:a16="http://schemas.microsoft.com/office/drawing/2014/main" id="{347243CF-0811-4936-B13F-4014969899F9}"/>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71" name="直線コネクタ 770">
          <a:extLst>
            <a:ext uri="{FF2B5EF4-FFF2-40B4-BE49-F238E27FC236}">
              <a16:creationId xmlns:a16="http://schemas.microsoft.com/office/drawing/2014/main" id="{575119DD-7551-4175-9A30-941191974862}"/>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772" name="【公民館】&#10;一人当たり面積最大値テキスト">
          <a:extLst>
            <a:ext uri="{FF2B5EF4-FFF2-40B4-BE49-F238E27FC236}">
              <a16:creationId xmlns:a16="http://schemas.microsoft.com/office/drawing/2014/main" id="{F0B7D237-2CA2-47D3-B596-47586A32574B}"/>
            </a:ext>
          </a:extLst>
        </xdr:cNvPr>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773" name="直線コネクタ 772">
          <a:extLst>
            <a:ext uri="{FF2B5EF4-FFF2-40B4-BE49-F238E27FC236}">
              <a16:creationId xmlns:a16="http://schemas.microsoft.com/office/drawing/2014/main" id="{36567196-6653-4AFE-9592-B65F0F7CC824}"/>
            </a:ext>
          </a:extLst>
        </xdr:cNvPr>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774" name="【公民館】&#10;一人当たり面積平均値テキスト">
          <a:extLst>
            <a:ext uri="{FF2B5EF4-FFF2-40B4-BE49-F238E27FC236}">
              <a16:creationId xmlns:a16="http://schemas.microsoft.com/office/drawing/2014/main" id="{73A96331-1B28-48B0-9389-1B3A90AA6AF6}"/>
            </a:ext>
          </a:extLst>
        </xdr:cNvPr>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775" name="フローチャート: 判断 774">
          <a:extLst>
            <a:ext uri="{FF2B5EF4-FFF2-40B4-BE49-F238E27FC236}">
              <a16:creationId xmlns:a16="http://schemas.microsoft.com/office/drawing/2014/main" id="{7DAE0DDA-C1BC-4214-9E8C-1CB4FF05CBC6}"/>
            </a:ext>
          </a:extLst>
        </xdr:cNvPr>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776" name="フローチャート: 判断 775">
          <a:extLst>
            <a:ext uri="{FF2B5EF4-FFF2-40B4-BE49-F238E27FC236}">
              <a16:creationId xmlns:a16="http://schemas.microsoft.com/office/drawing/2014/main" id="{254440B2-7FDF-45D2-9E5A-02E5F7F2EF8A}"/>
            </a:ext>
          </a:extLst>
        </xdr:cNvPr>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777" name="フローチャート: 判断 776">
          <a:extLst>
            <a:ext uri="{FF2B5EF4-FFF2-40B4-BE49-F238E27FC236}">
              <a16:creationId xmlns:a16="http://schemas.microsoft.com/office/drawing/2014/main" id="{20289588-8B93-40AE-B105-7B22E9355315}"/>
            </a:ext>
          </a:extLst>
        </xdr:cNvPr>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90F2053-5352-4087-9C67-7582AA080B1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18A66D7D-5BB6-4311-819F-FBE954A8EF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AF5883A0-E3D5-42F3-BF52-F5B7845ED61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2B2B42F5-6772-4792-ACD1-250945A397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B4DA6463-A990-4A5D-9F4F-46070B82B2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140385</xdr:rowOff>
    </xdr:from>
    <xdr:to>
      <xdr:col>116</xdr:col>
      <xdr:colOff>114300</xdr:colOff>
      <xdr:row>106</xdr:row>
      <xdr:rowOff>70535</xdr:rowOff>
    </xdr:to>
    <xdr:sp macro="" textlink="">
      <xdr:nvSpPr>
        <xdr:cNvPr id="783" name="楕円 782">
          <a:extLst>
            <a:ext uri="{FF2B5EF4-FFF2-40B4-BE49-F238E27FC236}">
              <a16:creationId xmlns:a16="http://schemas.microsoft.com/office/drawing/2014/main" id="{FF368B8F-9F83-4F70-92A3-82108F8128EA}"/>
            </a:ext>
          </a:extLst>
        </xdr:cNvPr>
        <xdr:cNvSpPr/>
      </xdr:nvSpPr>
      <xdr:spPr>
        <a:xfrm>
          <a:off x="22110700" y="181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163262</xdr:rowOff>
    </xdr:from>
    <xdr:ext cx="469744" cy="259045"/>
    <xdr:sp macro="" textlink="">
      <xdr:nvSpPr>
        <xdr:cNvPr id="784" name="【公民館】&#10;一人当たり面積該当値テキスト">
          <a:extLst>
            <a:ext uri="{FF2B5EF4-FFF2-40B4-BE49-F238E27FC236}">
              <a16:creationId xmlns:a16="http://schemas.microsoft.com/office/drawing/2014/main" id="{7C2861AB-74DD-4E0B-98FA-EEE94C8EC4DF}"/>
            </a:ext>
          </a:extLst>
        </xdr:cNvPr>
        <xdr:cNvSpPr txBox="1"/>
      </xdr:nvSpPr>
      <xdr:spPr>
        <a:xfrm>
          <a:off x="22199600" y="1799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72720</xdr:rowOff>
    </xdr:from>
    <xdr:to>
      <xdr:col>112</xdr:col>
      <xdr:colOff>38100</xdr:colOff>
      <xdr:row>108</xdr:row>
      <xdr:rowOff>2870</xdr:rowOff>
    </xdr:to>
    <xdr:sp macro="" textlink="">
      <xdr:nvSpPr>
        <xdr:cNvPr id="785" name="楕円 784">
          <a:extLst>
            <a:ext uri="{FF2B5EF4-FFF2-40B4-BE49-F238E27FC236}">
              <a16:creationId xmlns:a16="http://schemas.microsoft.com/office/drawing/2014/main" id="{69F3FF2E-DC95-4AB2-819C-C84C6B42631F}"/>
            </a:ext>
          </a:extLst>
        </xdr:cNvPr>
        <xdr:cNvSpPr/>
      </xdr:nvSpPr>
      <xdr:spPr>
        <a:xfrm>
          <a:off x="21272500" y="18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19735</xdr:rowOff>
    </xdr:from>
    <xdr:to>
      <xdr:col>116</xdr:col>
      <xdr:colOff>63500</xdr:colOff>
      <xdr:row>107</xdr:row>
      <xdr:rowOff>123520</xdr:rowOff>
    </xdr:to>
    <xdr:cxnSp macro="">
      <xdr:nvCxnSpPr>
        <xdr:cNvPr id="786" name="直線コネクタ 785">
          <a:extLst>
            <a:ext uri="{FF2B5EF4-FFF2-40B4-BE49-F238E27FC236}">
              <a16:creationId xmlns:a16="http://schemas.microsoft.com/office/drawing/2014/main" id="{3E7485A1-AEFD-450C-9739-29E3E1074F5C}"/>
            </a:ext>
          </a:extLst>
        </xdr:cNvPr>
        <xdr:cNvCxnSpPr/>
      </xdr:nvCxnSpPr>
      <xdr:spPr>
        <a:xfrm flipV="1">
          <a:off x="21323300" y="18193435"/>
          <a:ext cx="838200" cy="27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9170</xdr:rowOff>
    </xdr:from>
    <xdr:to>
      <xdr:col>107</xdr:col>
      <xdr:colOff>101600</xdr:colOff>
      <xdr:row>106</xdr:row>
      <xdr:rowOff>110770</xdr:rowOff>
    </xdr:to>
    <xdr:sp macro="" textlink="">
      <xdr:nvSpPr>
        <xdr:cNvPr id="787" name="楕円 786">
          <a:extLst>
            <a:ext uri="{FF2B5EF4-FFF2-40B4-BE49-F238E27FC236}">
              <a16:creationId xmlns:a16="http://schemas.microsoft.com/office/drawing/2014/main" id="{D285F4BC-C869-44A2-AC8A-D313F85DB31F}"/>
            </a:ext>
          </a:extLst>
        </xdr:cNvPr>
        <xdr:cNvSpPr/>
      </xdr:nvSpPr>
      <xdr:spPr>
        <a:xfrm>
          <a:off x="20383500" y="181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59970</xdr:rowOff>
    </xdr:from>
    <xdr:to>
      <xdr:col>111</xdr:col>
      <xdr:colOff>177800</xdr:colOff>
      <xdr:row>107</xdr:row>
      <xdr:rowOff>123520</xdr:rowOff>
    </xdr:to>
    <xdr:cxnSp macro="">
      <xdr:nvCxnSpPr>
        <xdr:cNvPr id="788" name="直線コネクタ 787">
          <a:extLst>
            <a:ext uri="{FF2B5EF4-FFF2-40B4-BE49-F238E27FC236}">
              <a16:creationId xmlns:a16="http://schemas.microsoft.com/office/drawing/2014/main" id="{377087C6-3214-4F9A-8702-A4C33798B116}"/>
            </a:ext>
          </a:extLst>
        </xdr:cNvPr>
        <xdr:cNvCxnSpPr/>
      </xdr:nvCxnSpPr>
      <xdr:spPr>
        <a:xfrm>
          <a:off x="20434300" y="18233670"/>
          <a:ext cx="889000" cy="2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789" name="n_1aveValue【公民館】&#10;一人当たり面積">
          <a:extLst>
            <a:ext uri="{FF2B5EF4-FFF2-40B4-BE49-F238E27FC236}">
              <a16:creationId xmlns:a16="http://schemas.microsoft.com/office/drawing/2014/main" id="{B581EC15-1501-423E-AEC9-0D152CABB85B}"/>
            </a:ext>
          </a:extLst>
        </xdr:cNvPr>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142130</xdr:rowOff>
    </xdr:from>
    <xdr:ext cx="469744" cy="259045"/>
    <xdr:sp macro="" textlink="">
      <xdr:nvSpPr>
        <xdr:cNvPr id="790" name="n_2aveValue【公民館】&#10;一人当たり面積">
          <a:extLst>
            <a:ext uri="{FF2B5EF4-FFF2-40B4-BE49-F238E27FC236}">
              <a16:creationId xmlns:a16="http://schemas.microsoft.com/office/drawing/2014/main" id="{10ED2420-AF15-47D3-AA8D-650745ADFEF2}"/>
            </a:ext>
          </a:extLst>
        </xdr:cNvPr>
        <xdr:cNvSpPr txBox="1"/>
      </xdr:nvSpPr>
      <xdr:spPr>
        <a:xfrm>
          <a:off x="20199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165447</xdr:rowOff>
    </xdr:from>
    <xdr:ext cx="469744" cy="259045"/>
    <xdr:sp macro="" textlink="">
      <xdr:nvSpPr>
        <xdr:cNvPr id="791" name="n_1mainValue【公民館】&#10;一人当たり面積">
          <a:extLst>
            <a:ext uri="{FF2B5EF4-FFF2-40B4-BE49-F238E27FC236}">
              <a16:creationId xmlns:a16="http://schemas.microsoft.com/office/drawing/2014/main" id="{FDDC271C-8C44-4005-8FD6-89217722E136}"/>
            </a:ext>
          </a:extLst>
        </xdr:cNvPr>
        <xdr:cNvSpPr txBox="1"/>
      </xdr:nvSpPr>
      <xdr:spPr>
        <a:xfrm>
          <a:off x="21075727" y="185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127297</xdr:rowOff>
    </xdr:from>
    <xdr:ext cx="469744" cy="259045"/>
    <xdr:sp macro="" textlink="">
      <xdr:nvSpPr>
        <xdr:cNvPr id="792" name="n_2mainValue【公民館】&#10;一人当たり面積">
          <a:extLst>
            <a:ext uri="{FF2B5EF4-FFF2-40B4-BE49-F238E27FC236}">
              <a16:creationId xmlns:a16="http://schemas.microsoft.com/office/drawing/2014/main" id="{A0DB5F6C-975A-454C-AF4B-BE8768F96F80}"/>
            </a:ext>
          </a:extLst>
        </xdr:cNvPr>
        <xdr:cNvSpPr txBox="1"/>
      </xdr:nvSpPr>
      <xdr:spPr>
        <a:xfrm>
          <a:off x="20199427" y="179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a:extLst>
            <a:ext uri="{FF2B5EF4-FFF2-40B4-BE49-F238E27FC236}">
              <a16:creationId xmlns:a16="http://schemas.microsoft.com/office/drawing/2014/main" id="{B0C945BF-E149-4472-91A9-84B2696187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a:extLst>
            <a:ext uri="{FF2B5EF4-FFF2-40B4-BE49-F238E27FC236}">
              <a16:creationId xmlns:a16="http://schemas.microsoft.com/office/drawing/2014/main" id="{D32C1E0F-C004-433E-BA70-D24D744F189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a:extLst>
            <a:ext uri="{FF2B5EF4-FFF2-40B4-BE49-F238E27FC236}">
              <a16:creationId xmlns:a16="http://schemas.microsoft.com/office/drawing/2014/main" id="{E40771E7-9EF8-438A-8469-E9176098FE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離島という特性上、道路、橋りょう・トンネルの一人あたり資産（延長）が低く減価償却率も低い状況となっています</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一方で港湾・漁港は一人あたり資産が非常に多い状況と言え今後減価償却が進むにつれ更新整備を行っていく必要があり将来的に財政運営を圧迫する可能性があります。</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公営住宅については、民間の賃貸住宅が少ない事情もあり人口に比べ一人当たり面積が多く、また老朽化が進んでいるため毎年度改善事業を行っています。</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保育所については、平成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年度から改修・増築工事を開始しているため減価償却率、一人当たり面積も改善され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ています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。また、学校については平成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年度に新校舎が完成し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減価償却率が大きく下が</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ます。</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児童館・公民館については、減価償却率が非常に高いため、改修を行うことを検討する必要があると言えます。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49A3D76-9AED-484F-A94B-DFB234022F4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2DEB41C-9469-49C5-8E3E-4FB44D5C2F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C59DBC-1EEA-4067-AE20-7E8798D28A0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19D9196-29D7-4682-8AE3-2E775BFEE48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35DD55-92B9-4438-8DBF-0618F55B9BF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C82D25-CBBC-4060-9FC3-BAD62F7C47A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FD59E2-04B1-4A1C-BCA2-A0796F8BD2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83C8516-C20A-4DC5-B087-1638665A60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BD4D68F-4B7E-4281-B494-79C55F858CB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FDB09B-176D-4416-BA27-1E92B76707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
2,868
55.96
7,066,863
7,009,713
51,459
2,611,174
11,294,186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A85295-1C38-4265-A640-064DCCE24AB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6740FC-788C-4524-AF1D-84109F3BACD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DC84F35-EC4D-461D-B0CA-277B477D0D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466704E-8E23-4CEC-A9FE-7D42961A96E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6BF522D-952C-41F1-8211-CFE7AA1DEEC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167320F-019E-4826-9749-2119222C7F4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94A830B-117A-4CE1-AA92-4D0E64BE1D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40492D6-51E6-48DC-AB21-8AB5E276D2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82D955-742D-4433-9795-F7113055F5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1D8A87-EE85-487F-B8C1-4F2733A18B2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0FE4CA-C4EF-48F1-A18F-203031A3048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02854E1-FB46-445D-8780-88F25066AB1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8D8DA7A-455F-439C-AB6B-BDA5FEB809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9867EE9-DE74-451A-A9F3-1653E8FA0EA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6A6E04-A346-4CCC-8602-285FBA474E0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8A57AA-C2F8-4F3B-8ED9-12FBAF40B9B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2AF351-378F-4C9B-ABC2-834920B032A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11E412-CD59-47FC-827A-90F94A9D73E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2F6365A-DE38-4CE7-9B21-FD7F1E24680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46A96D6-5977-4D79-9442-9DAD8959874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F2C3EE2-B508-4833-9EE2-D377F10C94E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3F213E9-0672-4A61-8C58-62C6CE7D17C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E3820B6-3892-4230-B16A-F313F7F958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479FE76-50D2-460D-AD98-336259E26D1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7B72B56-977C-478E-BA01-3C423A11CF8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FF941E0-0F22-4D90-A71E-3EAF8FFEABB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07E4240-37CC-4E3E-BA7C-714CFD23BB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2DC8E11-7D7A-49E4-81F6-FEAAEEC70C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D8ACC6AF-EA83-4903-B030-495106AA38B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3B13203-10C7-45DF-9D14-11FCD46D49B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a:extLst>
            <a:ext uri="{FF2B5EF4-FFF2-40B4-BE49-F238E27FC236}">
              <a16:creationId xmlns:a16="http://schemas.microsoft.com/office/drawing/2014/main" id="{6EC22136-19B9-48D4-ACC8-1C61BC555BE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a:extLst>
            <a:ext uri="{FF2B5EF4-FFF2-40B4-BE49-F238E27FC236}">
              <a16:creationId xmlns:a16="http://schemas.microsoft.com/office/drawing/2014/main" id="{C8B2FE61-4E0B-40C2-BBC8-C57C3A1F9B01}"/>
            </a:ext>
          </a:extLst>
        </xdr:cNvPr>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a:extLst>
            <a:ext uri="{FF2B5EF4-FFF2-40B4-BE49-F238E27FC236}">
              <a16:creationId xmlns:a16="http://schemas.microsoft.com/office/drawing/2014/main" id="{CEB2E716-7371-43D7-9DC9-82030E113D0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a:extLst>
            <a:ext uri="{FF2B5EF4-FFF2-40B4-BE49-F238E27FC236}">
              <a16:creationId xmlns:a16="http://schemas.microsoft.com/office/drawing/2014/main" id="{9ABE9DD5-7542-412C-8C24-956E64EAB61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a:extLst>
            <a:ext uri="{FF2B5EF4-FFF2-40B4-BE49-F238E27FC236}">
              <a16:creationId xmlns:a16="http://schemas.microsoft.com/office/drawing/2014/main" id="{E43C9A7C-733E-4F07-8160-234A8C66507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a:extLst>
            <a:ext uri="{FF2B5EF4-FFF2-40B4-BE49-F238E27FC236}">
              <a16:creationId xmlns:a16="http://schemas.microsoft.com/office/drawing/2014/main" id="{6083ABC2-A4F0-4266-910E-89954C2B1FC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a:extLst>
            <a:ext uri="{FF2B5EF4-FFF2-40B4-BE49-F238E27FC236}">
              <a16:creationId xmlns:a16="http://schemas.microsoft.com/office/drawing/2014/main" id="{0DF3A169-FC81-4586-A74F-5B39086DDDF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a:extLst>
            <a:ext uri="{FF2B5EF4-FFF2-40B4-BE49-F238E27FC236}">
              <a16:creationId xmlns:a16="http://schemas.microsoft.com/office/drawing/2014/main" id="{317F3FE2-0881-4A14-9EF9-4073896D25D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799FD9D6-E36E-4894-99DD-A53DA1BF415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634B7798-2630-45C9-B402-90AD7FA4C1E7}"/>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a:extLst>
            <a:ext uri="{FF2B5EF4-FFF2-40B4-BE49-F238E27FC236}">
              <a16:creationId xmlns:a16="http://schemas.microsoft.com/office/drawing/2014/main" id="{C26AA011-3BD7-46D7-B17E-8B778D0F811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167640</xdr:rowOff>
    </xdr:from>
    <xdr:to>
      <xdr:col>24</xdr:col>
      <xdr:colOff>62865</xdr:colOff>
      <xdr:row>41</xdr:row>
      <xdr:rowOff>133350</xdr:rowOff>
    </xdr:to>
    <xdr:cxnSp macro="">
      <xdr:nvCxnSpPr>
        <xdr:cNvPr id="53" name="直線コネクタ 52">
          <a:extLst>
            <a:ext uri="{FF2B5EF4-FFF2-40B4-BE49-F238E27FC236}">
              <a16:creationId xmlns:a16="http://schemas.microsoft.com/office/drawing/2014/main" id="{DA8DDD11-DF02-4BE2-A2B0-29729C758E9C}"/>
            </a:ext>
          </a:extLst>
        </xdr:cNvPr>
        <xdr:cNvCxnSpPr/>
      </xdr:nvCxnSpPr>
      <xdr:spPr>
        <a:xfrm flipV="1">
          <a:off x="4634865" y="58254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4" name="【図書館】&#10;有形固定資産減価償却率最小値テキスト">
          <a:extLst>
            <a:ext uri="{FF2B5EF4-FFF2-40B4-BE49-F238E27FC236}">
              <a16:creationId xmlns:a16="http://schemas.microsoft.com/office/drawing/2014/main" id="{5ECAB9CD-29EB-4287-AD7E-C5FE5EFE4993}"/>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5" name="直線コネクタ 54">
          <a:extLst>
            <a:ext uri="{FF2B5EF4-FFF2-40B4-BE49-F238E27FC236}">
              <a16:creationId xmlns:a16="http://schemas.microsoft.com/office/drawing/2014/main" id="{C5C4C883-D548-497F-B2A7-18B520D725F3}"/>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114317</xdr:rowOff>
    </xdr:from>
    <xdr:ext cx="405111" cy="259045"/>
    <xdr:sp macro="" textlink="">
      <xdr:nvSpPr>
        <xdr:cNvPr id="56" name="【図書館】&#10;有形固定資産減価償却率最大値テキスト">
          <a:extLst>
            <a:ext uri="{FF2B5EF4-FFF2-40B4-BE49-F238E27FC236}">
              <a16:creationId xmlns:a16="http://schemas.microsoft.com/office/drawing/2014/main" id="{B4B01A37-853D-4449-9AEC-70D204475249}"/>
            </a:ext>
          </a:extLst>
        </xdr:cNvPr>
        <xdr:cNvSpPr txBox="1"/>
      </xdr:nvSpPr>
      <xdr:spPr>
        <a:xfrm>
          <a:off x="4673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167640</xdr:rowOff>
    </xdr:from>
    <xdr:to>
      <xdr:col>24</xdr:col>
      <xdr:colOff>152400</xdr:colOff>
      <xdr:row>33</xdr:row>
      <xdr:rowOff>167640</xdr:rowOff>
    </xdr:to>
    <xdr:cxnSp macro="">
      <xdr:nvCxnSpPr>
        <xdr:cNvPr id="57" name="直線コネクタ 56">
          <a:extLst>
            <a:ext uri="{FF2B5EF4-FFF2-40B4-BE49-F238E27FC236}">
              <a16:creationId xmlns:a16="http://schemas.microsoft.com/office/drawing/2014/main" id="{41463890-F9F5-4334-9F6A-A32720E696D7}"/>
            </a:ext>
          </a:extLst>
        </xdr:cNvPr>
        <xdr:cNvCxnSpPr/>
      </xdr:nvCxnSpPr>
      <xdr:spPr>
        <a:xfrm>
          <a:off x="4546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32275</xdr:rowOff>
    </xdr:from>
    <xdr:ext cx="405111" cy="259045"/>
    <xdr:sp macro="" textlink="">
      <xdr:nvSpPr>
        <xdr:cNvPr id="58" name="【図書館】&#10;有形固定資産減価償却率平均値テキスト">
          <a:extLst>
            <a:ext uri="{FF2B5EF4-FFF2-40B4-BE49-F238E27FC236}">
              <a16:creationId xmlns:a16="http://schemas.microsoft.com/office/drawing/2014/main" id="{6CC1EFBD-4D20-48B4-8B2F-A86F8133EA28}"/>
            </a:ext>
          </a:extLst>
        </xdr:cNvPr>
        <xdr:cNvSpPr txBox="1"/>
      </xdr:nvSpPr>
      <xdr:spPr>
        <a:xfrm>
          <a:off x="4673600" y="65473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59" name="フローチャート: 判断 58">
          <a:extLst>
            <a:ext uri="{FF2B5EF4-FFF2-40B4-BE49-F238E27FC236}">
              <a16:creationId xmlns:a16="http://schemas.microsoft.com/office/drawing/2014/main" id="{780488ED-CBE6-42B2-9066-E92E6CF5A351}"/>
            </a:ext>
          </a:extLst>
        </xdr:cNvPr>
        <xdr:cNvSpPr/>
      </xdr:nvSpPr>
      <xdr:spPr>
        <a:xfrm>
          <a:off x="4584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0" name="フローチャート: 判断 59">
          <a:extLst>
            <a:ext uri="{FF2B5EF4-FFF2-40B4-BE49-F238E27FC236}">
              <a16:creationId xmlns:a16="http://schemas.microsoft.com/office/drawing/2014/main" id="{310D3590-45E5-4C73-9358-2F3A36A2D860}"/>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xdr:rowOff>
    </xdr:from>
    <xdr:to>
      <xdr:col>15</xdr:col>
      <xdr:colOff>101600</xdr:colOff>
      <xdr:row>37</xdr:row>
      <xdr:rowOff>101854</xdr:rowOff>
    </xdr:to>
    <xdr:sp macro="" textlink="">
      <xdr:nvSpPr>
        <xdr:cNvPr id="61" name="フローチャート: 判断 60">
          <a:extLst>
            <a:ext uri="{FF2B5EF4-FFF2-40B4-BE49-F238E27FC236}">
              <a16:creationId xmlns:a16="http://schemas.microsoft.com/office/drawing/2014/main" id="{52AD5FEB-E95E-49F4-A1E9-3A45FFAC94CB}"/>
            </a:ext>
          </a:extLst>
        </xdr:cNvPr>
        <xdr:cNvSpPr/>
      </xdr:nvSpPr>
      <xdr:spPr>
        <a:xfrm>
          <a:off x="2857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2" name="テキスト ボックス 61">
          <a:extLst>
            <a:ext uri="{FF2B5EF4-FFF2-40B4-BE49-F238E27FC236}">
              <a16:creationId xmlns:a16="http://schemas.microsoft.com/office/drawing/2014/main" id="{34F3C94B-41EB-4BCA-A027-5A1278AD8FD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B1B2F329-0EBC-4E97-B0C5-D2F3E62BF4E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166E16F2-EA37-4FA9-A215-1283A87E153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B8B272E0-5648-493A-B16C-71948A51DD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4AA6A67-426E-4A06-BEAD-7A7F9DF9EB3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82550</xdr:rowOff>
    </xdr:from>
    <xdr:to>
      <xdr:col>24</xdr:col>
      <xdr:colOff>114300</xdr:colOff>
      <xdr:row>42</xdr:row>
      <xdr:rowOff>12700</xdr:rowOff>
    </xdr:to>
    <xdr:sp macro="" textlink="">
      <xdr:nvSpPr>
        <xdr:cNvPr id="67" name="楕円 66">
          <a:extLst>
            <a:ext uri="{FF2B5EF4-FFF2-40B4-BE49-F238E27FC236}">
              <a16:creationId xmlns:a16="http://schemas.microsoft.com/office/drawing/2014/main" id="{EB45EC59-FE2C-4260-B1D9-8B182DE782A2}"/>
            </a:ext>
          </a:extLst>
        </xdr:cNvPr>
        <xdr:cNvSpPr/>
      </xdr:nvSpPr>
      <xdr:spPr>
        <a:xfrm>
          <a:off x="4584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168927</xdr:rowOff>
    </xdr:from>
    <xdr:ext cx="340478" cy="259045"/>
    <xdr:sp macro="" textlink="">
      <xdr:nvSpPr>
        <xdr:cNvPr id="68" name="【図書館】&#10;有形固定資産減価償却率該当値テキスト">
          <a:extLst>
            <a:ext uri="{FF2B5EF4-FFF2-40B4-BE49-F238E27FC236}">
              <a16:creationId xmlns:a16="http://schemas.microsoft.com/office/drawing/2014/main" id="{58DE0DC7-5787-4573-88F0-016A8CC71466}"/>
            </a:ext>
          </a:extLst>
        </xdr:cNvPr>
        <xdr:cNvSpPr txBox="1"/>
      </xdr:nvSpPr>
      <xdr:spPr>
        <a:xfrm>
          <a:off x="4673600" y="7026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69" name="n_1aveValue【図書館】&#10;有形固定資産減価償却率">
          <a:extLst>
            <a:ext uri="{FF2B5EF4-FFF2-40B4-BE49-F238E27FC236}">
              <a16:creationId xmlns:a16="http://schemas.microsoft.com/office/drawing/2014/main" id="{53992F4B-10D7-411C-85ED-72602F307E68}"/>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118381</xdr:rowOff>
    </xdr:from>
    <xdr:ext cx="405111" cy="259045"/>
    <xdr:sp macro="" textlink="">
      <xdr:nvSpPr>
        <xdr:cNvPr id="70" name="n_2aveValue【図書館】&#10;有形固定資産減価償却率">
          <a:extLst>
            <a:ext uri="{FF2B5EF4-FFF2-40B4-BE49-F238E27FC236}">
              <a16:creationId xmlns:a16="http://schemas.microsoft.com/office/drawing/2014/main" id="{92009071-AD5C-4BF0-BFFB-6D874CE9A98B}"/>
            </a:ext>
          </a:extLst>
        </xdr:cNvPr>
        <xdr:cNvSpPr txBox="1"/>
      </xdr:nvSpPr>
      <xdr:spPr>
        <a:xfrm>
          <a:off x="2705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1" name="正方形/長方形 70">
          <a:extLst>
            <a:ext uri="{FF2B5EF4-FFF2-40B4-BE49-F238E27FC236}">
              <a16:creationId xmlns:a16="http://schemas.microsoft.com/office/drawing/2014/main" id="{284608AE-B425-43FB-AD8E-3D28C52B120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2" name="正方形/長方形 71">
          <a:extLst>
            <a:ext uri="{FF2B5EF4-FFF2-40B4-BE49-F238E27FC236}">
              <a16:creationId xmlns:a16="http://schemas.microsoft.com/office/drawing/2014/main" id="{D149DC47-6CC0-4441-AB20-199870B8F99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3" name="正方形/長方形 72">
          <a:extLst>
            <a:ext uri="{FF2B5EF4-FFF2-40B4-BE49-F238E27FC236}">
              <a16:creationId xmlns:a16="http://schemas.microsoft.com/office/drawing/2014/main" id="{94D3A430-2839-40C9-B538-C607F7D36B2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4" name="正方形/長方形 73">
          <a:extLst>
            <a:ext uri="{FF2B5EF4-FFF2-40B4-BE49-F238E27FC236}">
              <a16:creationId xmlns:a16="http://schemas.microsoft.com/office/drawing/2014/main" id="{0742D074-0A5E-4515-9ED6-58A8DAA8EB7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5" name="正方形/長方形 74">
          <a:extLst>
            <a:ext uri="{FF2B5EF4-FFF2-40B4-BE49-F238E27FC236}">
              <a16:creationId xmlns:a16="http://schemas.microsoft.com/office/drawing/2014/main" id="{9D37BDC3-9FD6-42C5-BA23-3F264D8596D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6" name="正方形/長方形 75">
          <a:extLst>
            <a:ext uri="{FF2B5EF4-FFF2-40B4-BE49-F238E27FC236}">
              <a16:creationId xmlns:a16="http://schemas.microsoft.com/office/drawing/2014/main" id="{D9079B7D-C263-4ED1-9634-8988E8EE5FC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7" name="正方形/長方形 76">
          <a:extLst>
            <a:ext uri="{FF2B5EF4-FFF2-40B4-BE49-F238E27FC236}">
              <a16:creationId xmlns:a16="http://schemas.microsoft.com/office/drawing/2014/main" id="{6C5667F9-1133-4EB6-8CC4-F2E8FC2B6F5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8" name="正方形/長方形 77">
          <a:extLst>
            <a:ext uri="{FF2B5EF4-FFF2-40B4-BE49-F238E27FC236}">
              <a16:creationId xmlns:a16="http://schemas.microsoft.com/office/drawing/2014/main" id="{B37A60B0-B96F-491C-A064-6BB8B7EFC4C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79" name="テキスト ボックス 78">
          <a:extLst>
            <a:ext uri="{FF2B5EF4-FFF2-40B4-BE49-F238E27FC236}">
              <a16:creationId xmlns:a16="http://schemas.microsoft.com/office/drawing/2014/main" id="{E9C03EA4-48EA-44C6-98D7-63DA0F5C91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0" name="直線コネクタ 79">
          <a:extLst>
            <a:ext uri="{FF2B5EF4-FFF2-40B4-BE49-F238E27FC236}">
              <a16:creationId xmlns:a16="http://schemas.microsoft.com/office/drawing/2014/main" id="{303BA89D-6408-4A55-941B-F78F599720B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1" name="直線コネクタ 80">
          <a:extLst>
            <a:ext uri="{FF2B5EF4-FFF2-40B4-BE49-F238E27FC236}">
              <a16:creationId xmlns:a16="http://schemas.microsoft.com/office/drawing/2014/main" id="{7C7A1A84-F0C8-48D7-8A3B-DDAFF058B56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2" name="テキスト ボックス 81">
          <a:extLst>
            <a:ext uri="{FF2B5EF4-FFF2-40B4-BE49-F238E27FC236}">
              <a16:creationId xmlns:a16="http://schemas.microsoft.com/office/drawing/2014/main" id="{BF6C53B8-0E67-4C2C-9B98-6855D0F2E27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3" name="直線コネクタ 82">
          <a:extLst>
            <a:ext uri="{FF2B5EF4-FFF2-40B4-BE49-F238E27FC236}">
              <a16:creationId xmlns:a16="http://schemas.microsoft.com/office/drawing/2014/main" id="{78990F2A-B649-46CB-BF2E-96CD474F936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4" name="テキスト ボックス 83">
          <a:extLst>
            <a:ext uri="{FF2B5EF4-FFF2-40B4-BE49-F238E27FC236}">
              <a16:creationId xmlns:a16="http://schemas.microsoft.com/office/drawing/2014/main" id="{559420B7-480D-4733-8ABF-6300FD8C184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5" name="直線コネクタ 84">
          <a:extLst>
            <a:ext uri="{FF2B5EF4-FFF2-40B4-BE49-F238E27FC236}">
              <a16:creationId xmlns:a16="http://schemas.microsoft.com/office/drawing/2014/main" id="{484CF1C1-7033-4580-9910-BAAF8FBFCBE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6" name="テキスト ボックス 85">
          <a:extLst>
            <a:ext uri="{FF2B5EF4-FFF2-40B4-BE49-F238E27FC236}">
              <a16:creationId xmlns:a16="http://schemas.microsoft.com/office/drawing/2014/main" id="{65A79A96-3682-4F97-9D81-A374C897EE1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7" name="直線コネクタ 86">
          <a:extLst>
            <a:ext uri="{FF2B5EF4-FFF2-40B4-BE49-F238E27FC236}">
              <a16:creationId xmlns:a16="http://schemas.microsoft.com/office/drawing/2014/main" id="{C1667264-5B51-4E44-8A69-E3E8B20FDC5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88" name="テキスト ボックス 87">
          <a:extLst>
            <a:ext uri="{FF2B5EF4-FFF2-40B4-BE49-F238E27FC236}">
              <a16:creationId xmlns:a16="http://schemas.microsoft.com/office/drawing/2014/main" id="{8C202716-B8A1-4F7F-89E2-C96996423CA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89" name="直線コネクタ 88">
          <a:extLst>
            <a:ext uri="{FF2B5EF4-FFF2-40B4-BE49-F238E27FC236}">
              <a16:creationId xmlns:a16="http://schemas.microsoft.com/office/drawing/2014/main" id="{92C68173-627A-4909-80D2-067E2A167A9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0" name="テキスト ボックス 89">
          <a:extLst>
            <a:ext uri="{FF2B5EF4-FFF2-40B4-BE49-F238E27FC236}">
              <a16:creationId xmlns:a16="http://schemas.microsoft.com/office/drawing/2014/main" id="{1072B852-7D88-4E8E-B361-F4B28E502A1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a:extLst>
            <a:ext uri="{FF2B5EF4-FFF2-40B4-BE49-F238E27FC236}">
              <a16:creationId xmlns:a16="http://schemas.microsoft.com/office/drawing/2014/main" id="{62D47096-05EF-4505-9124-5BD6C0C344B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2" name="テキスト ボックス 91">
          <a:extLst>
            <a:ext uri="{FF2B5EF4-FFF2-40B4-BE49-F238E27FC236}">
              <a16:creationId xmlns:a16="http://schemas.microsoft.com/office/drawing/2014/main" id="{9B8195EF-F364-4512-BA2E-3A02CFBCF1C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a:extLst>
            <a:ext uri="{FF2B5EF4-FFF2-40B4-BE49-F238E27FC236}">
              <a16:creationId xmlns:a16="http://schemas.microsoft.com/office/drawing/2014/main" id="{1EE3CD27-3D68-4FF4-8F47-0521A926232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91440</xdr:rowOff>
    </xdr:from>
    <xdr:to>
      <xdr:col>54</xdr:col>
      <xdr:colOff>189865</xdr:colOff>
      <xdr:row>41</xdr:row>
      <xdr:rowOff>72390</xdr:rowOff>
    </xdr:to>
    <xdr:cxnSp macro="">
      <xdr:nvCxnSpPr>
        <xdr:cNvPr id="94" name="直線コネクタ 93">
          <a:extLst>
            <a:ext uri="{FF2B5EF4-FFF2-40B4-BE49-F238E27FC236}">
              <a16:creationId xmlns:a16="http://schemas.microsoft.com/office/drawing/2014/main" id="{9197DE55-405E-47BD-9217-53C5EA54BC4D}"/>
            </a:ext>
          </a:extLst>
        </xdr:cNvPr>
        <xdr:cNvCxnSpPr/>
      </xdr:nvCxnSpPr>
      <xdr:spPr>
        <a:xfrm flipV="1">
          <a:off x="10476865" y="592074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95" name="【図書館】&#10;一人当たり面積最小値テキスト">
          <a:extLst>
            <a:ext uri="{FF2B5EF4-FFF2-40B4-BE49-F238E27FC236}">
              <a16:creationId xmlns:a16="http://schemas.microsoft.com/office/drawing/2014/main" id="{CA656EF4-8DDD-4ECB-80C8-F01D7199D197}"/>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96" name="直線コネクタ 95">
          <a:extLst>
            <a:ext uri="{FF2B5EF4-FFF2-40B4-BE49-F238E27FC236}">
              <a16:creationId xmlns:a16="http://schemas.microsoft.com/office/drawing/2014/main" id="{4EB617FC-FD37-494D-B0B2-B6204DE8A066}"/>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38117</xdr:rowOff>
    </xdr:from>
    <xdr:ext cx="469744" cy="259045"/>
    <xdr:sp macro="" textlink="">
      <xdr:nvSpPr>
        <xdr:cNvPr id="97" name="【図書館】&#10;一人当たり面積最大値テキスト">
          <a:extLst>
            <a:ext uri="{FF2B5EF4-FFF2-40B4-BE49-F238E27FC236}">
              <a16:creationId xmlns:a16="http://schemas.microsoft.com/office/drawing/2014/main" id="{4FBF17A5-DBA9-42F3-A9A8-27E52F3403D1}"/>
            </a:ext>
          </a:extLst>
        </xdr:cNvPr>
        <xdr:cNvSpPr txBox="1"/>
      </xdr:nvSpPr>
      <xdr:spPr>
        <a:xfrm>
          <a:off x="10515600" y="56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91440</xdr:rowOff>
    </xdr:from>
    <xdr:to>
      <xdr:col>55</xdr:col>
      <xdr:colOff>88900</xdr:colOff>
      <xdr:row>34</xdr:row>
      <xdr:rowOff>91440</xdr:rowOff>
    </xdr:to>
    <xdr:cxnSp macro="">
      <xdr:nvCxnSpPr>
        <xdr:cNvPr id="98" name="直線コネクタ 97">
          <a:extLst>
            <a:ext uri="{FF2B5EF4-FFF2-40B4-BE49-F238E27FC236}">
              <a16:creationId xmlns:a16="http://schemas.microsoft.com/office/drawing/2014/main" id="{ECBE8BB5-20B9-4ADD-AE06-A6A28A35E9F7}"/>
            </a:ext>
          </a:extLst>
        </xdr:cNvPr>
        <xdr:cNvCxnSpPr/>
      </xdr:nvCxnSpPr>
      <xdr:spPr>
        <a:xfrm>
          <a:off x="10388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60977</xdr:rowOff>
    </xdr:from>
    <xdr:ext cx="469744" cy="259045"/>
    <xdr:sp macro="" textlink="">
      <xdr:nvSpPr>
        <xdr:cNvPr id="99" name="【図書館】&#10;一人当たり面積平均値テキスト">
          <a:extLst>
            <a:ext uri="{FF2B5EF4-FFF2-40B4-BE49-F238E27FC236}">
              <a16:creationId xmlns:a16="http://schemas.microsoft.com/office/drawing/2014/main" id="{6C950CD2-ACC1-42D1-B026-8F212D6A21E4}"/>
            </a:ext>
          </a:extLst>
        </xdr:cNvPr>
        <xdr:cNvSpPr txBox="1"/>
      </xdr:nvSpPr>
      <xdr:spPr>
        <a:xfrm>
          <a:off x="10515600" y="657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00" name="フローチャート: 判断 99">
          <a:extLst>
            <a:ext uri="{FF2B5EF4-FFF2-40B4-BE49-F238E27FC236}">
              <a16:creationId xmlns:a16="http://schemas.microsoft.com/office/drawing/2014/main" id="{135F13E9-D8E0-40C9-971C-79F6F0395202}"/>
            </a:ext>
          </a:extLst>
        </xdr:cNvPr>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21590</xdr:rowOff>
    </xdr:from>
    <xdr:to>
      <xdr:col>50</xdr:col>
      <xdr:colOff>165100</xdr:colOff>
      <xdr:row>39</xdr:row>
      <xdr:rowOff>123190</xdr:rowOff>
    </xdr:to>
    <xdr:sp macro="" textlink="">
      <xdr:nvSpPr>
        <xdr:cNvPr id="101" name="フローチャート: 判断 100">
          <a:extLst>
            <a:ext uri="{FF2B5EF4-FFF2-40B4-BE49-F238E27FC236}">
              <a16:creationId xmlns:a16="http://schemas.microsoft.com/office/drawing/2014/main" id="{16969DEA-EFA9-48E5-A79D-0B40F8CD96AE}"/>
            </a:ext>
          </a:extLst>
        </xdr:cNvPr>
        <xdr:cNvSpPr/>
      </xdr:nvSpPr>
      <xdr:spPr>
        <a:xfrm>
          <a:off x="9588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132080</xdr:rowOff>
    </xdr:from>
    <xdr:to>
      <xdr:col>46</xdr:col>
      <xdr:colOff>38100</xdr:colOff>
      <xdr:row>38</xdr:row>
      <xdr:rowOff>62230</xdr:rowOff>
    </xdr:to>
    <xdr:sp macro="" textlink="">
      <xdr:nvSpPr>
        <xdr:cNvPr id="102" name="フローチャート: 判断 101">
          <a:extLst>
            <a:ext uri="{FF2B5EF4-FFF2-40B4-BE49-F238E27FC236}">
              <a16:creationId xmlns:a16="http://schemas.microsoft.com/office/drawing/2014/main" id="{9632170B-C026-4D7E-B830-A0580ADBE318}"/>
            </a:ext>
          </a:extLst>
        </xdr:cNvPr>
        <xdr:cNvSpPr/>
      </xdr:nvSpPr>
      <xdr:spPr>
        <a:xfrm>
          <a:off x="869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122D164A-AF64-4A35-8500-49F86453746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6E417FB8-8680-45AF-8372-D33D2999D21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29DD64DB-A4CD-4CEE-AA82-BF32D2D1C3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26AF0F47-46D9-4E02-95F4-D2E57F7FEA0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C8800D13-A614-41F6-96A9-C484E7238C5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40640</xdr:rowOff>
    </xdr:from>
    <xdr:to>
      <xdr:col>55</xdr:col>
      <xdr:colOff>50800</xdr:colOff>
      <xdr:row>34</xdr:row>
      <xdr:rowOff>142240</xdr:rowOff>
    </xdr:to>
    <xdr:sp macro="" textlink="">
      <xdr:nvSpPr>
        <xdr:cNvPr id="108" name="楕円 107">
          <a:extLst>
            <a:ext uri="{FF2B5EF4-FFF2-40B4-BE49-F238E27FC236}">
              <a16:creationId xmlns:a16="http://schemas.microsoft.com/office/drawing/2014/main" id="{01CE98CB-3EE2-4203-8DA7-40F02E270083}"/>
            </a:ext>
          </a:extLst>
        </xdr:cNvPr>
        <xdr:cNvSpPr/>
      </xdr:nvSpPr>
      <xdr:spPr>
        <a:xfrm>
          <a:off x="104267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165117</xdr:rowOff>
    </xdr:from>
    <xdr:ext cx="469744" cy="259045"/>
    <xdr:sp macro="" textlink="">
      <xdr:nvSpPr>
        <xdr:cNvPr id="109" name="【図書館】&#10;一人当たり面積該当値テキスト">
          <a:extLst>
            <a:ext uri="{FF2B5EF4-FFF2-40B4-BE49-F238E27FC236}">
              <a16:creationId xmlns:a16="http://schemas.microsoft.com/office/drawing/2014/main" id="{C940657E-E4E4-4A0A-8CA2-4CE63ACBE66D}"/>
            </a:ext>
          </a:extLst>
        </xdr:cNvPr>
        <xdr:cNvSpPr txBox="1"/>
      </xdr:nvSpPr>
      <xdr:spPr>
        <a:xfrm>
          <a:off x="10515600" y="58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139717</xdr:rowOff>
    </xdr:from>
    <xdr:ext cx="469744" cy="259045"/>
    <xdr:sp macro="" textlink="">
      <xdr:nvSpPr>
        <xdr:cNvPr id="110" name="n_1aveValue【図書館】&#10;一人当たり面積">
          <a:extLst>
            <a:ext uri="{FF2B5EF4-FFF2-40B4-BE49-F238E27FC236}">
              <a16:creationId xmlns:a16="http://schemas.microsoft.com/office/drawing/2014/main" id="{9E86D2D7-74C9-408A-BB07-DCB0F91482CC}"/>
            </a:ext>
          </a:extLst>
        </xdr:cNvPr>
        <xdr:cNvSpPr txBox="1"/>
      </xdr:nvSpPr>
      <xdr:spPr>
        <a:xfrm>
          <a:off x="9391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78757</xdr:rowOff>
    </xdr:from>
    <xdr:ext cx="469744" cy="259045"/>
    <xdr:sp macro="" textlink="">
      <xdr:nvSpPr>
        <xdr:cNvPr id="111" name="n_2aveValue【図書館】&#10;一人当たり面積">
          <a:extLst>
            <a:ext uri="{FF2B5EF4-FFF2-40B4-BE49-F238E27FC236}">
              <a16:creationId xmlns:a16="http://schemas.microsoft.com/office/drawing/2014/main" id="{CC903E24-2D38-4760-9B66-B4F01C1D8CBB}"/>
            </a:ext>
          </a:extLst>
        </xdr:cNvPr>
        <xdr:cNvSpPr txBox="1"/>
      </xdr:nvSpPr>
      <xdr:spPr>
        <a:xfrm>
          <a:off x="8515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a:extLst>
            <a:ext uri="{FF2B5EF4-FFF2-40B4-BE49-F238E27FC236}">
              <a16:creationId xmlns:a16="http://schemas.microsoft.com/office/drawing/2014/main" id="{74CB842A-979E-41E4-98ED-4F5F0244F90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a:extLst>
            <a:ext uri="{FF2B5EF4-FFF2-40B4-BE49-F238E27FC236}">
              <a16:creationId xmlns:a16="http://schemas.microsoft.com/office/drawing/2014/main" id="{B70222EF-D999-4631-AB3E-FFC39FA711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a:extLst>
            <a:ext uri="{FF2B5EF4-FFF2-40B4-BE49-F238E27FC236}">
              <a16:creationId xmlns:a16="http://schemas.microsoft.com/office/drawing/2014/main" id="{85E77C03-E995-49A5-9C61-3DF8ADE788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a:extLst>
            <a:ext uri="{FF2B5EF4-FFF2-40B4-BE49-F238E27FC236}">
              <a16:creationId xmlns:a16="http://schemas.microsoft.com/office/drawing/2014/main" id="{3D3BE538-62EF-443F-881A-F1861098A6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a:extLst>
            <a:ext uri="{FF2B5EF4-FFF2-40B4-BE49-F238E27FC236}">
              <a16:creationId xmlns:a16="http://schemas.microsoft.com/office/drawing/2014/main" id="{AB6BA286-30AC-494C-B5BE-C62982497D8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a:extLst>
            <a:ext uri="{FF2B5EF4-FFF2-40B4-BE49-F238E27FC236}">
              <a16:creationId xmlns:a16="http://schemas.microsoft.com/office/drawing/2014/main" id="{DD16AD29-430F-408F-AC1A-D0BDEF41EAD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a:extLst>
            <a:ext uri="{FF2B5EF4-FFF2-40B4-BE49-F238E27FC236}">
              <a16:creationId xmlns:a16="http://schemas.microsoft.com/office/drawing/2014/main" id="{776FDB7E-C2AE-4415-912D-D26DB45FA2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a:extLst>
            <a:ext uri="{FF2B5EF4-FFF2-40B4-BE49-F238E27FC236}">
              <a16:creationId xmlns:a16="http://schemas.microsoft.com/office/drawing/2014/main" id="{5A67FF13-A6A0-443F-A6B0-AFDD9F02AF1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a:extLst>
            <a:ext uri="{FF2B5EF4-FFF2-40B4-BE49-F238E27FC236}">
              <a16:creationId xmlns:a16="http://schemas.microsoft.com/office/drawing/2014/main" id="{A54E3C93-2133-4F18-87D9-EB125D8AD1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a:extLst>
            <a:ext uri="{FF2B5EF4-FFF2-40B4-BE49-F238E27FC236}">
              <a16:creationId xmlns:a16="http://schemas.microsoft.com/office/drawing/2014/main" id="{65F87743-7DB0-448A-BD91-2A7B332691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2" name="テキスト ボックス 121">
          <a:extLst>
            <a:ext uri="{FF2B5EF4-FFF2-40B4-BE49-F238E27FC236}">
              <a16:creationId xmlns:a16="http://schemas.microsoft.com/office/drawing/2014/main" id="{AADCDB6E-D26C-41D2-A9EA-2A0C35693D5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3" name="直線コネクタ 122">
          <a:extLst>
            <a:ext uri="{FF2B5EF4-FFF2-40B4-BE49-F238E27FC236}">
              <a16:creationId xmlns:a16="http://schemas.microsoft.com/office/drawing/2014/main" id="{02B638F7-EF6D-402F-A9E2-5D3B576A67A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4" name="テキスト ボックス 123">
          <a:extLst>
            <a:ext uri="{FF2B5EF4-FFF2-40B4-BE49-F238E27FC236}">
              <a16:creationId xmlns:a16="http://schemas.microsoft.com/office/drawing/2014/main" id="{51B6E3B0-E537-40C9-8BBC-4AA7CC016F3E}"/>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a:extLst>
            <a:ext uri="{FF2B5EF4-FFF2-40B4-BE49-F238E27FC236}">
              <a16:creationId xmlns:a16="http://schemas.microsoft.com/office/drawing/2014/main" id="{8D13A311-4671-4BB4-8AA7-D9324E1AE02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a:extLst>
            <a:ext uri="{FF2B5EF4-FFF2-40B4-BE49-F238E27FC236}">
              <a16:creationId xmlns:a16="http://schemas.microsoft.com/office/drawing/2014/main" id="{4D39CA97-AF55-4CC9-8C0F-F9DC0A55F9B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a:extLst>
            <a:ext uri="{FF2B5EF4-FFF2-40B4-BE49-F238E27FC236}">
              <a16:creationId xmlns:a16="http://schemas.microsoft.com/office/drawing/2014/main" id="{B48157BA-26E2-4F6F-BF1C-17504B157F3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a:extLst>
            <a:ext uri="{FF2B5EF4-FFF2-40B4-BE49-F238E27FC236}">
              <a16:creationId xmlns:a16="http://schemas.microsoft.com/office/drawing/2014/main" id="{55FCBBB4-08D1-420C-B145-5B513D240C9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a:extLst>
            <a:ext uri="{FF2B5EF4-FFF2-40B4-BE49-F238E27FC236}">
              <a16:creationId xmlns:a16="http://schemas.microsoft.com/office/drawing/2014/main" id="{D04CDDE3-661A-4186-B2B8-2D2526D20B4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a:extLst>
            <a:ext uri="{FF2B5EF4-FFF2-40B4-BE49-F238E27FC236}">
              <a16:creationId xmlns:a16="http://schemas.microsoft.com/office/drawing/2014/main" id="{C14B807A-61A8-4F35-8E21-BF510196884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a:extLst>
            <a:ext uri="{FF2B5EF4-FFF2-40B4-BE49-F238E27FC236}">
              <a16:creationId xmlns:a16="http://schemas.microsoft.com/office/drawing/2014/main" id="{7E1B17BB-0078-4F65-A1D5-87D1C6DA2CF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2" name="テキスト ボックス 131">
          <a:extLst>
            <a:ext uri="{FF2B5EF4-FFF2-40B4-BE49-F238E27FC236}">
              <a16:creationId xmlns:a16="http://schemas.microsoft.com/office/drawing/2014/main" id="{5CA63610-74F7-434E-A8C8-C48FED6980F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a:extLst>
            <a:ext uri="{FF2B5EF4-FFF2-40B4-BE49-F238E27FC236}">
              <a16:creationId xmlns:a16="http://schemas.microsoft.com/office/drawing/2014/main" id="{F982C325-09B5-4C71-B7BB-85D6A8A6814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A46FD3ED-A3C7-4255-BBD4-32766007D3B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a:extLst>
            <a:ext uri="{FF2B5EF4-FFF2-40B4-BE49-F238E27FC236}">
              <a16:creationId xmlns:a16="http://schemas.microsoft.com/office/drawing/2014/main" id="{7E27896F-EF1B-4448-9D4B-B5EA95D5134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136" name="直線コネクタ 135">
          <a:extLst>
            <a:ext uri="{FF2B5EF4-FFF2-40B4-BE49-F238E27FC236}">
              <a16:creationId xmlns:a16="http://schemas.microsoft.com/office/drawing/2014/main" id="{5270227F-0D46-4F36-96C4-11F385077C6A}"/>
            </a:ext>
          </a:extLst>
        </xdr:cNvPr>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37" name="【体育館・プール】&#10;有形固定資産減価償却率最小値テキスト">
          <a:extLst>
            <a:ext uri="{FF2B5EF4-FFF2-40B4-BE49-F238E27FC236}">
              <a16:creationId xmlns:a16="http://schemas.microsoft.com/office/drawing/2014/main" id="{C9779FED-C319-43A0-8DAF-7E94F7755C0F}"/>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38" name="直線コネクタ 137">
          <a:extLst>
            <a:ext uri="{FF2B5EF4-FFF2-40B4-BE49-F238E27FC236}">
              <a16:creationId xmlns:a16="http://schemas.microsoft.com/office/drawing/2014/main" id="{620913DE-AF36-46A5-943F-6E1158B15D01}"/>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139" name="【体育館・プール】&#10;有形固定資産減価償却率最大値テキスト">
          <a:extLst>
            <a:ext uri="{FF2B5EF4-FFF2-40B4-BE49-F238E27FC236}">
              <a16:creationId xmlns:a16="http://schemas.microsoft.com/office/drawing/2014/main" id="{6FD07D37-7A84-4D08-BCDD-E8AB2DC2CD3A}"/>
            </a:ext>
          </a:extLst>
        </xdr:cNvPr>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140" name="直線コネクタ 139">
          <a:extLst>
            <a:ext uri="{FF2B5EF4-FFF2-40B4-BE49-F238E27FC236}">
              <a16:creationId xmlns:a16="http://schemas.microsoft.com/office/drawing/2014/main" id="{C4F8705D-4E94-4244-B769-90CE90A3D678}"/>
            </a:ext>
          </a:extLst>
        </xdr:cNvPr>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19702</xdr:rowOff>
    </xdr:from>
    <xdr:ext cx="405111" cy="259045"/>
    <xdr:sp macro="" textlink="">
      <xdr:nvSpPr>
        <xdr:cNvPr id="141" name="【体育館・プール】&#10;有形固定資産減価償却率平均値テキスト">
          <a:extLst>
            <a:ext uri="{FF2B5EF4-FFF2-40B4-BE49-F238E27FC236}">
              <a16:creationId xmlns:a16="http://schemas.microsoft.com/office/drawing/2014/main" id="{6C92ADC9-9282-4E70-9C81-EFB3F6691F95}"/>
            </a:ext>
          </a:extLst>
        </xdr:cNvPr>
        <xdr:cNvSpPr txBox="1"/>
      </xdr:nvSpPr>
      <xdr:spPr>
        <a:xfrm>
          <a:off x="4673600" y="996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42" name="フローチャート: 判断 141">
          <a:extLst>
            <a:ext uri="{FF2B5EF4-FFF2-40B4-BE49-F238E27FC236}">
              <a16:creationId xmlns:a16="http://schemas.microsoft.com/office/drawing/2014/main" id="{C24C09BB-FBD2-42F2-B123-6B2F5FE3A7AE}"/>
            </a:ext>
          </a:extLst>
        </xdr:cNvPr>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143" name="フローチャート: 判断 142">
          <a:extLst>
            <a:ext uri="{FF2B5EF4-FFF2-40B4-BE49-F238E27FC236}">
              <a16:creationId xmlns:a16="http://schemas.microsoft.com/office/drawing/2014/main" id="{6772BB15-8DF7-4F1C-ADA5-AB306812FAFF}"/>
            </a:ext>
          </a:extLst>
        </xdr:cNvPr>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61595</xdr:rowOff>
    </xdr:from>
    <xdr:to>
      <xdr:col>15</xdr:col>
      <xdr:colOff>101600</xdr:colOff>
      <xdr:row>60</xdr:row>
      <xdr:rowOff>163195</xdr:rowOff>
    </xdr:to>
    <xdr:sp macro="" textlink="">
      <xdr:nvSpPr>
        <xdr:cNvPr id="144" name="フローチャート: 判断 143">
          <a:extLst>
            <a:ext uri="{FF2B5EF4-FFF2-40B4-BE49-F238E27FC236}">
              <a16:creationId xmlns:a16="http://schemas.microsoft.com/office/drawing/2014/main" id="{E99FCCEE-AF1E-4973-B96B-61C2B6651EEE}"/>
            </a:ext>
          </a:extLst>
        </xdr:cNvPr>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1E0ECF61-6786-40FD-8224-C71718DFFF3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C226663A-668A-4742-8411-8CA93C3C537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363CEA85-F322-42DE-8341-2A871A0B924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56CFC9F0-BB76-45CD-A10C-D7DA203C96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D7176E5A-1C6D-4B23-8C7B-0011D0A8556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55880</xdr:rowOff>
    </xdr:from>
    <xdr:to>
      <xdr:col>24</xdr:col>
      <xdr:colOff>114300</xdr:colOff>
      <xdr:row>61</xdr:row>
      <xdr:rowOff>157480</xdr:rowOff>
    </xdr:to>
    <xdr:sp macro="" textlink="">
      <xdr:nvSpPr>
        <xdr:cNvPr id="150" name="楕円 149">
          <a:extLst>
            <a:ext uri="{FF2B5EF4-FFF2-40B4-BE49-F238E27FC236}">
              <a16:creationId xmlns:a16="http://schemas.microsoft.com/office/drawing/2014/main" id="{B3399D0C-3694-487B-BA13-F55486DBAF3C}"/>
            </a:ext>
          </a:extLst>
        </xdr:cNvPr>
        <xdr:cNvSpPr/>
      </xdr:nvSpPr>
      <xdr:spPr>
        <a:xfrm>
          <a:off x="4584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34307</xdr:rowOff>
    </xdr:from>
    <xdr:ext cx="405111" cy="259045"/>
    <xdr:sp macro="" textlink="">
      <xdr:nvSpPr>
        <xdr:cNvPr id="151" name="【体育館・プール】&#10;有形固定資産減価償却率該当値テキスト">
          <a:extLst>
            <a:ext uri="{FF2B5EF4-FFF2-40B4-BE49-F238E27FC236}">
              <a16:creationId xmlns:a16="http://schemas.microsoft.com/office/drawing/2014/main" id="{298740C8-EAD0-402A-8BD1-0D12E620B2B9}"/>
            </a:ext>
          </a:extLst>
        </xdr:cNvPr>
        <xdr:cNvSpPr txBox="1"/>
      </xdr:nvSpPr>
      <xdr:spPr>
        <a:xfrm>
          <a:off x="4673600"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122555</xdr:rowOff>
    </xdr:from>
    <xdr:to>
      <xdr:col>20</xdr:col>
      <xdr:colOff>38100</xdr:colOff>
      <xdr:row>62</xdr:row>
      <xdr:rowOff>52705</xdr:rowOff>
    </xdr:to>
    <xdr:sp macro="" textlink="">
      <xdr:nvSpPr>
        <xdr:cNvPr id="152" name="楕円 151">
          <a:extLst>
            <a:ext uri="{FF2B5EF4-FFF2-40B4-BE49-F238E27FC236}">
              <a16:creationId xmlns:a16="http://schemas.microsoft.com/office/drawing/2014/main" id="{D4EF7ED0-7FD9-4F03-A4B2-9BC350FCF396}"/>
            </a:ext>
          </a:extLst>
        </xdr:cNvPr>
        <xdr:cNvSpPr/>
      </xdr:nvSpPr>
      <xdr:spPr>
        <a:xfrm>
          <a:off x="3746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62</xdr:row>
      <xdr:rowOff>1905</xdr:rowOff>
    </xdr:to>
    <xdr:cxnSp macro="">
      <xdr:nvCxnSpPr>
        <xdr:cNvPr id="153" name="直線コネクタ 152">
          <a:extLst>
            <a:ext uri="{FF2B5EF4-FFF2-40B4-BE49-F238E27FC236}">
              <a16:creationId xmlns:a16="http://schemas.microsoft.com/office/drawing/2014/main" id="{74D23803-AF2F-4FE7-B4AC-B73EC2621112}"/>
            </a:ext>
          </a:extLst>
        </xdr:cNvPr>
        <xdr:cNvCxnSpPr/>
      </xdr:nvCxnSpPr>
      <xdr:spPr>
        <a:xfrm flipV="1">
          <a:off x="3797300" y="1056513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69215</xdr:rowOff>
    </xdr:from>
    <xdr:to>
      <xdr:col>15</xdr:col>
      <xdr:colOff>101600</xdr:colOff>
      <xdr:row>60</xdr:row>
      <xdr:rowOff>170815</xdr:rowOff>
    </xdr:to>
    <xdr:sp macro="" textlink="">
      <xdr:nvSpPr>
        <xdr:cNvPr id="154" name="楕円 153">
          <a:extLst>
            <a:ext uri="{FF2B5EF4-FFF2-40B4-BE49-F238E27FC236}">
              <a16:creationId xmlns:a16="http://schemas.microsoft.com/office/drawing/2014/main" id="{A438D6A0-EB37-4428-99F8-B2489BF4C799}"/>
            </a:ext>
          </a:extLst>
        </xdr:cNvPr>
        <xdr:cNvSpPr/>
      </xdr:nvSpPr>
      <xdr:spPr>
        <a:xfrm>
          <a:off x="2857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120015</xdr:rowOff>
    </xdr:from>
    <xdr:to>
      <xdr:col>19</xdr:col>
      <xdr:colOff>177800</xdr:colOff>
      <xdr:row>62</xdr:row>
      <xdr:rowOff>1905</xdr:rowOff>
    </xdr:to>
    <xdr:cxnSp macro="">
      <xdr:nvCxnSpPr>
        <xdr:cNvPr id="155" name="直線コネクタ 154">
          <a:extLst>
            <a:ext uri="{FF2B5EF4-FFF2-40B4-BE49-F238E27FC236}">
              <a16:creationId xmlns:a16="http://schemas.microsoft.com/office/drawing/2014/main" id="{178CD4B6-DDB4-4001-8587-F40CE50374D5}"/>
            </a:ext>
          </a:extLst>
        </xdr:cNvPr>
        <xdr:cNvCxnSpPr/>
      </xdr:nvCxnSpPr>
      <xdr:spPr>
        <a:xfrm>
          <a:off x="2908300" y="10407015"/>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34942</xdr:rowOff>
    </xdr:from>
    <xdr:ext cx="405111" cy="259045"/>
    <xdr:sp macro="" textlink="">
      <xdr:nvSpPr>
        <xdr:cNvPr id="156" name="n_1aveValue【体育館・プール】&#10;有形固定資産減価償却率">
          <a:extLst>
            <a:ext uri="{FF2B5EF4-FFF2-40B4-BE49-F238E27FC236}">
              <a16:creationId xmlns:a16="http://schemas.microsoft.com/office/drawing/2014/main" id="{E9950746-5597-4AD4-ACF7-FA85AF71AE0D}"/>
            </a:ext>
          </a:extLst>
        </xdr:cNvPr>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8272</xdr:rowOff>
    </xdr:from>
    <xdr:ext cx="405111" cy="259045"/>
    <xdr:sp macro="" textlink="">
      <xdr:nvSpPr>
        <xdr:cNvPr id="157" name="n_2aveValue【体育館・プール】&#10;有形固定資産減価償却率">
          <a:extLst>
            <a:ext uri="{FF2B5EF4-FFF2-40B4-BE49-F238E27FC236}">
              <a16:creationId xmlns:a16="http://schemas.microsoft.com/office/drawing/2014/main" id="{4C918757-45E0-42EE-ABF3-3E3A16465E91}"/>
            </a:ext>
          </a:extLst>
        </xdr:cNvPr>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43832</xdr:rowOff>
    </xdr:from>
    <xdr:ext cx="405111" cy="259045"/>
    <xdr:sp macro="" textlink="">
      <xdr:nvSpPr>
        <xdr:cNvPr id="158" name="n_1mainValue【体育館・プール】&#10;有形固定資産減価償却率">
          <a:extLst>
            <a:ext uri="{FF2B5EF4-FFF2-40B4-BE49-F238E27FC236}">
              <a16:creationId xmlns:a16="http://schemas.microsoft.com/office/drawing/2014/main" id="{EA463CC5-DD86-4E92-B687-BB8646921D4F}"/>
            </a:ext>
          </a:extLst>
        </xdr:cNvPr>
        <xdr:cNvSpPr txBox="1"/>
      </xdr:nvSpPr>
      <xdr:spPr>
        <a:xfrm>
          <a:off x="3582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161942</xdr:rowOff>
    </xdr:from>
    <xdr:ext cx="405111" cy="259045"/>
    <xdr:sp macro="" textlink="">
      <xdr:nvSpPr>
        <xdr:cNvPr id="159" name="n_2mainValue【体育館・プール】&#10;有形固定資産減価償却率">
          <a:extLst>
            <a:ext uri="{FF2B5EF4-FFF2-40B4-BE49-F238E27FC236}">
              <a16:creationId xmlns:a16="http://schemas.microsoft.com/office/drawing/2014/main" id="{C95037AA-D152-4991-8ED6-DF2C545946FF}"/>
            </a:ext>
          </a:extLst>
        </xdr:cNvPr>
        <xdr:cNvSpPr txBox="1"/>
      </xdr:nvSpPr>
      <xdr:spPr>
        <a:xfrm>
          <a:off x="2705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a:extLst>
            <a:ext uri="{FF2B5EF4-FFF2-40B4-BE49-F238E27FC236}">
              <a16:creationId xmlns:a16="http://schemas.microsoft.com/office/drawing/2014/main" id="{5C240973-F4D3-4A06-BEC3-866A660829D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a:extLst>
            <a:ext uri="{FF2B5EF4-FFF2-40B4-BE49-F238E27FC236}">
              <a16:creationId xmlns:a16="http://schemas.microsoft.com/office/drawing/2014/main" id="{70B0E5C5-5CDE-4777-BF69-2ECCECCD64F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a:extLst>
            <a:ext uri="{FF2B5EF4-FFF2-40B4-BE49-F238E27FC236}">
              <a16:creationId xmlns:a16="http://schemas.microsoft.com/office/drawing/2014/main" id="{F2301374-7034-49C1-960B-F8DF329C214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a:extLst>
            <a:ext uri="{FF2B5EF4-FFF2-40B4-BE49-F238E27FC236}">
              <a16:creationId xmlns:a16="http://schemas.microsoft.com/office/drawing/2014/main" id="{E94FB4C1-4A3D-4BC0-9A26-D17086D9541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a:extLst>
            <a:ext uri="{FF2B5EF4-FFF2-40B4-BE49-F238E27FC236}">
              <a16:creationId xmlns:a16="http://schemas.microsoft.com/office/drawing/2014/main" id="{EF91D99A-261B-4A9C-82B4-F72C9A6D095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a:extLst>
            <a:ext uri="{FF2B5EF4-FFF2-40B4-BE49-F238E27FC236}">
              <a16:creationId xmlns:a16="http://schemas.microsoft.com/office/drawing/2014/main" id="{2D7AD25E-F74D-4940-85F9-849774122F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a:extLst>
            <a:ext uri="{FF2B5EF4-FFF2-40B4-BE49-F238E27FC236}">
              <a16:creationId xmlns:a16="http://schemas.microsoft.com/office/drawing/2014/main" id="{94546FA7-CC93-46D8-92AB-D05DCC2E12D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a:extLst>
            <a:ext uri="{FF2B5EF4-FFF2-40B4-BE49-F238E27FC236}">
              <a16:creationId xmlns:a16="http://schemas.microsoft.com/office/drawing/2014/main" id="{4157083A-13DC-4079-9B8C-E05A90194F4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a:extLst>
            <a:ext uri="{FF2B5EF4-FFF2-40B4-BE49-F238E27FC236}">
              <a16:creationId xmlns:a16="http://schemas.microsoft.com/office/drawing/2014/main" id="{D6BD1362-CB59-496F-8B79-BB67072B626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a:extLst>
            <a:ext uri="{FF2B5EF4-FFF2-40B4-BE49-F238E27FC236}">
              <a16:creationId xmlns:a16="http://schemas.microsoft.com/office/drawing/2014/main" id="{654E529B-708C-4E8F-A2F8-93F36FDF76C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0" name="直線コネクタ 169">
          <a:extLst>
            <a:ext uri="{FF2B5EF4-FFF2-40B4-BE49-F238E27FC236}">
              <a16:creationId xmlns:a16="http://schemas.microsoft.com/office/drawing/2014/main" id="{1D2D8AD4-B913-47A2-A25B-818155238B7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1" name="テキスト ボックス 170">
          <a:extLst>
            <a:ext uri="{FF2B5EF4-FFF2-40B4-BE49-F238E27FC236}">
              <a16:creationId xmlns:a16="http://schemas.microsoft.com/office/drawing/2014/main" id="{6BE3A757-3218-4750-B1B9-B68A8FC2160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2" name="直線コネクタ 171">
          <a:extLst>
            <a:ext uri="{FF2B5EF4-FFF2-40B4-BE49-F238E27FC236}">
              <a16:creationId xmlns:a16="http://schemas.microsoft.com/office/drawing/2014/main" id="{410BF3A4-05DE-49A4-A73D-AF03DB57670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3" name="テキスト ボックス 172">
          <a:extLst>
            <a:ext uri="{FF2B5EF4-FFF2-40B4-BE49-F238E27FC236}">
              <a16:creationId xmlns:a16="http://schemas.microsoft.com/office/drawing/2014/main" id="{52A934A5-945E-4C71-894E-CF2324BB076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4" name="直線コネクタ 173">
          <a:extLst>
            <a:ext uri="{FF2B5EF4-FFF2-40B4-BE49-F238E27FC236}">
              <a16:creationId xmlns:a16="http://schemas.microsoft.com/office/drawing/2014/main" id="{D4BC94E6-CB93-4E26-99D1-17375DF7806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5" name="テキスト ボックス 174">
          <a:extLst>
            <a:ext uri="{FF2B5EF4-FFF2-40B4-BE49-F238E27FC236}">
              <a16:creationId xmlns:a16="http://schemas.microsoft.com/office/drawing/2014/main" id="{35BC8072-F297-4879-B188-7A60524F189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6" name="直線コネクタ 175">
          <a:extLst>
            <a:ext uri="{FF2B5EF4-FFF2-40B4-BE49-F238E27FC236}">
              <a16:creationId xmlns:a16="http://schemas.microsoft.com/office/drawing/2014/main" id="{7EC5869D-5DFD-4B71-93AD-E3B4B394511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7" name="テキスト ボックス 176">
          <a:extLst>
            <a:ext uri="{FF2B5EF4-FFF2-40B4-BE49-F238E27FC236}">
              <a16:creationId xmlns:a16="http://schemas.microsoft.com/office/drawing/2014/main" id="{3C5B0883-E926-4FE2-BBF1-D051796EA49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8" name="直線コネクタ 177">
          <a:extLst>
            <a:ext uri="{FF2B5EF4-FFF2-40B4-BE49-F238E27FC236}">
              <a16:creationId xmlns:a16="http://schemas.microsoft.com/office/drawing/2014/main" id="{D06B5808-30C0-4CA4-950F-A00796B2796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9" name="テキスト ボックス 178">
          <a:extLst>
            <a:ext uri="{FF2B5EF4-FFF2-40B4-BE49-F238E27FC236}">
              <a16:creationId xmlns:a16="http://schemas.microsoft.com/office/drawing/2014/main" id="{91A2F771-564C-438A-9650-6318C118751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a:extLst>
            <a:ext uri="{FF2B5EF4-FFF2-40B4-BE49-F238E27FC236}">
              <a16:creationId xmlns:a16="http://schemas.microsoft.com/office/drawing/2014/main" id="{D21E108B-AA56-4FD5-995F-BA128C4CDB5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1" name="テキスト ボックス 180">
          <a:extLst>
            <a:ext uri="{FF2B5EF4-FFF2-40B4-BE49-F238E27FC236}">
              <a16:creationId xmlns:a16="http://schemas.microsoft.com/office/drawing/2014/main" id="{1C98198F-E606-485A-9116-AE0D975F75E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体育館・プール】&#10;一人当たり面積グラフ枠">
          <a:extLst>
            <a:ext uri="{FF2B5EF4-FFF2-40B4-BE49-F238E27FC236}">
              <a16:creationId xmlns:a16="http://schemas.microsoft.com/office/drawing/2014/main" id="{CD36BF0E-F5F2-480C-B2F3-C393DEF8CF5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83" name="直線コネクタ 182">
          <a:extLst>
            <a:ext uri="{FF2B5EF4-FFF2-40B4-BE49-F238E27FC236}">
              <a16:creationId xmlns:a16="http://schemas.microsoft.com/office/drawing/2014/main" id="{BDB4FCC6-0CDF-4DCA-935E-4862CA50D507}"/>
            </a:ext>
          </a:extLst>
        </xdr:cNvPr>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84" name="【体育館・プール】&#10;一人当たり面積最小値テキスト">
          <a:extLst>
            <a:ext uri="{FF2B5EF4-FFF2-40B4-BE49-F238E27FC236}">
              <a16:creationId xmlns:a16="http://schemas.microsoft.com/office/drawing/2014/main" id="{BD7EEBEF-0AF6-4E61-B34F-98168E1378B5}"/>
            </a:ext>
          </a:extLst>
        </xdr:cNvPr>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85" name="直線コネクタ 184">
          <a:extLst>
            <a:ext uri="{FF2B5EF4-FFF2-40B4-BE49-F238E27FC236}">
              <a16:creationId xmlns:a16="http://schemas.microsoft.com/office/drawing/2014/main" id="{4FCCC9BD-CB7B-4524-8CF9-5AC2FC3CE0E7}"/>
            </a:ext>
          </a:extLst>
        </xdr:cNvPr>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86" name="【体育館・プール】&#10;一人当たり面積最大値テキスト">
          <a:extLst>
            <a:ext uri="{FF2B5EF4-FFF2-40B4-BE49-F238E27FC236}">
              <a16:creationId xmlns:a16="http://schemas.microsoft.com/office/drawing/2014/main" id="{430DE4BC-8FCF-4CC2-8253-6E33B081F3A1}"/>
            </a:ext>
          </a:extLst>
        </xdr:cNvPr>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87" name="直線コネクタ 186">
          <a:extLst>
            <a:ext uri="{FF2B5EF4-FFF2-40B4-BE49-F238E27FC236}">
              <a16:creationId xmlns:a16="http://schemas.microsoft.com/office/drawing/2014/main" id="{DF68243E-CC0D-4F42-8CBE-EC540EC6D5DC}"/>
            </a:ext>
          </a:extLst>
        </xdr:cNvPr>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88" name="【体育館・プール】&#10;一人当たり面積平均値テキスト">
          <a:extLst>
            <a:ext uri="{FF2B5EF4-FFF2-40B4-BE49-F238E27FC236}">
              <a16:creationId xmlns:a16="http://schemas.microsoft.com/office/drawing/2014/main" id="{6EFB70F2-6AFC-4AEB-84E0-60B85C93EDE2}"/>
            </a:ext>
          </a:extLst>
        </xdr:cNvPr>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89" name="フローチャート: 判断 188">
          <a:extLst>
            <a:ext uri="{FF2B5EF4-FFF2-40B4-BE49-F238E27FC236}">
              <a16:creationId xmlns:a16="http://schemas.microsoft.com/office/drawing/2014/main" id="{06417269-22F5-468B-B4FA-49771BD44100}"/>
            </a:ext>
          </a:extLst>
        </xdr:cNvPr>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90" name="フローチャート: 判断 189">
          <a:extLst>
            <a:ext uri="{FF2B5EF4-FFF2-40B4-BE49-F238E27FC236}">
              <a16:creationId xmlns:a16="http://schemas.microsoft.com/office/drawing/2014/main" id="{B3C4C791-B708-4E04-B49F-14855A7E62AB}"/>
            </a:ext>
          </a:extLst>
        </xdr:cNvPr>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63119</xdr:rowOff>
    </xdr:from>
    <xdr:to>
      <xdr:col>46</xdr:col>
      <xdr:colOff>38100</xdr:colOff>
      <xdr:row>62</xdr:row>
      <xdr:rowOff>164719</xdr:rowOff>
    </xdr:to>
    <xdr:sp macro="" textlink="">
      <xdr:nvSpPr>
        <xdr:cNvPr id="191" name="フローチャート: 判断 190">
          <a:extLst>
            <a:ext uri="{FF2B5EF4-FFF2-40B4-BE49-F238E27FC236}">
              <a16:creationId xmlns:a16="http://schemas.microsoft.com/office/drawing/2014/main" id="{FEF06A49-ADAB-462E-96C8-C1FE1D0355D0}"/>
            </a:ext>
          </a:extLst>
        </xdr:cNvPr>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87517EFD-7A8F-4E52-B310-CBC223788CB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CCB61DAD-40DB-45E4-A8B5-AD62EA512E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1A7678BE-2827-4475-8A91-ED72149909E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974BB431-97D9-4452-A072-4B5FCBB60F9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81EA71E1-AFF0-45CC-9F08-FADB5D8A385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104648</xdr:rowOff>
    </xdr:from>
    <xdr:to>
      <xdr:col>55</xdr:col>
      <xdr:colOff>50800</xdr:colOff>
      <xdr:row>62</xdr:row>
      <xdr:rowOff>34798</xdr:rowOff>
    </xdr:to>
    <xdr:sp macro="" textlink="">
      <xdr:nvSpPr>
        <xdr:cNvPr id="197" name="楕円 196">
          <a:extLst>
            <a:ext uri="{FF2B5EF4-FFF2-40B4-BE49-F238E27FC236}">
              <a16:creationId xmlns:a16="http://schemas.microsoft.com/office/drawing/2014/main" id="{D9658419-D14A-4FED-922D-228FBF4E0E02}"/>
            </a:ext>
          </a:extLst>
        </xdr:cNvPr>
        <xdr:cNvSpPr/>
      </xdr:nvSpPr>
      <xdr:spPr>
        <a:xfrm>
          <a:off x="104267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127525</xdr:rowOff>
    </xdr:from>
    <xdr:ext cx="469744" cy="259045"/>
    <xdr:sp macro="" textlink="">
      <xdr:nvSpPr>
        <xdr:cNvPr id="198" name="【体育館・プール】&#10;一人当たり面積該当値テキスト">
          <a:extLst>
            <a:ext uri="{FF2B5EF4-FFF2-40B4-BE49-F238E27FC236}">
              <a16:creationId xmlns:a16="http://schemas.microsoft.com/office/drawing/2014/main" id="{EB01998E-3518-4C6A-8004-6AD120CBAC5A}"/>
            </a:ext>
          </a:extLst>
        </xdr:cNvPr>
        <xdr:cNvSpPr txBox="1"/>
      </xdr:nvSpPr>
      <xdr:spPr>
        <a:xfrm>
          <a:off x="10515600" y="1041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109982</xdr:rowOff>
    </xdr:from>
    <xdr:to>
      <xdr:col>50</xdr:col>
      <xdr:colOff>165100</xdr:colOff>
      <xdr:row>62</xdr:row>
      <xdr:rowOff>40132</xdr:rowOff>
    </xdr:to>
    <xdr:sp macro="" textlink="">
      <xdr:nvSpPr>
        <xdr:cNvPr id="199" name="楕円 198">
          <a:extLst>
            <a:ext uri="{FF2B5EF4-FFF2-40B4-BE49-F238E27FC236}">
              <a16:creationId xmlns:a16="http://schemas.microsoft.com/office/drawing/2014/main" id="{FE354BCF-59F1-4494-8D40-3679A854CCD3}"/>
            </a:ext>
          </a:extLst>
        </xdr:cNvPr>
        <xdr:cNvSpPr/>
      </xdr:nvSpPr>
      <xdr:spPr>
        <a:xfrm>
          <a:off x="9588500" y="105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155448</xdr:rowOff>
    </xdr:from>
    <xdr:to>
      <xdr:col>55</xdr:col>
      <xdr:colOff>0</xdr:colOff>
      <xdr:row>61</xdr:row>
      <xdr:rowOff>160782</xdr:rowOff>
    </xdr:to>
    <xdr:cxnSp macro="">
      <xdr:nvCxnSpPr>
        <xdr:cNvPr id="200" name="直線コネクタ 199">
          <a:extLst>
            <a:ext uri="{FF2B5EF4-FFF2-40B4-BE49-F238E27FC236}">
              <a16:creationId xmlns:a16="http://schemas.microsoft.com/office/drawing/2014/main" id="{2B963EBE-2EEE-41AF-B0C8-95C8728915BC}"/>
            </a:ext>
          </a:extLst>
        </xdr:cNvPr>
        <xdr:cNvCxnSpPr/>
      </xdr:nvCxnSpPr>
      <xdr:spPr>
        <a:xfrm flipV="1">
          <a:off x="9639300" y="1061389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158750</xdr:rowOff>
    </xdr:from>
    <xdr:to>
      <xdr:col>46</xdr:col>
      <xdr:colOff>38100</xdr:colOff>
      <xdr:row>61</xdr:row>
      <xdr:rowOff>88900</xdr:rowOff>
    </xdr:to>
    <xdr:sp macro="" textlink="">
      <xdr:nvSpPr>
        <xdr:cNvPr id="201" name="楕円 200">
          <a:extLst>
            <a:ext uri="{FF2B5EF4-FFF2-40B4-BE49-F238E27FC236}">
              <a16:creationId xmlns:a16="http://schemas.microsoft.com/office/drawing/2014/main" id="{FBA3C049-16AE-4BD9-8164-A46D09381DEC}"/>
            </a:ext>
          </a:extLst>
        </xdr:cNvPr>
        <xdr:cNvSpPr/>
      </xdr:nvSpPr>
      <xdr:spPr>
        <a:xfrm>
          <a:off x="8699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38100</xdr:rowOff>
    </xdr:from>
    <xdr:to>
      <xdr:col>50</xdr:col>
      <xdr:colOff>114300</xdr:colOff>
      <xdr:row>61</xdr:row>
      <xdr:rowOff>160782</xdr:rowOff>
    </xdr:to>
    <xdr:cxnSp macro="">
      <xdr:nvCxnSpPr>
        <xdr:cNvPr id="202" name="直線コネクタ 201">
          <a:extLst>
            <a:ext uri="{FF2B5EF4-FFF2-40B4-BE49-F238E27FC236}">
              <a16:creationId xmlns:a16="http://schemas.microsoft.com/office/drawing/2014/main" id="{0505983A-6CCC-479B-816B-6F412EC91679}"/>
            </a:ext>
          </a:extLst>
        </xdr:cNvPr>
        <xdr:cNvCxnSpPr/>
      </xdr:nvCxnSpPr>
      <xdr:spPr>
        <a:xfrm>
          <a:off x="8750300" y="10496550"/>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70502</xdr:rowOff>
    </xdr:from>
    <xdr:ext cx="469744" cy="259045"/>
    <xdr:sp macro="" textlink="">
      <xdr:nvSpPr>
        <xdr:cNvPr id="203" name="n_1aveValue【体育館・プール】&#10;一人当たり面積">
          <a:extLst>
            <a:ext uri="{FF2B5EF4-FFF2-40B4-BE49-F238E27FC236}">
              <a16:creationId xmlns:a16="http://schemas.microsoft.com/office/drawing/2014/main" id="{489D44AF-FBEE-4474-9A29-27121E94E3D2}"/>
            </a:ext>
          </a:extLst>
        </xdr:cNvPr>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155846</xdr:rowOff>
    </xdr:from>
    <xdr:ext cx="469744" cy="259045"/>
    <xdr:sp macro="" textlink="">
      <xdr:nvSpPr>
        <xdr:cNvPr id="204" name="n_2aveValue【体育館・プール】&#10;一人当たり面積">
          <a:extLst>
            <a:ext uri="{FF2B5EF4-FFF2-40B4-BE49-F238E27FC236}">
              <a16:creationId xmlns:a16="http://schemas.microsoft.com/office/drawing/2014/main" id="{3D6304A7-6288-4321-800A-B460642B413B}"/>
            </a:ext>
          </a:extLst>
        </xdr:cNvPr>
        <xdr:cNvSpPr txBox="1"/>
      </xdr:nvSpPr>
      <xdr:spPr>
        <a:xfrm>
          <a:off x="8515427" y="1078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56659</xdr:rowOff>
    </xdr:from>
    <xdr:ext cx="469744" cy="259045"/>
    <xdr:sp macro="" textlink="">
      <xdr:nvSpPr>
        <xdr:cNvPr id="205" name="n_1mainValue【体育館・プール】&#10;一人当たり面積">
          <a:extLst>
            <a:ext uri="{FF2B5EF4-FFF2-40B4-BE49-F238E27FC236}">
              <a16:creationId xmlns:a16="http://schemas.microsoft.com/office/drawing/2014/main" id="{9C90FF44-43C4-45BF-A0E0-4190F1BE3026}"/>
            </a:ext>
          </a:extLst>
        </xdr:cNvPr>
        <xdr:cNvSpPr txBox="1"/>
      </xdr:nvSpPr>
      <xdr:spPr>
        <a:xfrm>
          <a:off x="9391727" y="1034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105427</xdr:rowOff>
    </xdr:from>
    <xdr:ext cx="469744" cy="259045"/>
    <xdr:sp macro="" textlink="">
      <xdr:nvSpPr>
        <xdr:cNvPr id="206" name="n_2mainValue【体育館・プール】&#10;一人当たり面積">
          <a:extLst>
            <a:ext uri="{FF2B5EF4-FFF2-40B4-BE49-F238E27FC236}">
              <a16:creationId xmlns:a16="http://schemas.microsoft.com/office/drawing/2014/main" id="{DCD45B57-564A-4413-9A3B-7E4848C3174A}"/>
            </a:ext>
          </a:extLst>
        </xdr:cNvPr>
        <xdr:cNvSpPr txBox="1"/>
      </xdr:nvSpPr>
      <xdr:spPr>
        <a:xfrm>
          <a:off x="8515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BD20DA79-58D7-4BAA-847C-9EF9F34B49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A0892DF3-A261-4F27-9498-A28893C8007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EF9CBFBC-2DE3-4E30-98DD-BB6F4665BAF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F18BF121-0A9B-4B71-86FD-114353DEFDF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170639DF-D078-44E6-93CF-E3FE0A1E5C3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C63700B2-4B8E-43B6-9B5A-121E599941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59D518D2-8835-42D4-9EBF-22E6CD63369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2B74A9AE-F2C8-4FBB-A302-F8978145F0A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B2AA5CE4-0C96-40D8-AAFE-089E956A60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736C86D-87AA-4833-A544-2F82B045576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a:extLst>
            <a:ext uri="{FF2B5EF4-FFF2-40B4-BE49-F238E27FC236}">
              <a16:creationId xmlns:a16="http://schemas.microsoft.com/office/drawing/2014/main" id="{C63A9777-E7DF-472C-8AC7-EC5EF6DBC12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8" name="テキスト ボックス 217">
          <a:extLst>
            <a:ext uri="{FF2B5EF4-FFF2-40B4-BE49-F238E27FC236}">
              <a16:creationId xmlns:a16="http://schemas.microsoft.com/office/drawing/2014/main" id="{ACFDB065-521A-4C73-913F-3584E25AA456}"/>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a:extLst>
            <a:ext uri="{FF2B5EF4-FFF2-40B4-BE49-F238E27FC236}">
              <a16:creationId xmlns:a16="http://schemas.microsoft.com/office/drawing/2014/main" id="{4740C555-895F-4198-B0DC-C3A0358803C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a:extLst>
            <a:ext uri="{FF2B5EF4-FFF2-40B4-BE49-F238E27FC236}">
              <a16:creationId xmlns:a16="http://schemas.microsoft.com/office/drawing/2014/main" id="{1FB20A9F-05F9-492B-852B-A70E41D6E71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a:extLst>
            <a:ext uri="{FF2B5EF4-FFF2-40B4-BE49-F238E27FC236}">
              <a16:creationId xmlns:a16="http://schemas.microsoft.com/office/drawing/2014/main" id="{1B3E7A39-6F55-44EB-B351-FB92C1BA870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a:extLst>
            <a:ext uri="{FF2B5EF4-FFF2-40B4-BE49-F238E27FC236}">
              <a16:creationId xmlns:a16="http://schemas.microsoft.com/office/drawing/2014/main" id="{EBB53A36-48A1-4794-B163-B7DC2A7589C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a:extLst>
            <a:ext uri="{FF2B5EF4-FFF2-40B4-BE49-F238E27FC236}">
              <a16:creationId xmlns:a16="http://schemas.microsoft.com/office/drawing/2014/main" id="{85658B36-51BC-432C-9893-F182443F15B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a:extLst>
            <a:ext uri="{FF2B5EF4-FFF2-40B4-BE49-F238E27FC236}">
              <a16:creationId xmlns:a16="http://schemas.microsoft.com/office/drawing/2014/main" id="{65DD7F63-14C2-40D1-869C-75316CEFC34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a:extLst>
            <a:ext uri="{FF2B5EF4-FFF2-40B4-BE49-F238E27FC236}">
              <a16:creationId xmlns:a16="http://schemas.microsoft.com/office/drawing/2014/main" id="{3DE10313-FC69-4C86-8659-BDAB9E671E5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6" name="テキスト ボックス 225">
          <a:extLst>
            <a:ext uri="{FF2B5EF4-FFF2-40B4-BE49-F238E27FC236}">
              <a16:creationId xmlns:a16="http://schemas.microsoft.com/office/drawing/2014/main" id="{9EFAD4C8-0511-4BC8-B219-F6CA850DAF2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a:extLst>
            <a:ext uri="{FF2B5EF4-FFF2-40B4-BE49-F238E27FC236}">
              <a16:creationId xmlns:a16="http://schemas.microsoft.com/office/drawing/2014/main" id="{18562FC1-0745-4CCA-92A3-BAFA71EA66F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CA5CE98D-E29B-4CE0-8BF5-71BD28A6367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福祉施設】&#10;有形固定資産減価償却率グラフ枠">
          <a:extLst>
            <a:ext uri="{FF2B5EF4-FFF2-40B4-BE49-F238E27FC236}">
              <a16:creationId xmlns:a16="http://schemas.microsoft.com/office/drawing/2014/main" id="{0A2EE0A9-DAC8-450F-99E1-0EBF758FC7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230" name="直線コネクタ 229">
          <a:extLst>
            <a:ext uri="{FF2B5EF4-FFF2-40B4-BE49-F238E27FC236}">
              <a16:creationId xmlns:a16="http://schemas.microsoft.com/office/drawing/2014/main" id="{A6E94652-7D46-4151-86A6-873CDFBE2A77}"/>
            </a:ext>
          </a:extLst>
        </xdr:cNvPr>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231" name="【福祉施設】&#10;有形固定資産減価償却率最小値テキスト">
          <a:extLst>
            <a:ext uri="{FF2B5EF4-FFF2-40B4-BE49-F238E27FC236}">
              <a16:creationId xmlns:a16="http://schemas.microsoft.com/office/drawing/2014/main" id="{57AD101D-E727-43EF-9F4A-6D7836E51C98}"/>
            </a:ext>
          </a:extLst>
        </xdr:cNvPr>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232" name="直線コネクタ 231">
          <a:extLst>
            <a:ext uri="{FF2B5EF4-FFF2-40B4-BE49-F238E27FC236}">
              <a16:creationId xmlns:a16="http://schemas.microsoft.com/office/drawing/2014/main" id="{A9379E16-4B78-426C-B060-563A9FFE5849}"/>
            </a:ext>
          </a:extLst>
        </xdr:cNvPr>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233" name="【福祉施設】&#10;有形固定資産減価償却率最大値テキスト">
          <a:extLst>
            <a:ext uri="{FF2B5EF4-FFF2-40B4-BE49-F238E27FC236}">
              <a16:creationId xmlns:a16="http://schemas.microsoft.com/office/drawing/2014/main" id="{CEE0418D-E595-4F6D-93BC-05E8144608A5}"/>
            </a:ext>
          </a:extLst>
        </xdr:cNvPr>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234" name="直線コネクタ 233">
          <a:extLst>
            <a:ext uri="{FF2B5EF4-FFF2-40B4-BE49-F238E27FC236}">
              <a16:creationId xmlns:a16="http://schemas.microsoft.com/office/drawing/2014/main" id="{35A36EF1-C943-4A1D-86DB-E2F98801FCE7}"/>
            </a:ext>
          </a:extLst>
        </xdr:cNvPr>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235" name="【福祉施設】&#10;有形固定資産減価償却率平均値テキスト">
          <a:extLst>
            <a:ext uri="{FF2B5EF4-FFF2-40B4-BE49-F238E27FC236}">
              <a16:creationId xmlns:a16="http://schemas.microsoft.com/office/drawing/2014/main" id="{250FF86E-5722-4BB7-BF03-ED6601F8A2A1}"/>
            </a:ext>
          </a:extLst>
        </xdr:cNvPr>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236" name="フローチャート: 判断 235">
          <a:extLst>
            <a:ext uri="{FF2B5EF4-FFF2-40B4-BE49-F238E27FC236}">
              <a16:creationId xmlns:a16="http://schemas.microsoft.com/office/drawing/2014/main" id="{9D1596C8-431E-4AE0-A554-92C9CF8EB95D}"/>
            </a:ext>
          </a:extLst>
        </xdr:cNvPr>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237" name="フローチャート: 判断 236">
          <a:extLst>
            <a:ext uri="{FF2B5EF4-FFF2-40B4-BE49-F238E27FC236}">
              <a16:creationId xmlns:a16="http://schemas.microsoft.com/office/drawing/2014/main" id="{77934FE1-6A12-49F1-A267-C9EFC504E8BD}"/>
            </a:ext>
          </a:extLst>
        </xdr:cNvPr>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xdr:rowOff>
    </xdr:from>
    <xdr:to>
      <xdr:col>15</xdr:col>
      <xdr:colOff>101600</xdr:colOff>
      <xdr:row>81</xdr:row>
      <xdr:rowOff>109855</xdr:rowOff>
    </xdr:to>
    <xdr:sp macro="" textlink="">
      <xdr:nvSpPr>
        <xdr:cNvPr id="238" name="フローチャート: 判断 237">
          <a:extLst>
            <a:ext uri="{FF2B5EF4-FFF2-40B4-BE49-F238E27FC236}">
              <a16:creationId xmlns:a16="http://schemas.microsoft.com/office/drawing/2014/main" id="{FC024464-4A42-4B77-9176-93994A66E69F}"/>
            </a:ext>
          </a:extLst>
        </xdr:cNvPr>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A1F4C949-3D91-44C5-B193-BECB1410B1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7B45ACE9-53A9-46F5-A518-2C6AECF7E92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912A5B3B-E6F3-4017-8F41-D965111C828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16A83E4C-E318-4532-B4E2-F9E5B560149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96A30D12-BBED-4839-A4BA-8D383EF66F3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52070</xdr:rowOff>
    </xdr:from>
    <xdr:to>
      <xdr:col>24</xdr:col>
      <xdr:colOff>114300</xdr:colOff>
      <xdr:row>81</xdr:row>
      <xdr:rowOff>153670</xdr:rowOff>
    </xdr:to>
    <xdr:sp macro="" textlink="">
      <xdr:nvSpPr>
        <xdr:cNvPr id="244" name="楕円 243">
          <a:extLst>
            <a:ext uri="{FF2B5EF4-FFF2-40B4-BE49-F238E27FC236}">
              <a16:creationId xmlns:a16="http://schemas.microsoft.com/office/drawing/2014/main" id="{7D3D511C-0507-498B-A95B-3AA7F4575780}"/>
            </a:ext>
          </a:extLst>
        </xdr:cNvPr>
        <xdr:cNvSpPr/>
      </xdr:nvSpPr>
      <xdr:spPr>
        <a:xfrm>
          <a:off x="4584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74947</xdr:rowOff>
    </xdr:from>
    <xdr:ext cx="405111" cy="259045"/>
    <xdr:sp macro="" textlink="">
      <xdr:nvSpPr>
        <xdr:cNvPr id="245" name="【福祉施設】&#10;有形固定資産減価償却率該当値テキスト">
          <a:extLst>
            <a:ext uri="{FF2B5EF4-FFF2-40B4-BE49-F238E27FC236}">
              <a16:creationId xmlns:a16="http://schemas.microsoft.com/office/drawing/2014/main" id="{0B0BBE48-C920-42F9-A287-B681AB52C5B6}"/>
            </a:ext>
          </a:extLst>
        </xdr:cNvPr>
        <xdr:cNvSpPr txBox="1"/>
      </xdr:nvSpPr>
      <xdr:spPr>
        <a:xfrm>
          <a:off x="467360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46" name="楕円 245">
          <a:extLst>
            <a:ext uri="{FF2B5EF4-FFF2-40B4-BE49-F238E27FC236}">
              <a16:creationId xmlns:a16="http://schemas.microsoft.com/office/drawing/2014/main" id="{2BC37F4A-F06D-4F41-A50D-6629361D6AE3}"/>
            </a:ext>
          </a:extLst>
        </xdr:cNvPr>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95250</xdr:rowOff>
    </xdr:from>
    <xdr:to>
      <xdr:col>24</xdr:col>
      <xdr:colOff>63500</xdr:colOff>
      <xdr:row>81</xdr:row>
      <xdr:rowOff>102870</xdr:rowOff>
    </xdr:to>
    <xdr:cxnSp macro="">
      <xdr:nvCxnSpPr>
        <xdr:cNvPr id="247" name="直線コネクタ 246">
          <a:extLst>
            <a:ext uri="{FF2B5EF4-FFF2-40B4-BE49-F238E27FC236}">
              <a16:creationId xmlns:a16="http://schemas.microsoft.com/office/drawing/2014/main" id="{B27E3358-8C64-4606-B244-248A129F6D5C}"/>
            </a:ext>
          </a:extLst>
        </xdr:cNvPr>
        <xdr:cNvCxnSpPr/>
      </xdr:nvCxnSpPr>
      <xdr:spPr>
        <a:xfrm>
          <a:off x="3797300" y="13982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132080</xdr:rowOff>
    </xdr:from>
    <xdr:to>
      <xdr:col>15</xdr:col>
      <xdr:colOff>101600</xdr:colOff>
      <xdr:row>82</xdr:row>
      <xdr:rowOff>62230</xdr:rowOff>
    </xdr:to>
    <xdr:sp macro="" textlink="">
      <xdr:nvSpPr>
        <xdr:cNvPr id="248" name="楕円 247">
          <a:extLst>
            <a:ext uri="{FF2B5EF4-FFF2-40B4-BE49-F238E27FC236}">
              <a16:creationId xmlns:a16="http://schemas.microsoft.com/office/drawing/2014/main" id="{3430ECF5-F04F-437B-A188-C0459F70425E}"/>
            </a:ext>
          </a:extLst>
        </xdr:cNvPr>
        <xdr:cNvSpPr/>
      </xdr:nvSpPr>
      <xdr:spPr>
        <a:xfrm>
          <a:off x="2857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82</xdr:row>
      <xdr:rowOff>11430</xdr:rowOff>
    </xdr:to>
    <xdr:cxnSp macro="">
      <xdr:nvCxnSpPr>
        <xdr:cNvPr id="249" name="直線コネクタ 248">
          <a:extLst>
            <a:ext uri="{FF2B5EF4-FFF2-40B4-BE49-F238E27FC236}">
              <a16:creationId xmlns:a16="http://schemas.microsoft.com/office/drawing/2014/main" id="{E40041F8-98A8-4477-8C32-FAE256EE9773}"/>
            </a:ext>
          </a:extLst>
        </xdr:cNvPr>
        <xdr:cNvCxnSpPr/>
      </xdr:nvCxnSpPr>
      <xdr:spPr>
        <a:xfrm flipV="1">
          <a:off x="2908300" y="139827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13352</xdr:rowOff>
    </xdr:from>
    <xdr:ext cx="405111" cy="259045"/>
    <xdr:sp macro="" textlink="">
      <xdr:nvSpPr>
        <xdr:cNvPr id="250" name="n_1aveValue【福祉施設】&#10;有形固定資産減価償却率">
          <a:extLst>
            <a:ext uri="{FF2B5EF4-FFF2-40B4-BE49-F238E27FC236}">
              <a16:creationId xmlns:a16="http://schemas.microsoft.com/office/drawing/2014/main" id="{D221CA95-0DBF-4272-B0AF-B918083020EA}"/>
            </a:ext>
          </a:extLst>
        </xdr:cNvPr>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126382</xdr:rowOff>
    </xdr:from>
    <xdr:ext cx="405111" cy="259045"/>
    <xdr:sp macro="" textlink="">
      <xdr:nvSpPr>
        <xdr:cNvPr id="251" name="n_2aveValue【福祉施設】&#10;有形固定資産減価償却率">
          <a:extLst>
            <a:ext uri="{FF2B5EF4-FFF2-40B4-BE49-F238E27FC236}">
              <a16:creationId xmlns:a16="http://schemas.microsoft.com/office/drawing/2014/main" id="{D9D65E34-2E84-41D4-8C8E-DB9800934ABB}"/>
            </a:ext>
          </a:extLst>
        </xdr:cNvPr>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52" name="n_1mainValue【福祉施設】&#10;有形固定資産減価償却率">
          <a:extLst>
            <a:ext uri="{FF2B5EF4-FFF2-40B4-BE49-F238E27FC236}">
              <a16:creationId xmlns:a16="http://schemas.microsoft.com/office/drawing/2014/main" id="{3391E1D3-25CA-48E4-A129-06EA04C84F54}"/>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53357</xdr:rowOff>
    </xdr:from>
    <xdr:ext cx="405111" cy="259045"/>
    <xdr:sp macro="" textlink="">
      <xdr:nvSpPr>
        <xdr:cNvPr id="253" name="n_2mainValue【福祉施設】&#10;有形固定資産減価償却率">
          <a:extLst>
            <a:ext uri="{FF2B5EF4-FFF2-40B4-BE49-F238E27FC236}">
              <a16:creationId xmlns:a16="http://schemas.microsoft.com/office/drawing/2014/main" id="{D24AE961-93FD-45DF-9E06-5E7C59B56C34}"/>
            </a:ext>
          </a:extLst>
        </xdr:cNvPr>
        <xdr:cNvSpPr txBox="1"/>
      </xdr:nvSpPr>
      <xdr:spPr>
        <a:xfrm>
          <a:off x="2705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2689912F-469B-480F-AD61-9F71BB7FDB6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3E477C9E-39B9-4F5F-8FEE-4B00F383B0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C5212EAD-F2CA-486D-A514-D4F2DF66DD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D9E4D4F2-290C-43F3-A461-409F45C158A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9E8DBABB-E565-46DB-B271-213302A9F13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52932DEE-1935-4EA8-B329-14E04330B5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20EEA968-F851-4566-B946-2C336000A84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77266CB1-98C7-4F3F-8ECC-252659BC6E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84E5113E-96EE-406E-967F-4445AFC464F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4D309638-6091-4F60-A021-77A8529AD5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a:extLst>
            <a:ext uri="{FF2B5EF4-FFF2-40B4-BE49-F238E27FC236}">
              <a16:creationId xmlns:a16="http://schemas.microsoft.com/office/drawing/2014/main" id="{0ABCCCEB-6A7A-4ED8-AB9C-31F77E5CEC3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B7DFBB44-1C50-4CB2-90D8-0B910BFC908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a:extLst>
            <a:ext uri="{FF2B5EF4-FFF2-40B4-BE49-F238E27FC236}">
              <a16:creationId xmlns:a16="http://schemas.microsoft.com/office/drawing/2014/main" id="{3486CED1-19C6-495C-B338-8E8823F404C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a:extLst>
            <a:ext uri="{FF2B5EF4-FFF2-40B4-BE49-F238E27FC236}">
              <a16:creationId xmlns:a16="http://schemas.microsoft.com/office/drawing/2014/main" id="{CF441E40-7344-427D-B783-874B333A510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a:extLst>
            <a:ext uri="{FF2B5EF4-FFF2-40B4-BE49-F238E27FC236}">
              <a16:creationId xmlns:a16="http://schemas.microsoft.com/office/drawing/2014/main" id="{D4E4F9B1-EB88-4678-A418-9935D848BDD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a:extLst>
            <a:ext uri="{FF2B5EF4-FFF2-40B4-BE49-F238E27FC236}">
              <a16:creationId xmlns:a16="http://schemas.microsoft.com/office/drawing/2014/main" id="{13D58919-30B7-402F-9278-F75247FF673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a:extLst>
            <a:ext uri="{FF2B5EF4-FFF2-40B4-BE49-F238E27FC236}">
              <a16:creationId xmlns:a16="http://schemas.microsoft.com/office/drawing/2014/main" id="{CB62C166-B59E-4285-80F3-B834F933F48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a:extLst>
            <a:ext uri="{FF2B5EF4-FFF2-40B4-BE49-F238E27FC236}">
              <a16:creationId xmlns:a16="http://schemas.microsoft.com/office/drawing/2014/main" id="{A6D9F5EF-09A5-4747-AC46-159B4FBED24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a:extLst>
            <a:ext uri="{FF2B5EF4-FFF2-40B4-BE49-F238E27FC236}">
              <a16:creationId xmlns:a16="http://schemas.microsoft.com/office/drawing/2014/main" id="{29DC2291-16E3-4112-8F53-8E8CAB6F45D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a:extLst>
            <a:ext uri="{FF2B5EF4-FFF2-40B4-BE49-F238E27FC236}">
              <a16:creationId xmlns:a16="http://schemas.microsoft.com/office/drawing/2014/main" id="{BB808F01-FD5F-46AE-969E-7FE6FDE89B8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a16="http://schemas.microsoft.com/office/drawing/2014/main" id="{C8B3FEF1-6F4B-4918-94A2-F457D0D9583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a16="http://schemas.microsoft.com/office/drawing/2014/main" id="{61D993AC-A403-4175-AD30-891852917B1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a:extLst>
            <a:ext uri="{FF2B5EF4-FFF2-40B4-BE49-F238E27FC236}">
              <a16:creationId xmlns:a16="http://schemas.microsoft.com/office/drawing/2014/main" id="{C9E434E1-F39F-48C1-B679-8CC22BA247C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77" name="直線コネクタ 276">
          <a:extLst>
            <a:ext uri="{FF2B5EF4-FFF2-40B4-BE49-F238E27FC236}">
              <a16:creationId xmlns:a16="http://schemas.microsoft.com/office/drawing/2014/main" id="{1EFEBC14-F423-4824-BFD5-7F88E4A9AEE8}"/>
            </a:ext>
          </a:extLst>
        </xdr:cNvPr>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78" name="【福祉施設】&#10;一人当たり面積最小値テキスト">
          <a:extLst>
            <a:ext uri="{FF2B5EF4-FFF2-40B4-BE49-F238E27FC236}">
              <a16:creationId xmlns:a16="http://schemas.microsoft.com/office/drawing/2014/main" id="{5118F7E6-B346-4434-99A0-0F1DB2526186}"/>
            </a:ext>
          </a:extLst>
        </xdr:cNvPr>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79" name="直線コネクタ 278">
          <a:extLst>
            <a:ext uri="{FF2B5EF4-FFF2-40B4-BE49-F238E27FC236}">
              <a16:creationId xmlns:a16="http://schemas.microsoft.com/office/drawing/2014/main" id="{8EB96F05-976D-4432-B007-B9FBF160E8AD}"/>
            </a:ext>
          </a:extLst>
        </xdr:cNvPr>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80" name="【福祉施設】&#10;一人当たり面積最大値テキスト">
          <a:extLst>
            <a:ext uri="{FF2B5EF4-FFF2-40B4-BE49-F238E27FC236}">
              <a16:creationId xmlns:a16="http://schemas.microsoft.com/office/drawing/2014/main" id="{82538533-7B18-4C34-B13F-293828F329BD}"/>
            </a:ext>
          </a:extLst>
        </xdr:cNvPr>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81" name="直線コネクタ 280">
          <a:extLst>
            <a:ext uri="{FF2B5EF4-FFF2-40B4-BE49-F238E27FC236}">
              <a16:creationId xmlns:a16="http://schemas.microsoft.com/office/drawing/2014/main" id="{CB4A557F-A8AC-462F-8932-D5572EE6B721}"/>
            </a:ext>
          </a:extLst>
        </xdr:cNvPr>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282" name="【福祉施設】&#10;一人当たり面積平均値テキスト">
          <a:extLst>
            <a:ext uri="{FF2B5EF4-FFF2-40B4-BE49-F238E27FC236}">
              <a16:creationId xmlns:a16="http://schemas.microsoft.com/office/drawing/2014/main" id="{7D605C61-EDC2-464C-B008-251B207669A9}"/>
            </a:ext>
          </a:extLst>
        </xdr:cNvPr>
        <xdr:cNvSpPr txBox="1"/>
      </xdr:nvSpPr>
      <xdr:spPr>
        <a:xfrm>
          <a:off x="10515600"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83" name="フローチャート: 判断 282">
          <a:extLst>
            <a:ext uri="{FF2B5EF4-FFF2-40B4-BE49-F238E27FC236}">
              <a16:creationId xmlns:a16="http://schemas.microsoft.com/office/drawing/2014/main" id="{E9500E9D-E3DE-423E-82E7-6E99EFBD0FFD}"/>
            </a:ext>
          </a:extLst>
        </xdr:cNvPr>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84" name="フローチャート: 判断 283">
          <a:extLst>
            <a:ext uri="{FF2B5EF4-FFF2-40B4-BE49-F238E27FC236}">
              <a16:creationId xmlns:a16="http://schemas.microsoft.com/office/drawing/2014/main" id="{72D9EB56-02C3-4FE1-B267-5781FA462110}"/>
            </a:ext>
          </a:extLst>
        </xdr:cNvPr>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169799</xdr:rowOff>
    </xdr:from>
    <xdr:to>
      <xdr:col>46</xdr:col>
      <xdr:colOff>38100</xdr:colOff>
      <xdr:row>85</xdr:row>
      <xdr:rowOff>99949</xdr:rowOff>
    </xdr:to>
    <xdr:sp macro="" textlink="">
      <xdr:nvSpPr>
        <xdr:cNvPr id="285" name="フローチャート: 判断 284">
          <a:extLst>
            <a:ext uri="{FF2B5EF4-FFF2-40B4-BE49-F238E27FC236}">
              <a16:creationId xmlns:a16="http://schemas.microsoft.com/office/drawing/2014/main" id="{12C3B4EA-F19D-476B-8666-22CD60F6BFCF}"/>
            </a:ext>
          </a:extLst>
        </xdr:cNvPr>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62A7024D-E15D-4D9A-8CE4-7078B93D7BB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8AE78AD8-26D9-4D43-9F78-C6B2763471A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1D51F66-AB0C-4E7D-8D6C-87FAD62BE4D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E5864FB-8731-459D-9FA8-F8123706943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AAEE6DDA-1521-4457-B400-FF19F5F8B70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66929</xdr:rowOff>
    </xdr:from>
    <xdr:to>
      <xdr:col>55</xdr:col>
      <xdr:colOff>50800</xdr:colOff>
      <xdr:row>84</xdr:row>
      <xdr:rowOff>168529</xdr:rowOff>
    </xdr:to>
    <xdr:sp macro="" textlink="">
      <xdr:nvSpPr>
        <xdr:cNvPr id="291" name="楕円 290">
          <a:extLst>
            <a:ext uri="{FF2B5EF4-FFF2-40B4-BE49-F238E27FC236}">
              <a16:creationId xmlns:a16="http://schemas.microsoft.com/office/drawing/2014/main" id="{76D84367-4B85-4848-8E8A-473BDC632021}"/>
            </a:ext>
          </a:extLst>
        </xdr:cNvPr>
        <xdr:cNvSpPr/>
      </xdr:nvSpPr>
      <xdr:spPr>
        <a:xfrm>
          <a:off x="10426700" y="144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89806</xdr:rowOff>
    </xdr:from>
    <xdr:ext cx="469744" cy="259045"/>
    <xdr:sp macro="" textlink="">
      <xdr:nvSpPr>
        <xdr:cNvPr id="292" name="【福祉施設】&#10;一人当たり面積該当値テキスト">
          <a:extLst>
            <a:ext uri="{FF2B5EF4-FFF2-40B4-BE49-F238E27FC236}">
              <a16:creationId xmlns:a16="http://schemas.microsoft.com/office/drawing/2014/main" id="{445304F1-1A47-4801-8E76-C803B064C1F0}"/>
            </a:ext>
          </a:extLst>
        </xdr:cNvPr>
        <xdr:cNvSpPr txBox="1"/>
      </xdr:nvSpPr>
      <xdr:spPr>
        <a:xfrm>
          <a:off x="10515600" y="1432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4826</xdr:rowOff>
    </xdr:from>
    <xdr:to>
      <xdr:col>50</xdr:col>
      <xdr:colOff>165100</xdr:colOff>
      <xdr:row>84</xdr:row>
      <xdr:rowOff>106426</xdr:rowOff>
    </xdr:to>
    <xdr:sp macro="" textlink="">
      <xdr:nvSpPr>
        <xdr:cNvPr id="293" name="楕円 292">
          <a:extLst>
            <a:ext uri="{FF2B5EF4-FFF2-40B4-BE49-F238E27FC236}">
              <a16:creationId xmlns:a16="http://schemas.microsoft.com/office/drawing/2014/main" id="{6A9655E8-7717-4EAA-B0FD-FACB1998F7D0}"/>
            </a:ext>
          </a:extLst>
        </xdr:cNvPr>
        <xdr:cNvSpPr/>
      </xdr:nvSpPr>
      <xdr:spPr>
        <a:xfrm>
          <a:off x="9588500" y="144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55626</xdr:rowOff>
    </xdr:from>
    <xdr:to>
      <xdr:col>55</xdr:col>
      <xdr:colOff>0</xdr:colOff>
      <xdr:row>84</xdr:row>
      <xdr:rowOff>117729</xdr:rowOff>
    </xdr:to>
    <xdr:cxnSp macro="">
      <xdr:nvCxnSpPr>
        <xdr:cNvPr id="294" name="直線コネクタ 293">
          <a:extLst>
            <a:ext uri="{FF2B5EF4-FFF2-40B4-BE49-F238E27FC236}">
              <a16:creationId xmlns:a16="http://schemas.microsoft.com/office/drawing/2014/main" id="{F3FD01C5-72FE-4AAE-9D84-63C60ADEF82A}"/>
            </a:ext>
          </a:extLst>
        </xdr:cNvPr>
        <xdr:cNvCxnSpPr/>
      </xdr:nvCxnSpPr>
      <xdr:spPr>
        <a:xfrm>
          <a:off x="9639300" y="14457426"/>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145796</xdr:rowOff>
    </xdr:from>
    <xdr:to>
      <xdr:col>46</xdr:col>
      <xdr:colOff>38100</xdr:colOff>
      <xdr:row>84</xdr:row>
      <xdr:rowOff>75946</xdr:rowOff>
    </xdr:to>
    <xdr:sp macro="" textlink="">
      <xdr:nvSpPr>
        <xdr:cNvPr id="295" name="楕円 294">
          <a:extLst>
            <a:ext uri="{FF2B5EF4-FFF2-40B4-BE49-F238E27FC236}">
              <a16:creationId xmlns:a16="http://schemas.microsoft.com/office/drawing/2014/main" id="{C8356F5F-F9F6-439A-9ECD-6B960B02FE6C}"/>
            </a:ext>
          </a:extLst>
        </xdr:cNvPr>
        <xdr:cNvSpPr/>
      </xdr:nvSpPr>
      <xdr:spPr>
        <a:xfrm>
          <a:off x="8699500" y="1437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25146</xdr:rowOff>
    </xdr:from>
    <xdr:to>
      <xdr:col>50</xdr:col>
      <xdr:colOff>114300</xdr:colOff>
      <xdr:row>84</xdr:row>
      <xdr:rowOff>55626</xdr:rowOff>
    </xdr:to>
    <xdr:cxnSp macro="">
      <xdr:nvCxnSpPr>
        <xdr:cNvPr id="296" name="直線コネクタ 295">
          <a:extLst>
            <a:ext uri="{FF2B5EF4-FFF2-40B4-BE49-F238E27FC236}">
              <a16:creationId xmlns:a16="http://schemas.microsoft.com/office/drawing/2014/main" id="{69D21D04-C972-44FF-901F-A3EA7512D234}"/>
            </a:ext>
          </a:extLst>
        </xdr:cNvPr>
        <xdr:cNvCxnSpPr/>
      </xdr:nvCxnSpPr>
      <xdr:spPr>
        <a:xfrm>
          <a:off x="8750300" y="1442694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97553</xdr:rowOff>
    </xdr:from>
    <xdr:ext cx="469744" cy="259045"/>
    <xdr:sp macro="" textlink="">
      <xdr:nvSpPr>
        <xdr:cNvPr id="297" name="n_1aveValue【福祉施設】&#10;一人当たり面積">
          <a:extLst>
            <a:ext uri="{FF2B5EF4-FFF2-40B4-BE49-F238E27FC236}">
              <a16:creationId xmlns:a16="http://schemas.microsoft.com/office/drawing/2014/main" id="{803DD0C4-B653-450B-9E39-4500F21DC2D4}"/>
            </a:ext>
          </a:extLst>
        </xdr:cNvPr>
        <xdr:cNvSpPr txBox="1"/>
      </xdr:nvSpPr>
      <xdr:spPr>
        <a:xfrm>
          <a:off x="93917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91076</xdr:rowOff>
    </xdr:from>
    <xdr:ext cx="469744" cy="259045"/>
    <xdr:sp macro="" textlink="">
      <xdr:nvSpPr>
        <xdr:cNvPr id="298" name="n_2aveValue【福祉施設】&#10;一人当たり面積">
          <a:extLst>
            <a:ext uri="{FF2B5EF4-FFF2-40B4-BE49-F238E27FC236}">
              <a16:creationId xmlns:a16="http://schemas.microsoft.com/office/drawing/2014/main" id="{D2F9AE01-C5F7-466B-AC23-EB919BA5A641}"/>
            </a:ext>
          </a:extLst>
        </xdr:cNvPr>
        <xdr:cNvSpPr txBox="1"/>
      </xdr:nvSpPr>
      <xdr:spPr>
        <a:xfrm>
          <a:off x="8515427" y="146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122953</xdr:rowOff>
    </xdr:from>
    <xdr:ext cx="469744" cy="259045"/>
    <xdr:sp macro="" textlink="">
      <xdr:nvSpPr>
        <xdr:cNvPr id="299" name="n_1mainValue【福祉施設】&#10;一人当たり面積">
          <a:extLst>
            <a:ext uri="{FF2B5EF4-FFF2-40B4-BE49-F238E27FC236}">
              <a16:creationId xmlns:a16="http://schemas.microsoft.com/office/drawing/2014/main" id="{BD4BCA7E-D041-4E5D-9378-83FD6ACA4572}"/>
            </a:ext>
          </a:extLst>
        </xdr:cNvPr>
        <xdr:cNvSpPr txBox="1"/>
      </xdr:nvSpPr>
      <xdr:spPr>
        <a:xfrm>
          <a:off x="93917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92473</xdr:rowOff>
    </xdr:from>
    <xdr:ext cx="469744" cy="259045"/>
    <xdr:sp macro="" textlink="">
      <xdr:nvSpPr>
        <xdr:cNvPr id="300" name="n_2mainValue【福祉施設】&#10;一人当たり面積">
          <a:extLst>
            <a:ext uri="{FF2B5EF4-FFF2-40B4-BE49-F238E27FC236}">
              <a16:creationId xmlns:a16="http://schemas.microsoft.com/office/drawing/2014/main" id="{235AA267-6F79-46DF-9CAF-7F2D50FF2C9D}"/>
            </a:ext>
          </a:extLst>
        </xdr:cNvPr>
        <xdr:cNvSpPr txBox="1"/>
      </xdr:nvSpPr>
      <xdr:spPr>
        <a:xfrm>
          <a:off x="8515427" y="1415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FE05D949-807C-4494-BB5F-048F62ADDD4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15187A6C-CCBA-4A0A-930A-4ACF473AEBC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5C467ACE-EAAD-4AFC-830A-98EC803D57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A91C6A1B-EB95-469D-B830-176D9EEDD31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57C94B0C-C47A-484F-B4CB-C2DA6A7B1FF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BC57D6BD-67DA-42AF-9E23-BACA90AD9A7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84C07BD6-D466-4152-A408-D16B1B84D71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86221E14-4340-4AD7-9EA8-8A0B2C69822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a:extLst>
            <a:ext uri="{FF2B5EF4-FFF2-40B4-BE49-F238E27FC236}">
              <a16:creationId xmlns:a16="http://schemas.microsoft.com/office/drawing/2014/main" id="{D0AC1B24-ECD6-4CB2-8BCB-0AFE992EA68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a:extLst>
            <a:ext uri="{FF2B5EF4-FFF2-40B4-BE49-F238E27FC236}">
              <a16:creationId xmlns:a16="http://schemas.microsoft.com/office/drawing/2014/main" id="{74EA4526-488B-42B7-9DA1-139CDC5C9D9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1" name="直線コネクタ 310">
          <a:extLst>
            <a:ext uri="{FF2B5EF4-FFF2-40B4-BE49-F238E27FC236}">
              <a16:creationId xmlns:a16="http://schemas.microsoft.com/office/drawing/2014/main" id="{F5658292-0DE1-4E8C-A417-0969BAFE4AD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2" name="テキスト ボックス 311">
          <a:extLst>
            <a:ext uri="{FF2B5EF4-FFF2-40B4-BE49-F238E27FC236}">
              <a16:creationId xmlns:a16="http://schemas.microsoft.com/office/drawing/2014/main" id="{787EA07B-9973-4FA9-8150-A3A571391178}"/>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3" name="直線コネクタ 312">
          <a:extLst>
            <a:ext uri="{FF2B5EF4-FFF2-40B4-BE49-F238E27FC236}">
              <a16:creationId xmlns:a16="http://schemas.microsoft.com/office/drawing/2014/main" id="{565D04D1-89EC-49E1-9087-763CCD233DA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4" name="テキスト ボックス 313">
          <a:extLst>
            <a:ext uri="{FF2B5EF4-FFF2-40B4-BE49-F238E27FC236}">
              <a16:creationId xmlns:a16="http://schemas.microsoft.com/office/drawing/2014/main" id="{FC01E57D-2B14-47C2-8030-95BDF0E6600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5" name="直線コネクタ 314">
          <a:extLst>
            <a:ext uri="{FF2B5EF4-FFF2-40B4-BE49-F238E27FC236}">
              <a16:creationId xmlns:a16="http://schemas.microsoft.com/office/drawing/2014/main" id="{9E9A9970-161D-4015-AC94-0F897BE629E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6" name="テキスト ボックス 315">
          <a:extLst>
            <a:ext uri="{FF2B5EF4-FFF2-40B4-BE49-F238E27FC236}">
              <a16:creationId xmlns:a16="http://schemas.microsoft.com/office/drawing/2014/main" id="{AFA54822-AD00-4939-BAF4-C72B9C659D7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7" name="直線コネクタ 316">
          <a:extLst>
            <a:ext uri="{FF2B5EF4-FFF2-40B4-BE49-F238E27FC236}">
              <a16:creationId xmlns:a16="http://schemas.microsoft.com/office/drawing/2014/main" id="{00452FE1-ADC4-4408-9EBB-20D05A320F6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8" name="テキスト ボックス 317">
          <a:extLst>
            <a:ext uri="{FF2B5EF4-FFF2-40B4-BE49-F238E27FC236}">
              <a16:creationId xmlns:a16="http://schemas.microsoft.com/office/drawing/2014/main" id="{A63B9732-55EE-419E-B51D-480FA0FFCAD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9" name="直線コネクタ 318">
          <a:extLst>
            <a:ext uri="{FF2B5EF4-FFF2-40B4-BE49-F238E27FC236}">
              <a16:creationId xmlns:a16="http://schemas.microsoft.com/office/drawing/2014/main" id="{FBAF0FE2-12F4-4C42-B91D-A1B48D0B15B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0" name="テキスト ボックス 319">
          <a:extLst>
            <a:ext uri="{FF2B5EF4-FFF2-40B4-BE49-F238E27FC236}">
              <a16:creationId xmlns:a16="http://schemas.microsoft.com/office/drawing/2014/main" id="{C9076A43-0CD8-4D59-9D4E-DD08117D59A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1" name="直線コネクタ 320">
          <a:extLst>
            <a:ext uri="{FF2B5EF4-FFF2-40B4-BE49-F238E27FC236}">
              <a16:creationId xmlns:a16="http://schemas.microsoft.com/office/drawing/2014/main" id="{21360A6B-5AC8-4AE7-BC5C-3534093C4C9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2" name="テキスト ボックス 321">
          <a:extLst>
            <a:ext uri="{FF2B5EF4-FFF2-40B4-BE49-F238E27FC236}">
              <a16:creationId xmlns:a16="http://schemas.microsoft.com/office/drawing/2014/main" id="{5D7F1BD1-F124-4CAD-BDDC-3D8C519D710D}"/>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3" name="直線コネクタ 322">
          <a:extLst>
            <a:ext uri="{FF2B5EF4-FFF2-40B4-BE49-F238E27FC236}">
              <a16:creationId xmlns:a16="http://schemas.microsoft.com/office/drawing/2014/main" id="{63B62362-3FD4-47F5-AA8A-25113A3B02F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4" name="テキスト ボックス 323">
          <a:extLst>
            <a:ext uri="{FF2B5EF4-FFF2-40B4-BE49-F238E27FC236}">
              <a16:creationId xmlns:a16="http://schemas.microsoft.com/office/drawing/2014/main" id="{B561EE82-8432-4CBA-9E11-AE0FAB492DE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5" name="【市民会館】&#10;有形固定資産減価償却率グラフ枠">
          <a:extLst>
            <a:ext uri="{FF2B5EF4-FFF2-40B4-BE49-F238E27FC236}">
              <a16:creationId xmlns:a16="http://schemas.microsoft.com/office/drawing/2014/main" id="{3BE97798-81D5-43C5-A15A-CD6434441D4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326" name="直線コネクタ 325">
          <a:extLst>
            <a:ext uri="{FF2B5EF4-FFF2-40B4-BE49-F238E27FC236}">
              <a16:creationId xmlns:a16="http://schemas.microsoft.com/office/drawing/2014/main" id="{A3B16709-A39C-4A50-B5BD-D68F952B5A95}"/>
            </a:ext>
          </a:extLst>
        </xdr:cNvPr>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27" name="【市民会館】&#10;有形固定資産減価償却率最小値テキスト">
          <a:extLst>
            <a:ext uri="{FF2B5EF4-FFF2-40B4-BE49-F238E27FC236}">
              <a16:creationId xmlns:a16="http://schemas.microsoft.com/office/drawing/2014/main" id="{639F78BC-C922-4E33-8B8D-F51A2299BE27}"/>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28" name="直線コネクタ 327">
          <a:extLst>
            <a:ext uri="{FF2B5EF4-FFF2-40B4-BE49-F238E27FC236}">
              <a16:creationId xmlns:a16="http://schemas.microsoft.com/office/drawing/2014/main" id="{7E05C72C-6ECC-422F-8118-44F2B00FA8E7}"/>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329" name="【市民会館】&#10;有形固定資産減価償却率最大値テキスト">
          <a:extLst>
            <a:ext uri="{FF2B5EF4-FFF2-40B4-BE49-F238E27FC236}">
              <a16:creationId xmlns:a16="http://schemas.microsoft.com/office/drawing/2014/main" id="{6B9B754B-F7A7-4DEB-81B8-52C07E10C583}"/>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330" name="直線コネクタ 329">
          <a:extLst>
            <a:ext uri="{FF2B5EF4-FFF2-40B4-BE49-F238E27FC236}">
              <a16:creationId xmlns:a16="http://schemas.microsoft.com/office/drawing/2014/main" id="{68D3D7E7-1FB0-4361-A75D-1B2385245ED6}"/>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31" name="【市民会館】&#10;有形固定資産減価償却率平均値テキスト">
          <a:extLst>
            <a:ext uri="{FF2B5EF4-FFF2-40B4-BE49-F238E27FC236}">
              <a16:creationId xmlns:a16="http://schemas.microsoft.com/office/drawing/2014/main" id="{D8D33A95-470E-4376-BC5B-A6E875A94DD1}"/>
            </a:ext>
          </a:extLst>
        </xdr:cNvPr>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32" name="フローチャート: 判断 331">
          <a:extLst>
            <a:ext uri="{FF2B5EF4-FFF2-40B4-BE49-F238E27FC236}">
              <a16:creationId xmlns:a16="http://schemas.microsoft.com/office/drawing/2014/main" id="{5B55F773-77DA-4CAF-BEE0-213D6C5ABBFF}"/>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333" name="フローチャート: 判断 332">
          <a:extLst>
            <a:ext uri="{FF2B5EF4-FFF2-40B4-BE49-F238E27FC236}">
              <a16:creationId xmlns:a16="http://schemas.microsoft.com/office/drawing/2014/main" id="{4F4A85DE-E04D-47CB-871E-A7D051D1D45F}"/>
            </a:ext>
          </a:extLst>
        </xdr:cNvPr>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34" name="フローチャート: 判断 333">
          <a:extLst>
            <a:ext uri="{FF2B5EF4-FFF2-40B4-BE49-F238E27FC236}">
              <a16:creationId xmlns:a16="http://schemas.microsoft.com/office/drawing/2014/main" id="{A85FABC8-C868-415F-8ABA-0CE624862A2F}"/>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AD4ACFC4-27BE-480D-B19F-0BD6D1C4960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2963EB38-0BC1-40E9-B937-4EDAE489182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49B207A1-1922-4B56-A4D5-EFCD92EDACF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461BAABA-54B3-4336-8B7D-23AA1568939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FBA2BE1B-2F6E-47E1-90C7-34BC1A7B509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108676</xdr:rowOff>
    </xdr:from>
    <xdr:to>
      <xdr:col>24</xdr:col>
      <xdr:colOff>114300</xdr:colOff>
      <xdr:row>102</xdr:row>
      <xdr:rowOff>38826</xdr:rowOff>
    </xdr:to>
    <xdr:sp macro="" textlink="">
      <xdr:nvSpPr>
        <xdr:cNvPr id="340" name="楕円 339">
          <a:extLst>
            <a:ext uri="{FF2B5EF4-FFF2-40B4-BE49-F238E27FC236}">
              <a16:creationId xmlns:a16="http://schemas.microsoft.com/office/drawing/2014/main" id="{E090787E-D464-4062-84DC-34311D55AC43}"/>
            </a:ext>
          </a:extLst>
        </xdr:cNvPr>
        <xdr:cNvSpPr/>
      </xdr:nvSpPr>
      <xdr:spPr>
        <a:xfrm>
          <a:off x="45847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131553</xdr:rowOff>
    </xdr:from>
    <xdr:ext cx="405111" cy="259045"/>
    <xdr:sp macro="" textlink="">
      <xdr:nvSpPr>
        <xdr:cNvPr id="341" name="【市民会館】&#10;有形固定資産減価償却率該当値テキスト">
          <a:extLst>
            <a:ext uri="{FF2B5EF4-FFF2-40B4-BE49-F238E27FC236}">
              <a16:creationId xmlns:a16="http://schemas.microsoft.com/office/drawing/2014/main" id="{512AAFE5-2975-497F-90F7-ACA1E7237FE0}"/>
            </a:ext>
          </a:extLst>
        </xdr:cNvPr>
        <xdr:cNvSpPr txBox="1"/>
      </xdr:nvSpPr>
      <xdr:spPr>
        <a:xfrm>
          <a:off x="4673600" y="172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5806</xdr:rowOff>
    </xdr:from>
    <xdr:to>
      <xdr:col>20</xdr:col>
      <xdr:colOff>38100</xdr:colOff>
      <xdr:row>102</xdr:row>
      <xdr:rowOff>107406</xdr:rowOff>
    </xdr:to>
    <xdr:sp macro="" textlink="">
      <xdr:nvSpPr>
        <xdr:cNvPr id="342" name="楕円 341">
          <a:extLst>
            <a:ext uri="{FF2B5EF4-FFF2-40B4-BE49-F238E27FC236}">
              <a16:creationId xmlns:a16="http://schemas.microsoft.com/office/drawing/2014/main" id="{5BFAE73B-7B59-49F1-9764-D9B85A98D221}"/>
            </a:ext>
          </a:extLst>
        </xdr:cNvPr>
        <xdr:cNvSpPr/>
      </xdr:nvSpPr>
      <xdr:spPr>
        <a:xfrm>
          <a:off x="3746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159476</xdr:rowOff>
    </xdr:from>
    <xdr:to>
      <xdr:col>24</xdr:col>
      <xdr:colOff>63500</xdr:colOff>
      <xdr:row>102</xdr:row>
      <xdr:rowOff>56606</xdr:rowOff>
    </xdr:to>
    <xdr:cxnSp macro="">
      <xdr:nvCxnSpPr>
        <xdr:cNvPr id="343" name="直線コネクタ 342">
          <a:extLst>
            <a:ext uri="{FF2B5EF4-FFF2-40B4-BE49-F238E27FC236}">
              <a16:creationId xmlns:a16="http://schemas.microsoft.com/office/drawing/2014/main" id="{4B656E73-90F2-4A1E-9081-F97ECA62C790}"/>
            </a:ext>
          </a:extLst>
        </xdr:cNvPr>
        <xdr:cNvCxnSpPr/>
      </xdr:nvCxnSpPr>
      <xdr:spPr>
        <a:xfrm flipV="1">
          <a:off x="3797300" y="1747592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76019</xdr:rowOff>
    </xdr:from>
    <xdr:to>
      <xdr:col>15</xdr:col>
      <xdr:colOff>101600</xdr:colOff>
      <xdr:row>105</xdr:row>
      <xdr:rowOff>6169</xdr:rowOff>
    </xdr:to>
    <xdr:sp macro="" textlink="">
      <xdr:nvSpPr>
        <xdr:cNvPr id="344" name="楕円 343">
          <a:extLst>
            <a:ext uri="{FF2B5EF4-FFF2-40B4-BE49-F238E27FC236}">
              <a16:creationId xmlns:a16="http://schemas.microsoft.com/office/drawing/2014/main" id="{84E75AEC-6F94-4D3B-A255-A560D94F1B43}"/>
            </a:ext>
          </a:extLst>
        </xdr:cNvPr>
        <xdr:cNvSpPr/>
      </xdr:nvSpPr>
      <xdr:spPr>
        <a:xfrm>
          <a:off x="28575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56606</xdr:rowOff>
    </xdr:from>
    <xdr:to>
      <xdr:col>19</xdr:col>
      <xdr:colOff>177800</xdr:colOff>
      <xdr:row>104</xdr:row>
      <xdr:rowOff>126819</xdr:rowOff>
    </xdr:to>
    <xdr:cxnSp macro="">
      <xdr:nvCxnSpPr>
        <xdr:cNvPr id="345" name="直線コネクタ 344">
          <a:extLst>
            <a:ext uri="{FF2B5EF4-FFF2-40B4-BE49-F238E27FC236}">
              <a16:creationId xmlns:a16="http://schemas.microsoft.com/office/drawing/2014/main" id="{2965A521-C4A0-4123-843F-2187FC00A976}"/>
            </a:ext>
          </a:extLst>
        </xdr:cNvPr>
        <xdr:cNvCxnSpPr/>
      </xdr:nvCxnSpPr>
      <xdr:spPr>
        <a:xfrm flipV="1">
          <a:off x="2908300" y="17544506"/>
          <a:ext cx="889000" cy="4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36484</xdr:rowOff>
    </xdr:from>
    <xdr:ext cx="405111" cy="259045"/>
    <xdr:sp macro="" textlink="">
      <xdr:nvSpPr>
        <xdr:cNvPr id="346" name="n_1aveValue【市民会館】&#10;有形固定資産減価償却率">
          <a:extLst>
            <a:ext uri="{FF2B5EF4-FFF2-40B4-BE49-F238E27FC236}">
              <a16:creationId xmlns:a16="http://schemas.microsoft.com/office/drawing/2014/main" id="{129F2D7A-5DCA-4128-AB58-ED5841547A11}"/>
            </a:ext>
          </a:extLst>
        </xdr:cNvPr>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47" name="n_2aveValue【市民会館】&#10;有形固定資産減価償却率">
          <a:extLst>
            <a:ext uri="{FF2B5EF4-FFF2-40B4-BE49-F238E27FC236}">
              <a16:creationId xmlns:a16="http://schemas.microsoft.com/office/drawing/2014/main" id="{543DA1D9-D996-4C8C-B9FA-486756212BBA}"/>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123933</xdr:rowOff>
    </xdr:from>
    <xdr:ext cx="405111" cy="259045"/>
    <xdr:sp macro="" textlink="">
      <xdr:nvSpPr>
        <xdr:cNvPr id="348" name="n_1mainValue【市民会館】&#10;有形固定資産減価償却率">
          <a:extLst>
            <a:ext uri="{FF2B5EF4-FFF2-40B4-BE49-F238E27FC236}">
              <a16:creationId xmlns:a16="http://schemas.microsoft.com/office/drawing/2014/main" id="{C1688C1B-15AD-4F5A-BB7C-C46B8ED44928}"/>
            </a:ext>
          </a:extLst>
        </xdr:cNvPr>
        <xdr:cNvSpPr txBox="1"/>
      </xdr:nvSpPr>
      <xdr:spPr>
        <a:xfrm>
          <a:off x="35820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49" name="n_2mainValue【市民会館】&#10;有形固定資産減価償却率">
          <a:extLst>
            <a:ext uri="{FF2B5EF4-FFF2-40B4-BE49-F238E27FC236}">
              <a16:creationId xmlns:a16="http://schemas.microsoft.com/office/drawing/2014/main" id="{2F2A7D75-C0E3-4F6C-B803-B0A30B4F5E40}"/>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FD4DAB31-6E80-4611-8FFE-31BDF33BB0F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50C5B0C6-1757-49FF-BFD9-517206432CB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F735F1CD-6410-4867-B104-C2339293AD1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22050184-94D2-4E32-934A-6F6E4CE881B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789B0382-FF3D-4D65-BE3A-2B5F6CBA2BB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7CAEC3BF-DADE-48AF-8E89-C207917B1E2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3C7D1E53-881F-4A89-9EF6-BE88E710EC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994D29BA-BA27-494D-8141-C5A13C711CA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a:extLst>
            <a:ext uri="{FF2B5EF4-FFF2-40B4-BE49-F238E27FC236}">
              <a16:creationId xmlns:a16="http://schemas.microsoft.com/office/drawing/2014/main" id="{BE08673E-CA64-4A14-9F2A-0041AD59806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a:extLst>
            <a:ext uri="{FF2B5EF4-FFF2-40B4-BE49-F238E27FC236}">
              <a16:creationId xmlns:a16="http://schemas.microsoft.com/office/drawing/2014/main" id="{7411B641-1C54-4447-B299-A7BCE6CA90B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0" name="直線コネクタ 359">
          <a:extLst>
            <a:ext uri="{FF2B5EF4-FFF2-40B4-BE49-F238E27FC236}">
              <a16:creationId xmlns:a16="http://schemas.microsoft.com/office/drawing/2014/main" id="{D769F664-9A85-4709-B22A-ED6646C7564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1" name="テキスト ボックス 360">
          <a:extLst>
            <a:ext uri="{FF2B5EF4-FFF2-40B4-BE49-F238E27FC236}">
              <a16:creationId xmlns:a16="http://schemas.microsoft.com/office/drawing/2014/main" id="{26DEBB92-605F-4080-99F5-8BE7E8166FEF}"/>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62" name="直線コネクタ 361">
          <a:extLst>
            <a:ext uri="{FF2B5EF4-FFF2-40B4-BE49-F238E27FC236}">
              <a16:creationId xmlns:a16="http://schemas.microsoft.com/office/drawing/2014/main" id="{E0F06AEF-58DC-4AFD-89B2-777D7CF221E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63" name="テキスト ボックス 362">
          <a:extLst>
            <a:ext uri="{FF2B5EF4-FFF2-40B4-BE49-F238E27FC236}">
              <a16:creationId xmlns:a16="http://schemas.microsoft.com/office/drawing/2014/main" id="{2DC74899-20A2-4EF3-9A5A-939F1C5D70C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64" name="直線コネクタ 363">
          <a:extLst>
            <a:ext uri="{FF2B5EF4-FFF2-40B4-BE49-F238E27FC236}">
              <a16:creationId xmlns:a16="http://schemas.microsoft.com/office/drawing/2014/main" id="{0BC05495-FCF6-4744-9CD6-8CCE98F6E55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5" name="テキスト ボックス 364">
          <a:extLst>
            <a:ext uri="{FF2B5EF4-FFF2-40B4-BE49-F238E27FC236}">
              <a16:creationId xmlns:a16="http://schemas.microsoft.com/office/drawing/2014/main" id="{6B7832FC-5DC7-4CDB-8D0B-94188E1DE7F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6" name="直線コネクタ 365">
          <a:extLst>
            <a:ext uri="{FF2B5EF4-FFF2-40B4-BE49-F238E27FC236}">
              <a16:creationId xmlns:a16="http://schemas.microsoft.com/office/drawing/2014/main" id="{7EF95C32-7197-488A-8932-A4B438893A1B}"/>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7" name="テキスト ボックス 366">
          <a:extLst>
            <a:ext uri="{FF2B5EF4-FFF2-40B4-BE49-F238E27FC236}">
              <a16:creationId xmlns:a16="http://schemas.microsoft.com/office/drawing/2014/main" id="{03EC99AB-43DC-479F-B82A-1F5ED8332D6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8" name="直線コネクタ 367">
          <a:extLst>
            <a:ext uri="{FF2B5EF4-FFF2-40B4-BE49-F238E27FC236}">
              <a16:creationId xmlns:a16="http://schemas.microsoft.com/office/drawing/2014/main" id="{2FF1D632-1FEC-4FB8-9348-EA9D18BCD8F9}"/>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9" name="テキスト ボックス 368">
          <a:extLst>
            <a:ext uri="{FF2B5EF4-FFF2-40B4-BE49-F238E27FC236}">
              <a16:creationId xmlns:a16="http://schemas.microsoft.com/office/drawing/2014/main" id="{0051A4CF-7D07-458A-90D0-CE0A1681B24E}"/>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0" name="直線コネクタ 369">
          <a:extLst>
            <a:ext uri="{FF2B5EF4-FFF2-40B4-BE49-F238E27FC236}">
              <a16:creationId xmlns:a16="http://schemas.microsoft.com/office/drawing/2014/main" id="{0402BA1B-94D4-4FED-85FF-41F2D14AA392}"/>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1" name="テキスト ボックス 370">
          <a:extLst>
            <a:ext uri="{FF2B5EF4-FFF2-40B4-BE49-F238E27FC236}">
              <a16:creationId xmlns:a16="http://schemas.microsoft.com/office/drawing/2014/main" id="{B65ABAE4-287A-4321-97E7-7382F4DEA85C}"/>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a:extLst>
            <a:ext uri="{FF2B5EF4-FFF2-40B4-BE49-F238E27FC236}">
              <a16:creationId xmlns:a16="http://schemas.microsoft.com/office/drawing/2014/main" id="{0383EFAB-C416-4974-8AFC-78FA2AD4FF9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F9B16EFF-E0DF-43EB-B275-48CD073904C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市民会館】&#10;一人当たり面積グラフ枠">
          <a:extLst>
            <a:ext uri="{FF2B5EF4-FFF2-40B4-BE49-F238E27FC236}">
              <a16:creationId xmlns:a16="http://schemas.microsoft.com/office/drawing/2014/main" id="{69C18FD8-9FC2-4C8C-B84B-D8F457ECCD2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375" name="直線コネクタ 374">
          <a:extLst>
            <a:ext uri="{FF2B5EF4-FFF2-40B4-BE49-F238E27FC236}">
              <a16:creationId xmlns:a16="http://schemas.microsoft.com/office/drawing/2014/main" id="{DD7A23FA-6FF3-4E69-9B41-607F29BD8C67}"/>
            </a:ext>
          </a:extLst>
        </xdr:cNvPr>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376" name="【市民会館】&#10;一人当たり面積最小値テキスト">
          <a:extLst>
            <a:ext uri="{FF2B5EF4-FFF2-40B4-BE49-F238E27FC236}">
              <a16:creationId xmlns:a16="http://schemas.microsoft.com/office/drawing/2014/main" id="{5EC1298B-840A-4B69-A97E-D7D333F51110}"/>
            </a:ext>
          </a:extLst>
        </xdr:cNvPr>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377" name="直線コネクタ 376">
          <a:extLst>
            <a:ext uri="{FF2B5EF4-FFF2-40B4-BE49-F238E27FC236}">
              <a16:creationId xmlns:a16="http://schemas.microsoft.com/office/drawing/2014/main" id="{32C62C4A-5F7D-4387-9A56-FBEC7E46A8BF}"/>
            </a:ext>
          </a:extLst>
        </xdr:cNvPr>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378" name="【市民会館】&#10;一人当たり面積最大値テキスト">
          <a:extLst>
            <a:ext uri="{FF2B5EF4-FFF2-40B4-BE49-F238E27FC236}">
              <a16:creationId xmlns:a16="http://schemas.microsoft.com/office/drawing/2014/main" id="{E4F11E7A-59DF-4D56-8232-F4E7027F567D}"/>
            </a:ext>
          </a:extLst>
        </xdr:cNvPr>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79" name="直線コネクタ 378">
          <a:extLst>
            <a:ext uri="{FF2B5EF4-FFF2-40B4-BE49-F238E27FC236}">
              <a16:creationId xmlns:a16="http://schemas.microsoft.com/office/drawing/2014/main" id="{F1BF12E7-D7B7-4CDA-90E7-5A465A1C6E37}"/>
            </a:ext>
          </a:extLst>
        </xdr:cNvPr>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21607</xdr:rowOff>
    </xdr:from>
    <xdr:ext cx="469744" cy="259045"/>
    <xdr:sp macro="" textlink="">
      <xdr:nvSpPr>
        <xdr:cNvPr id="380" name="【市民会館】&#10;一人当たり面積平均値テキスト">
          <a:extLst>
            <a:ext uri="{FF2B5EF4-FFF2-40B4-BE49-F238E27FC236}">
              <a16:creationId xmlns:a16="http://schemas.microsoft.com/office/drawing/2014/main" id="{4A920E00-971D-4C6E-BBF8-ADEABEA00081}"/>
            </a:ext>
          </a:extLst>
        </xdr:cNvPr>
        <xdr:cNvSpPr txBox="1"/>
      </xdr:nvSpPr>
      <xdr:spPr>
        <a:xfrm>
          <a:off x="10515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81" name="フローチャート: 判断 380">
          <a:extLst>
            <a:ext uri="{FF2B5EF4-FFF2-40B4-BE49-F238E27FC236}">
              <a16:creationId xmlns:a16="http://schemas.microsoft.com/office/drawing/2014/main" id="{EE62DAAF-8D44-4ADC-B0E7-2F013B0764C1}"/>
            </a:ext>
          </a:extLst>
        </xdr:cNvPr>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82" name="フローチャート: 判断 381">
          <a:extLst>
            <a:ext uri="{FF2B5EF4-FFF2-40B4-BE49-F238E27FC236}">
              <a16:creationId xmlns:a16="http://schemas.microsoft.com/office/drawing/2014/main" id="{053E419E-C853-45DE-BA22-65CB939A908B}"/>
            </a:ext>
          </a:extLst>
        </xdr:cNvPr>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74386</xdr:rowOff>
    </xdr:from>
    <xdr:to>
      <xdr:col>46</xdr:col>
      <xdr:colOff>38100</xdr:colOff>
      <xdr:row>103</xdr:row>
      <xdr:rowOff>4536</xdr:rowOff>
    </xdr:to>
    <xdr:sp macro="" textlink="">
      <xdr:nvSpPr>
        <xdr:cNvPr id="383" name="フローチャート: 判断 382">
          <a:extLst>
            <a:ext uri="{FF2B5EF4-FFF2-40B4-BE49-F238E27FC236}">
              <a16:creationId xmlns:a16="http://schemas.microsoft.com/office/drawing/2014/main" id="{324CEADE-9EE6-4BD8-B3B8-813D8D2C4706}"/>
            </a:ext>
          </a:extLst>
        </xdr:cNvPr>
        <xdr:cNvSpPr/>
      </xdr:nvSpPr>
      <xdr:spPr>
        <a:xfrm>
          <a:off x="869950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2C3F762-ACAE-46F8-BE65-03B056A9410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D85F2A86-CF6B-410C-AB8D-545D838618C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81AE27C8-8B00-466E-808C-08B860F68BE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99EE046D-5F86-4DB3-93C2-4C3B4E386CD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628616D8-4FEB-4101-9552-F58FEB95702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170724</xdr:rowOff>
    </xdr:from>
    <xdr:to>
      <xdr:col>55</xdr:col>
      <xdr:colOff>50800</xdr:colOff>
      <xdr:row>108</xdr:row>
      <xdr:rowOff>100874</xdr:rowOff>
    </xdr:to>
    <xdr:sp macro="" textlink="">
      <xdr:nvSpPr>
        <xdr:cNvPr id="389" name="楕円 388">
          <a:extLst>
            <a:ext uri="{FF2B5EF4-FFF2-40B4-BE49-F238E27FC236}">
              <a16:creationId xmlns:a16="http://schemas.microsoft.com/office/drawing/2014/main" id="{3CB9C458-8BB6-4D7A-A699-ACD4DB347184}"/>
            </a:ext>
          </a:extLst>
        </xdr:cNvPr>
        <xdr:cNvSpPr/>
      </xdr:nvSpPr>
      <xdr:spPr>
        <a:xfrm>
          <a:off x="10426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85651</xdr:rowOff>
    </xdr:from>
    <xdr:ext cx="469744" cy="259045"/>
    <xdr:sp macro="" textlink="">
      <xdr:nvSpPr>
        <xdr:cNvPr id="390" name="【市民会館】&#10;一人当たり面積該当値テキスト">
          <a:extLst>
            <a:ext uri="{FF2B5EF4-FFF2-40B4-BE49-F238E27FC236}">
              <a16:creationId xmlns:a16="http://schemas.microsoft.com/office/drawing/2014/main" id="{B0BBADB5-5151-44CF-B2FE-3384B91C41F8}"/>
            </a:ext>
          </a:extLst>
        </xdr:cNvPr>
        <xdr:cNvSpPr txBox="1"/>
      </xdr:nvSpPr>
      <xdr:spPr>
        <a:xfrm>
          <a:off x="10515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1451</xdr:rowOff>
    </xdr:from>
    <xdr:to>
      <xdr:col>50</xdr:col>
      <xdr:colOff>165100</xdr:colOff>
      <xdr:row>108</xdr:row>
      <xdr:rowOff>103051</xdr:rowOff>
    </xdr:to>
    <xdr:sp macro="" textlink="">
      <xdr:nvSpPr>
        <xdr:cNvPr id="391" name="楕円 390">
          <a:extLst>
            <a:ext uri="{FF2B5EF4-FFF2-40B4-BE49-F238E27FC236}">
              <a16:creationId xmlns:a16="http://schemas.microsoft.com/office/drawing/2014/main" id="{3DE09A76-28F1-471F-A54A-91055A543377}"/>
            </a:ext>
          </a:extLst>
        </xdr:cNvPr>
        <xdr:cNvSpPr/>
      </xdr:nvSpPr>
      <xdr:spPr>
        <a:xfrm>
          <a:off x="9588500" y="185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50074</xdr:rowOff>
    </xdr:from>
    <xdr:to>
      <xdr:col>55</xdr:col>
      <xdr:colOff>0</xdr:colOff>
      <xdr:row>108</xdr:row>
      <xdr:rowOff>52251</xdr:rowOff>
    </xdr:to>
    <xdr:cxnSp macro="">
      <xdr:nvCxnSpPr>
        <xdr:cNvPr id="392" name="直線コネクタ 391">
          <a:extLst>
            <a:ext uri="{FF2B5EF4-FFF2-40B4-BE49-F238E27FC236}">
              <a16:creationId xmlns:a16="http://schemas.microsoft.com/office/drawing/2014/main" id="{29B4CFB5-82D4-4684-8677-260FD2A76A6C}"/>
            </a:ext>
          </a:extLst>
        </xdr:cNvPr>
        <xdr:cNvCxnSpPr/>
      </xdr:nvCxnSpPr>
      <xdr:spPr>
        <a:xfrm flipV="1">
          <a:off x="9639300" y="1856667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3629</xdr:rowOff>
    </xdr:from>
    <xdr:to>
      <xdr:col>46</xdr:col>
      <xdr:colOff>38100</xdr:colOff>
      <xdr:row>108</xdr:row>
      <xdr:rowOff>105229</xdr:rowOff>
    </xdr:to>
    <xdr:sp macro="" textlink="">
      <xdr:nvSpPr>
        <xdr:cNvPr id="393" name="楕円 392">
          <a:extLst>
            <a:ext uri="{FF2B5EF4-FFF2-40B4-BE49-F238E27FC236}">
              <a16:creationId xmlns:a16="http://schemas.microsoft.com/office/drawing/2014/main" id="{DD96C018-DC47-4426-868E-36181FC18CC4}"/>
            </a:ext>
          </a:extLst>
        </xdr:cNvPr>
        <xdr:cNvSpPr/>
      </xdr:nvSpPr>
      <xdr:spPr>
        <a:xfrm>
          <a:off x="8699500" y="185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52251</xdr:rowOff>
    </xdr:from>
    <xdr:to>
      <xdr:col>50</xdr:col>
      <xdr:colOff>114300</xdr:colOff>
      <xdr:row>108</xdr:row>
      <xdr:rowOff>54429</xdr:rowOff>
    </xdr:to>
    <xdr:cxnSp macro="">
      <xdr:nvCxnSpPr>
        <xdr:cNvPr id="394" name="直線コネクタ 393">
          <a:extLst>
            <a:ext uri="{FF2B5EF4-FFF2-40B4-BE49-F238E27FC236}">
              <a16:creationId xmlns:a16="http://schemas.microsoft.com/office/drawing/2014/main" id="{EE0CB538-62E9-4DF4-A07D-73388D9CE637}"/>
            </a:ext>
          </a:extLst>
        </xdr:cNvPr>
        <xdr:cNvCxnSpPr/>
      </xdr:nvCxnSpPr>
      <xdr:spPr>
        <a:xfrm flipV="1">
          <a:off x="8750300" y="1856885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93997</xdr:rowOff>
    </xdr:from>
    <xdr:ext cx="469744" cy="259045"/>
    <xdr:sp macro="" textlink="">
      <xdr:nvSpPr>
        <xdr:cNvPr id="395" name="n_1aveValue【市民会館】&#10;一人当たり面積">
          <a:extLst>
            <a:ext uri="{FF2B5EF4-FFF2-40B4-BE49-F238E27FC236}">
              <a16:creationId xmlns:a16="http://schemas.microsoft.com/office/drawing/2014/main" id="{6B7C2E4F-D73B-43E2-9556-086789E527E0}"/>
            </a:ext>
          </a:extLst>
        </xdr:cNvPr>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21063</xdr:rowOff>
    </xdr:from>
    <xdr:ext cx="469744" cy="259045"/>
    <xdr:sp macro="" textlink="">
      <xdr:nvSpPr>
        <xdr:cNvPr id="396" name="n_2aveValue【市民会館】&#10;一人当たり面積">
          <a:extLst>
            <a:ext uri="{FF2B5EF4-FFF2-40B4-BE49-F238E27FC236}">
              <a16:creationId xmlns:a16="http://schemas.microsoft.com/office/drawing/2014/main" id="{9FCEAD25-3335-4CF0-BB59-BE4D91823527}"/>
            </a:ext>
          </a:extLst>
        </xdr:cNvPr>
        <xdr:cNvSpPr txBox="1"/>
      </xdr:nvSpPr>
      <xdr:spPr>
        <a:xfrm>
          <a:off x="8515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94178</xdr:rowOff>
    </xdr:from>
    <xdr:ext cx="469744" cy="259045"/>
    <xdr:sp macro="" textlink="">
      <xdr:nvSpPr>
        <xdr:cNvPr id="397" name="n_1mainValue【市民会館】&#10;一人当たり面積">
          <a:extLst>
            <a:ext uri="{FF2B5EF4-FFF2-40B4-BE49-F238E27FC236}">
              <a16:creationId xmlns:a16="http://schemas.microsoft.com/office/drawing/2014/main" id="{3F693C37-D780-4BA1-B88A-BB8783699ED4}"/>
            </a:ext>
          </a:extLst>
        </xdr:cNvPr>
        <xdr:cNvSpPr txBox="1"/>
      </xdr:nvSpPr>
      <xdr:spPr>
        <a:xfrm>
          <a:off x="9391727" y="186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96356</xdr:rowOff>
    </xdr:from>
    <xdr:ext cx="469744" cy="259045"/>
    <xdr:sp macro="" textlink="">
      <xdr:nvSpPr>
        <xdr:cNvPr id="398" name="n_2mainValue【市民会館】&#10;一人当たり面積">
          <a:extLst>
            <a:ext uri="{FF2B5EF4-FFF2-40B4-BE49-F238E27FC236}">
              <a16:creationId xmlns:a16="http://schemas.microsoft.com/office/drawing/2014/main" id="{2DCE945C-C7C4-4F7F-85C3-300329D448D5}"/>
            </a:ext>
          </a:extLst>
        </xdr:cNvPr>
        <xdr:cNvSpPr txBox="1"/>
      </xdr:nvSpPr>
      <xdr:spPr>
        <a:xfrm>
          <a:off x="8515427"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EC5675BF-EA20-4651-B6DA-AAE5AAB1007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6B78029D-BA90-4345-9886-3646696E75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84A21347-016A-47BD-8EA4-E4BE38AB633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F4227435-19D1-45E9-BAE6-C4BB581CF88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67A43881-F6B1-4FCD-AAC3-63DBAF8A05E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C8530479-267C-44D0-A77B-D04C3E1779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E41BB139-D91F-4B48-82AD-B1CABB7580B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67F32EAF-4629-4989-9BC1-F7E9153962E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D3B1EC0F-60A9-496E-AD38-3E06FEB00AA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530856CC-1E01-46E2-BAE5-5D1906BC1D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9" name="テキスト ボックス 408">
          <a:extLst>
            <a:ext uri="{FF2B5EF4-FFF2-40B4-BE49-F238E27FC236}">
              <a16:creationId xmlns:a16="http://schemas.microsoft.com/office/drawing/2014/main" id="{A9181852-8BBE-43F3-B6B4-B87BCB8DC799}"/>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24515B96-388C-4E80-AAE7-7B5E28ED4C0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1" name="テキスト ボックス 410">
          <a:extLst>
            <a:ext uri="{FF2B5EF4-FFF2-40B4-BE49-F238E27FC236}">
              <a16:creationId xmlns:a16="http://schemas.microsoft.com/office/drawing/2014/main" id="{42D81A8A-E69B-41D3-8BC6-99A9CF7B0DF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28D76F1-448C-442E-AEDC-CFED7FE6EAE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C6D30ED4-EBE5-4DFF-B096-E53B4699565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69F88D71-70BB-46AC-BC77-38CA0B9219F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FB29861B-E4CB-41D7-8D1D-F79A183E179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C420A7DC-CCF3-4618-BF79-996B3B2350A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3F109BE2-7AC5-40BB-9AF0-82813E3725E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F21E4155-0142-43C4-AB9C-753759F789B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9" name="テキスト ボックス 418">
          <a:extLst>
            <a:ext uri="{FF2B5EF4-FFF2-40B4-BE49-F238E27FC236}">
              <a16:creationId xmlns:a16="http://schemas.microsoft.com/office/drawing/2014/main" id="{DB96C2A6-5E5E-461E-A755-E98CB971CF2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95019091-588A-4AAB-96D8-560D6726A22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1" name="テキスト ボックス 420">
          <a:extLst>
            <a:ext uri="{FF2B5EF4-FFF2-40B4-BE49-F238E27FC236}">
              <a16:creationId xmlns:a16="http://schemas.microsoft.com/office/drawing/2014/main" id="{CCC1E318-E5BB-4A17-BD90-B8024E49336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D9AEF429-4664-4BD0-B28E-374BDD44FB8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423" name="直線コネクタ 422">
          <a:extLst>
            <a:ext uri="{FF2B5EF4-FFF2-40B4-BE49-F238E27FC236}">
              <a16:creationId xmlns:a16="http://schemas.microsoft.com/office/drawing/2014/main" id="{E837BED9-1BA2-42A7-B537-67A72551C1FF}"/>
            </a:ext>
          </a:extLst>
        </xdr:cNvPr>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424" name="【一般廃棄物処理施設】&#10;有形固定資産減価償却率最小値テキスト">
          <a:extLst>
            <a:ext uri="{FF2B5EF4-FFF2-40B4-BE49-F238E27FC236}">
              <a16:creationId xmlns:a16="http://schemas.microsoft.com/office/drawing/2014/main" id="{0951E7B8-E131-44CC-B5F8-5C62189A7033}"/>
            </a:ext>
          </a:extLst>
        </xdr:cNvPr>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25" name="直線コネクタ 424">
          <a:extLst>
            <a:ext uri="{FF2B5EF4-FFF2-40B4-BE49-F238E27FC236}">
              <a16:creationId xmlns:a16="http://schemas.microsoft.com/office/drawing/2014/main" id="{5A816267-435D-4000-A905-5B2844AE8BB3}"/>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26" name="【一般廃棄物処理施設】&#10;有形固定資産減価償却率最大値テキスト">
          <a:extLst>
            <a:ext uri="{FF2B5EF4-FFF2-40B4-BE49-F238E27FC236}">
              <a16:creationId xmlns:a16="http://schemas.microsoft.com/office/drawing/2014/main" id="{CCB3FA95-2378-4595-B566-08AEC0064448}"/>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7" name="直線コネクタ 426">
          <a:extLst>
            <a:ext uri="{FF2B5EF4-FFF2-40B4-BE49-F238E27FC236}">
              <a16:creationId xmlns:a16="http://schemas.microsoft.com/office/drawing/2014/main" id="{915135B7-6F0E-4E59-899F-594725C3FE1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82AF26D7-EBEA-4BA4-8E24-BB55976A57A8}"/>
            </a:ext>
          </a:extLst>
        </xdr:cNvPr>
        <xdr:cNvSpPr txBox="1"/>
      </xdr:nvSpPr>
      <xdr:spPr>
        <a:xfrm>
          <a:off x="16357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429" name="フローチャート: 判断 428">
          <a:extLst>
            <a:ext uri="{FF2B5EF4-FFF2-40B4-BE49-F238E27FC236}">
              <a16:creationId xmlns:a16="http://schemas.microsoft.com/office/drawing/2014/main" id="{84A83A4A-7F2E-4484-BF23-0617B03AF17E}"/>
            </a:ext>
          </a:extLst>
        </xdr:cNvPr>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430" name="フローチャート: 判断 429">
          <a:extLst>
            <a:ext uri="{FF2B5EF4-FFF2-40B4-BE49-F238E27FC236}">
              <a16:creationId xmlns:a16="http://schemas.microsoft.com/office/drawing/2014/main" id="{A53C60AD-3419-40A8-83F8-D6DBEFF455C4}"/>
            </a:ext>
          </a:extLst>
        </xdr:cNvPr>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xdr:rowOff>
    </xdr:from>
    <xdr:to>
      <xdr:col>76</xdr:col>
      <xdr:colOff>165100</xdr:colOff>
      <xdr:row>37</xdr:row>
      <xdr:rowOff>107950</xdr:rowOff>
    </xdr:to>
    <xdr:sp macro="" textlink="">
      <xdr:nvSpPr>
        <xdr:cNvPr id="431" name="フローチャート: 判断 430">
          <a:extLst>
            <a:ext uri="{FF2B5EF4-FFF2-40B4-BE49-F238E27FC236}">
              <a16:creationId xmlns:a16="http://schemas.microsoft.com/office/drawing/2014/main" id="{454AA1B4-8E43-4BA5-9D79-6C0A65317232}"/>
            </a:ext>
          </a:extLst>
        </xdr:cNvPr>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B6F1C85-9424-44D0-8E02-BDA61934551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438B8A4-5555-49BE-8C22-0BFE4BE34D2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8D0542B-0454-4255-820F-19CB1DBE4F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9DC691B-0B38-4E09-8CAC-3EB82D07E22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9F0795E-0E32-45A9-9BA7-9B17D643457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19685</xdr:rowOff>
    </xdr:from>
    <xdr:to>
      <xdr:col>85</xdr:col>
      <xdr:colOff>177800</xdr:colOff>
      <xdr:row>36</xdr:row>
      <xdr:rowOff>121285</xdr:rowOff>
    </xdr:to>
    <xdr:sp macro="" textlink="">
      <xdr:nvSpPr>
        <xdr:cNvPr id="437" name="楕円 436">
          <a:extLst>
            <a:ext uri="{FF2B5EF4-FFF2-40B4-BE49-F238E27FC236}">
              <a16:creationId xmlns:a16="http://schemas.microsoft.com/office/drawing/2014/main" id="{7F1D4272-A0A7-467E-9512-F5539CFCC9E8}"/>
            </a:ext>
          </a:extLst>
        </xdr:cNvPr>
        <xdr:cNvSpPr/>
      </xdr:nvSpPr>
      <xdr:spPr>
        <a:xfrm>
          <a:off x="16268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169562</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7A23F8AE-3B4A-444A-AC27-2D09F8D33E6B}"/>
            </a:ext>
          </a:extLst>
        </xdr:cNvPr>
        <xdr:cNvSpPr txBox="1"/>
      </xdr:nvSpPr>
      <xdr:spPr>
        <a:xfrm>
          <a:off x="16357600" y="6170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439" name="楕円 438">
          <a:extLst>
            <a:ext uri="{FF2B5EF4-FFF2-40B4-BE49-F238E27FC236}">
              <a16:creationId xmlns:a16="http://schemas.microsoft.com/office/drawing/2014/main" id="{268CEAC8-D05E-4E45-A70C-5B2FF6AEC690}"/>
            </a:ext>
          </a:extLst>
        </xdr:cNvPr>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70485</xdr:rowOff>
    </xdr:from>
    <xdr:to>
      <xdr:col>85</xdr:col>
      <xdr:colOff>127000</xdr:colOff>
      <xdr:row>36</xdr:row>
      <xdr:rowOff>121920</xdr:rowOff>
    </xdr:to>
    <xdr:cxnSp macro="">
      <xdr:nvCxnSpPr>
        <xdr:cNvPr id="440" name="直線コネクタ 439">
          <a:extLst>
            <a:ext uri="{FF2B5EF4-FFF2-40B4-BE49-F238E27FC236}">
              <a16:creationId xmlns:a16="http://schemas.microsoft.com/office/drawing/2014/main" id="{60CA38D3-8744-4079-99EA-02738EB9022E}"/>
            </a:ext>
          </a:extLst>
        </xdr:cNvPr>
        <xdr:cNvCxnSpPr/>
      </xdr:nvCxnSpPr>
      <xdr:spPr>
        <a:xfrm flipV="1">
          <a:off x="15481300" y="62426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133985</xdr:rowOff>
    </xdr:from>
    <xdr:to>
      <xdr:col>76</xdr:col>
      <xdr:colOff>165100</xdr:colOff>
      <xdr:row>38</xdr:row>
      <xdr:rowOff>64135</xdr:rowOff>
    </xdr:to>
    <xdr:sp macro="" textlink="">
      <xdr:nvSpPr>
        <xdr:cNvPr id="441" name="楕円 440">
          <a:extLst>
            <a:ext uri="{FF2B5EF4-FFF2-40B4-BE49-F238E27FC236}">
              <a16:creationId xmlns:a16="http://schemas.microsoft.com/office/drawing/2014/main" id="{CADD1ECC-DF46-43B9-B29B-1E99F5B88E44}"/>
            </a:ext>
          </a:extLst>
        </xdr:cNvPr>
        <xdr:cNvSpPr/>
      </xdr:nvSpPr>
      <xdr:spPr>
        <a:xfrm>
          <a:off x="14541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38</xdr:row>
      <xdr:rowOff>13335</xdr:rowOff>
    </xdr:to>
    <xdr:cxnSp macro="">
      <xdr:nvCxnSpPr>
        <xdr:cNvPr id="442" name="直線コネクタ 441">
          <a:extLst>
            <a:ext uri="{FF2B5EF4-FFF2-40B4-BE49-F238E27FC236}">
              <a16:creationId xmlns:a16="http://schemas.microsoft.com/office/drawing/2014/main" id="{CF135173-3FAC-4F80-B9B6-8B4276768ABD}"/>
            </a:ext>
          </a:extLst>
        </xdr:cNvPr>
        <xdr:cNvCxnSpPr/>
      </xdr:nvCxnSpPr>
      <xdr:spPr>
        <a:xfrm flipV="1">
          <a:off x="14592300" y="6294120"/>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151147</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E34C728A-CB0E-4A4C-8596-BF5FB3E23360}"/>
            </a:ext>
          </a:extLst>
        </xdr:cNvPr>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7F62FB75-FD1F-4869-A8FD-426442DBBDD2}"/>
            </a:ext>
          </a:extLst>
        </xdr:cNvPr>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163847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0E9B8681-B3CA-4519-97CA-A5DD1D1FD6B5}"/>
            </a:ext>
          </a:extLst>
        </xdr:cNvPr>
        <xdr:cNvSpPr txBox="1"/>
      </xdr:nvSpPr>
      <xdr:spPr>
        <a:xfrm>
          <a:off x="152660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55262</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CF1486A5-5965-482A-81C5-3375B1A51BC1}"/>
            </a:ext>
          </a:extLst>
        </xdr:cNvPr>
        <xdr:cNvSpPr txBox="1"/>
      </xdr:nvSpPr>
      <xdr:spPr>
        <a:xfrm>
          <a:off x="14389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6BD02F9-83E1-4B50-8738-459CC7D54C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83995EA0-BF8C-467C-8ED1-6FBB1C15CA4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842EC7E6-51F4-4A0A-95C8-9C4635E4BCE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B5A16767-2FBC-49D7-BE64-FBB711023AE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9D3C8D16-0D50-4316-BFD9-38ED62E22E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DAF00332-1278-44E8-ACA7-3E99F5285A5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40FE6B41-DD2D-41E8-B783-9D1D6F21505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B9C4BC26-0AFE-4BC0-96D5-69FBE79EE8F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1AB90690-4168-4764-BD9B-819BBB777F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1463A28A-EDED-42D3-A21C-A909129F1F5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302928AA-DD6E-4C0A-96D9-7FE11690708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8" name="テキスト ボックス 457">
          <a:extLst>
            <a:ext uri="{FF2B5EF4-FFF2-40B4-BE49-F238E27FC236}">
              <a16:creationId xmlns:a16="http://schemas.microsoft.com/office/drawing/2014/main" id="{08408671-5779-4697-B4D0-8FDE39015B83}"/>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4142CBCA-EB7E-4C5F-B38F-2C10593B9D6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0" name="テキスト ボックス 459">
          <a:extLst>
            <a:ext uri="{FF2B5EF4-FFF2-40B4-BE49-F238E27FC236}">
              <a16:creationId xmlns:a16="http://schemas.microsoft.com/office/drawing/2014/main" id="{A6F5F2F6-D988-4EB8-810D-4F684F826D3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401A4946-2F85-43E2-B583-5EE0218F39C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2" name="テキスト ボックス 461">
          <a:extLst>
            <a:ext uri="{FF2B5EF4-FFF2-40B4-BE49-F238E27FC236}">
              <a16:creationId xmlns:a16="http://schemas.microsoft.com/office/drawing/2014/main" id="{06B257E5-FCD5-4348-9DC5-E603C028C82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08E1945D-8A55-4A40-A039-28D95D7EF85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4" name="テキスト ボックス 463">
          <a:extLst>
            <a:ext uri="{FF2B5EF4-FFF2-40B4-BE49-F238E27FC236}">
              <a16:creationId xmlns:a16="http://schemas.microsoft.com/office/drawing/2014/main" id="{E7A44690-2D83-43C5-8C20-E33EFD56069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27ED4DE9-3393-481C-8FA1-3C9E928C759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6" name="テキスト ボックス 465">
          <a:extLst>
            <a:ext uri="{FF2B5EF4-FFF2-40B4-BE49-F238E27FC236}">
              <a16:creationId xmlns:a16="http://schemas.microsoft.com/office/drawing/2014/main" id="{1B544823-A4C1-4164-85FF-D857477051BE}"/>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87B9C94D-2EC2-4308-A312-7E847965444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68" name="テキスト ボックス 467">
          <a:extLst>
            <a:ext uri="{FF2B5EF4-FFF2-40B4-BE49-F238E27FC236}">
              <a16:creationId xmlns:a16="http://schemas.microsoft.com/office/drawing/2014/main" id="{C71ADB64-197F-4A27-8AC8-1A04F0BA9F37}"/>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A45797A4-A25E-45A3-910E-FC60E15CBDE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0" name="テキスト ボックス 469">
          <a:extLst>
            <a:ext uri="{FF2B5EF4-FFF2-40B4-BE49-F238E27FC236}">
              <a16:creationId xmlns:a16="http://schemas.microsoft.com/office/drawing/2014/main" id="{A04463ED-8C30-44C1-87E9-82E059A53C2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15DF43D8-D2D5-4C8E-A8BD-1B312452D5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472" name="直線コネクタ 471">
          <a:extLst>
            <a:ext uri="{FF2B5EF4-FFF2-40B4-BE49-F238E27FC236}">
              <a16:creationId xmlns:a16="http://schemas.microsoft.com/office/drawing/2014/main" id="{7D5E6F12-FE77-4E60-89EE-1AF1EBB86C96}"/>
            </a:ext>
          </a:extLst>
        </xdr:cNvPr>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473" name="【一般廃棄物処理施設】&#10;一人当たり有形固定資産（償却資産）額最小値テキスト">
          <a:extLst>
            <a:ext uri="{FF2B5EF4-FFF2-40B4-BE49-F238E27FC236}">
              <a16:creationId xmlns:a16="http://schemas.microsoft.com/office/drawing/2014/main" id="{134E055A-4603-47D5-A45D-107E99742187}"/>
            </a:ext>
          </a:extLst>
        </xdr:cNvPr>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474" name="直線コネクタ 473">
          <a:extLst>
            <a:ext uri="{FF2B5EF4-FFF2-40B4-BE49-F238E27FC236}">
              <a16:creationId xmlns:a16="http://schemas.microsoft.com/office/drawing/2014/main" id="{B31A05AB-0265-476D-9053-491B9371DB79}"/>
            </a:ext>
          </a:extLst>
        </xdr:cNvPr>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475" name="【一般廃棄物処理施設】&#10;一人当たり有形固定資産（償却資産）額最大値テキスト">
          <a:extLst>
            <a:ext uri="{FF2B5EF4-FFF2-40B4-BE49-F238E27FC236}">
              <a16:creationId xmlns:a16="http://schemas.microsoft.com/office/drawing/2014/main" id="{EBC2E429-D048-4FF4-AF8A-7CCA3C373572}"/>
            </a:ext>
          </a:extLst>
        </xdr:cNvPr>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476" name="直線コネクタ 475">
          <a:extLst>
            <a:ext uri="{FF2B5EF4-FFF2-40B4-BE49-F238E27FC236}">
              <a16:creationId xmlns:a16="http://schemas.microsoft.com/office/drawing/2014/main" id="{CB1B71BB-4E67-45EF-A514-9482415F2ED6}"/>
            </a:ext>
          </a:extLst>
        </xdr:cNvPr>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2F66C108-50F6-4BA6-AD10-37D259CDBBB4}"/>
            </a:ext>
          </a:extLst>
        </xdr:cNvPr>
        <xdr:cNvSpPr txBox="1"/>
      </xdr:nvSpPr>
      <xdr:spPr>
        <a:xfrm>
          <a:off x="22199600" y="687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478" name="フローチャート: 判断 477">
          <a:extLst>
            <a:ext uri="{FF2B5EF4-FFF2-40B4-BE49-F238E27FC236}">
              <a16:creationId xmlns:a16="http://schemas.microsoft.com/office/drawing/2014/main" id="{9C92563A-C9BA-4565-A962-E6E1632646CF}"/>
            </a:ext>
          </a:extLst>
        </xdr:cNvPr>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479" name="フローチャート: 判断 478">
          <a:extLst>
            <a:ext uri="{FF2B5EF4-FFF2-40B4-BE49-F238E27FC236}">
              <a16:creationId xmlns:a16="http://schemas.microsoft.com/office/drawing/2014/main" id="{E95AD24D-90F4-4A29-B95B-350464D98736}"/>
            </a:ext>
          </a:extLst>
        </xdr:cNvPr>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1030</xdr:rowOff>
    </xdr:from>
    <xdr:to>
      <xdr:col>107</xdr:col>
      <xdr:colOff>101600</xdr:colOff>
      <xdr:row>41</xdr:row>
      <xdr:rowOff>102630</xdr:rowOff>
    </xdr:to>
    <xdr:sp macro="" textlink="">
      <xdr:nvSpPr>
        <xdr:cNvPr id="480" name="フローチャート: 判断 479">
          <a:extLst>
            <a:ext uri="{FF2B5EF4-FFF2-40B4-BE49-F238E27FC236}">
              <a16:creationId xmlns:a16="http://schemas.microsoft.com/office/drawing/2014/main" id="{8E2CE5AF-6305-4E90-94B4-C09E59355776}"/>
            </a:ext>
          </a:extLst>
        </xdr:cNvPr>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2264A8FA-7E69-495F-B4E4-E81E28DC8A7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23AA273-428C-4B21-81E3-0BA94B0D1F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7FC2811-6451-4ADB-AE77-F77BAC21A2A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D8FD2F38-1A36-4282-97FB-6A46130C4F5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F990BD7-00C5-44AD-818B-B351C534012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133238</xdr:rowOff>
    </xdr:from>
    <xdr:to>
      <xdr:col>116</xdr:col>
      <xdr:colOff>114300</xdr:colOff>
      <xdr:row>42</xdr:row>
      <xdr:rowOff>63388</xdr:rowOff>
    </xdr:to>
    <xdr:sp macro="" textlink="">
      <xdr:nvSpPr>
        <xdr:cNvPr id="486" name="楕円 485">
          <a:extLst>
            <a:ext uri="{FF2B5EF4-FFF2-40B4-BE49-F238E27FC236}">
              <a16:creationId xmlns:a16="http://schemas.microsoft.com/office/drawing/2014/main" id="{07BB98DF-C289-46A5-90C6-22CD20C53C3C}"/>
            </a:ext>
          </a:extLst>
        </xdr:cNvPr>
        <xdr:cNvSpPr/>
      </xdr:nvSpPr>
      <xdr:spPr>
        <a:xfrm>
          <a:off x="22110700" y="716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48165</xdr:rowOff>
    </xdr:from>
    <xdr:ext cx="534377" cy="259045"/>
    <xdr:sp macro="" textlink="">
      <xdr:nvSpPr>
        <xdr:cNvPr id="487" name="【一般廃棄物処理施設】&#10;一人当たり有形固定資産（償却資産）額該当値テキスト">
          <a:extLst>
            <a:ext uri="{FF2B5EF4-FFF2-40B4-BE49-F238E27FC236}">
              <a16:creationId xmlns:a16="http://schemas.microsoft.com/office/drawing/2014/main" id="{F6E1B853-D6FE-48A1-8FFD-4DA16398742B}"/>
            </a:ext>
          </a:extLst>
        </xdr:cNvPr>
        <xdr:cNvSpPr txBox="1"/>
      </xdr:nvSpPr>
      <xdr:spPr>
        <a:xfrm>
          <a:off x="22199600" y="70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134251</xdr:rowOff>
    </xdr:from>
    <xdr:to>
      <xdr:col>112</xdr:col>
      <xdr:colOff>38100</xdr:colOff>
      <xdr:row>42</xdr:row>
      <xdr:rowOff>64401</xdr:rowOff>
    </xdr:to>
    <xdr:sp macro="" textlink="">
      <xdr:nvSpPr>
        <xdr:cNvPr id="488" name="楕円 487">
          <a:extLst>
            <a:ext uri="{FF2B5EF4-FFF2-40B4-BE49-F238E27FC236}">
              <a16:creationId xmlns:a16="http://schemas.microsoft.com/office/drawing/2014/main" id="{DA3CC5F7-ADB3-458A-964D-41FDD0F5D222}"/>
            </a:ext>
          </a:extLst>
        </xdr:cNvPr>
        <xdr:cNvSpPr/>
      </xdr:nvSpPr>
      <xdr:spPr>
        <a:xfrm>
          <a:off x="21272500" y="71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12588</xdr:rowOff>
    </xdr:from>
    <xdr:to>
      <xdr:col>116</xdr:col>
      <xdr:colOff>63500</xdr:colOff>
      <xdr:row>42</xdr:row>
      <xdr:rowOff>13601</xdr:rowOff>
    </xdr:to>
    <xdr:cxnSp macro="">
      <xdr:nvCxnSpPr>
        <xdr:cNvPr id="489" name="直線コネクタ 488">
          <a:extLst>
            <a:ext uri="{FF2B5EF4-FFF2-40B4-BE49-F238E27FC236}">
              <a16:creationId xmlns:a16="http://schemas.microsoft.com/office/drawing/2014/main" id="{F755FC67-549A-4FFC-ADB8-660635B8D9AE}"/>
            </a:ext>
          </a:extLst>
        </xdr:cNvPr>
        <xdr:cNvCxnSpPr/>
      </xdr:nvCxnSpPr>
      <xdr:spPr>
        <a:xfrm flipV="1">
          <a:off x="21323300" y="7213488"/>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3103</xdr:rowOff>
    </xdr:from>
    <xdr:to>
      <xdr:col>107</xdr:col>
      <xdr:colOff>101600</xdr:colOff>
      <xdr:row>42</xdr:row>
      <xdr:rowOff>104703</xdr:rowOff>
    </xdr:to>
    <xdr:sp macro="" textlink="">
      <xdr:nvSpPr>
        <xdr:cNvPr id="490" name="楕円 489">
          <a:extLst>
            <a:ext uri="{FF2B5EF4-FFF2-40B4-BE49-F238E27FC236}">
              <a16:creationId xmlns:a16="http://schemas.microsoft.com/office/drawing/2014/main" id="{36E3E5F2-ED6B-4028-BE1B-E742B37B1DD8}"/>
            </a:ext>
          </a:extLst>
        </xdr:cNvPr>
        <xdr:cNvSpPr/>
      </xdr:nvSpPr>
      <xdr:spPr>
        <a:xfrm>
          <a:off x="20383500" y="720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13601</xdr:rowOff>
    </xdr:from>
    <xdr:to>
      <xdr:col>111</xdr:col>
      <xdr:colOff>177800</xdr:colOff>
      <xdr:row>42</xdr:row>
      <xdr:rowOff>53903</xdr:rowOff>
    </xdr:to>
    <xdr:cxnSp macro="">
      <xdr:nvCxnSpPr>
        <xdr:cNvPr id="491" name="直線コネクタ 490">
          <a:extLst>
            <a:ext uri="{FF2B5EF4-FFF2-40B4-BE49-F238E27FC236}">
              <a16:creationId xmlns:a16="http://schemas.microsoft.com/office/drawing/2014/main" id="{ABA87580-010D-4400-B614-BB6765285D2C}"/>
            </a:ext>
          </a:extLst>
        </xdr:cNvPr>
        <xdr:cNvCxnSpPr/>
      </xdr:nvCxnSpPr>
      <xdr:spPr>
        <a:xfrm flipV="1">
          <a:off x="20434300" y="7214501"/>
          <a:ext cx="889000" cy="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102716</xdr:rowOff>
    </xdr:from>
    <xdr:ext cx="599010" cy="259045"/>
    <xdr:sp macro="" textlink="">
      <xdr:nvSpPr>
        <xdr:cNvPr id="492" name="n_1aveValue【一般廃棄物処理施設】&#10;一人当たり有形固定資産（償却資産）額">
          <a:extLst>
            <a:ext uri="{FF2B5EF4-FFF2-40B4-BE49-F238E27FC236}">
              <a16:creationId xmlns:a16="http://schemas.microsoft.com/office/drawing/2014/main" id="{C038C3BD-9591-49E6-B6AA-EBFD0BDFC09D}"/>
            </a:ext>
          </a:extLst>
        </xdr:cNvPr>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119157</xdr:rowOff>
    </xdr:from>
    <xdr:ext cx="599010" cy="259045"/>
    <xdr:sp macro="" textlink="">
      <xdr:nvSpPr>
        <xdr:cNvPr id="493" name="n_2aveValue【一般廃棄物処理施設】&#10;一人当たり有形固定資産（償却資産）額">
          <a:extLst>
            <a:ext uri="{FF2B5EF4-FFF2-40B4-BE49-F238E27FC236}">
              <a16:creationId xmlns:a16="http://schemas.microsoft.com/office/drawing/2014/main" id="{8BA74D2D-F51B-4D2C-99EF-5AE609CB8AA5}"/>
            </a:ext>
          </a:extLst>
        </xdr:cNvPr>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55528</xdr:rowOff>
    </xdr:from>
    <xdr:ext cx="534377" cy="259045"/>
    <xdr:sp macro="" textlink="">
      <xdr:nvSpPr>
        <xdr:cNvPr id="494" name="n_1mainValue【一般廃棄物処理施設】&#10;一人当たり有形固定資産（償却資産）額">
          <a:extLst>
            <a:ext uri="{FF2B5EF4-FFF2-40B4-BE49-F238E27FC236}">
              <a16:creationId xmlns:a16="http://schemas.microsoft.com/office/drawing/2014/main" id="{DEBFC0ED-5D7F-4F25-B0F7-9CBD9DD9D315}"/>
            </a:ext>
          </a:extLst>
        </xdr:cNvPr>
        <xdr:cNvSpPr txBox="1"/>
      </xdr:nvSpPr>
      <xdr:spPr>
        <a:xfrm>
          <a:off x="21043411" y="725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95830</xdr:rowOff>
    </xdr:from>
    <xdr:ext cx="534377" cy="259045"/>
    <xdr:sp macro="" textlink="">
      <xdr:nvSpPr>
        <xdr:cNvPr id="495" name="n_2mainValue【一般廃棄物処理施設】&#10;一人当たり有形固定資産（償却資産）額">
          <a:extLst>
            <a:ext uri="{FF2B5EF4-FFF2-40B4-BE49-F238E27FC236}">
              <a16:creationId xmlns:a16="http://schemas.microsoft.com/office/drawing/2014/main" id="{BD2F8A9D-3EE2-4E4D-B3B0-774DC937D903}"/>
            </a:ext>
          </a:extLst>
        </xdr:cNvPr>
        <xdr:cNvSpPr txBox="1"/>
      </xdr:nvSpPr>
      <xdr:spPr>
        <a:xfrm>
          <a:off x="20167111" y="729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9DCA126E-CE01-4A41-8260-4DC7E14B115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E68D92E4-2BEA-410C-A165-3BCA9A0A34E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9342BC7D-20C8-4F6B-BEB6-248491F152F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AA12374E-CD40-4B26-9667-EE890D6F5A2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0784128A-3F15-4600-A084-D112637159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FBFFEC2B-ABAC-4C38-BD38-10F620D5559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20BE977A-8BB6-4531-8B99-6D2C76B8BFB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595CD3A7-952B-4CF1-94FD-A0AC0F6FF34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4" name="正方形/長方形 503">
          <a:extLst>
            <a:ext uri="{FF2B5EF4-FFF2-40B4-BE49-F238E27FC236}">
              <a16:creationId xmlns:a16="http://schemas.microsoft.com/office/drawing/2014/main" id="{4780F955-6F65-47CA-8207-6F6C4DF922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5" name="正方形/長方形 504">
          <a:extLst>
            <a:ext uri="{FF2B5EF4-FFF2-40B4-BE49-F238E27FC236}">
              <a16:creationId xmlns:a16="http://schemas.microsoft.com/office/drawing/2014/main" id="{1889A641-971C-45C2-81D1-DDA6DA4900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6" name="正方形/長方形 505">
          <a:extLst>
            <a:ext uri="{FF2B5EF4-FFF2-40B4-BE49-F238E27FC236}">
              <a16:creationId xmlns:a16="http://schemas.microsoft.com/office/drawing/2014/main" id="{CC235A58-57AA-4033-A7D3-CC35A045E2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7" name="正方形/長方形 506">
          <a:extLst>
            <a:ext uri="{FF2B5EF4-FFF2-40B4-BE49-F238E27FC236}">
              <a16:creationId xmlns:a16="http://schemas.microsoft.com/office/drawing/2014/main" id="{25F3651F-D640-47DE-9F3F-1708352DE3A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8" name="正方形/長方形 507">
          <a:extLst>
            <a:ext uri="{FF2B5EF4-FFF2-40B4-BE49-F238E27FC236}">
              <a16:creationId xmlns:a16="http://schemas.microsoft.com/office/drawing/2014/main" id="{459FC014-70CE-4B3B-ACD2-CA5B53AF24B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9" name="正方形/長方形 508">
          <a:extLst>
            <a:ext uri="{FF2B5EF4-FFF2-40B4-BE49-F238E27FC236}">
              <a16:creationId xmlns:a16="http://schemas.microsoft.com/office/drawing/2014/main" id="{1FBB20AB-3AE0-402F-8C03-A19AE25A1F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0" name="正方形/長方形 509">
          <a:extLst>
            <a:ext uri="{FF2B5EF4-FFF2-40B4-BE49-F238E27FC236}">
              <a16:creationId xmlns:a16="http://schemas.microsoft.com/office/drawing/2014/main" id="{208E03FE-253E-4651-BC63-36D2B082E6B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1" name="正方形/長方形 510">
          <a:extLst>
            <a:ext uri="{FF2B5EF4-FFF2-40B4-BE49-F238E27FC236}">
              <a16:creationId xmlns:a16="http://schemas.microsoft.com/office/drawing/2014/main" id="{8C052821-5A23-4E96-81AB-891892D57DE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a:extLst>
            <a:ext uri="{FF2B5EF4-FFF2-40B4-BE49-F238E27FC236}">
              <a16:creationId xmlns:a16="http://schemas.microsoft.com/office/drawing/2014/main" id="{0B44A4DE-2A4A-46D2-A7D0-DE66BE6363D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a:extLst>
            <a:ext uri="{FF2B5EF4-FFF2-40B4-BE49-F238E27FC236}">
              <a16:creationId xmlns:a16="http://schemas.microsoft.com/office/drawing/2014/main" id="{7A166E14-0781-4E8B-9BF4-6D70396532C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a:extLst>
            <a:ext uri="{FF2B5EF4-FFF2-40B4-BE49-F238E27FC236}">
              <a16:creationId xmlns:a16="http://schemas.microsoft.com/office/drawing/2014/main" id="{B8A67AC9-5634-4363-A17D-A658E5C3A9A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a:extLst>
            <a:ext uri="{FF2B5EF4-FFF2-40B4-BE49-F238E27FC236}">
              <a16:creationId xmlns:a16="http://schemas.microsoft.com/office/drawing/2014/main" id="{4F9B1A3C-9723-46B6-9270-DC3678678D0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a:extLst>
            <a:ext uri="{FF2B5EF4-FFF2-40B4-BE49-F238E27FC236}">
              <a16:creationId xmlns:a16="http://schemas.microsoft.com/office/drawing/2014/main" id="{E3B083E1-F720-46AE-8793-12D026CA0BB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a:extLst>
            <a:ext uri="{FF2B5EF4-FFF2-40B4-BE49-F238E27FC236}">
              <a16:creationId xmlns:a16="http://schemas.microsoft.com/office/drawing/2014/main" id="{3D4CBF72-CACC-48AD-9B25-152324561B2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a:extLst>
            <a:ext uri="{FF2B5EF4-FFF2-40B4-BE49-F238E27FC236}">
              <a16:creationId xmlns:a16="http://schemas.microsoft.com/office/drawing/2014/main" id="{13F99A40-EE40-4D11-A0A5-8DAEC03829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a:extLst>
            <a:ext uri="{FF2B5EF4-FFF2-40B4-BE49-F238E27FC236}">
              <a16:creationId xmlns:a16="http://schemas.microsoft.com/office/drawing/2014/main" id="{5EE6CBB3-0A1E-40B2-A2B5-3870D0109CC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a:extLst>
            <a:ext uri="{FF2B5EF4-FFF2-40B4-BE49-F238E27FC236}">
              <a16:creationId xmlns:a16="http://schemas.microsoft.com/office/drawing/2014/main" id="{E3E310AE-3FD9-495F-ACCD-C4B3A8C7D30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a:extLst>
            <a:ext uri="{FF2B5EF4-FFF2-40B4-BE49-F238E27FC236}">
              <a16:creationId xmlns:a16="http://schemas.microsoft.com/office/drawing/2014/main" id="{A585F3D7-AD9E-4CBB-9C40-2D76F33C72D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2" name="テキスト ボックス 521">
          <a:extLst>
            <a:ext uri="{FF2B5EF4-FFF2-40B4-BE49-F238E27FC236}">
              <a16:creationId xmlns:a16="http://schemas.microsoft.com/office/drawing/2014/main" id="{AA5C4BE9-2468-4B39-90CF-C4FC31A1BE29}"/>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3" name="直線コネクタ 522">
          <a:extLst>
            <a:ext uri="{FF2B5EF4-FFF2-40B4-BE49-F238E27FC236}">
              <a16:creationId xmlns:a16="http://schemas.microsoft.com/office/drawing/2014/main" id="{ED244178-8800-4AF0-9872-3F2F57A0205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4" name="テキスト ボックス 523">
          <a:extLst>
            <a:ext uri="{FF2B5EF4-FFF2-40B4-BE49-F238E27FC236}">
              <a16:creationId xmlns:a16="http://schemas.microsoft.com/office/drawing/2014/main" id="{4221401B-1F5B-45FF-B9DD-F3E485D23ACE}"/>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5" name="直線コネクタ 524">
          <a:extLst>
            <a:ext uri="{FF2B5EF4-FFF2-40B4-BE49-F238E27FC236}">
              <a16:creationId xmlns:a16="http://schemas.microsoft.com/office/drawing/2014/main" id="{C89D5294-566A-42F0-9A8F-A9EFCF3E7F5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6" name="テキスト ボックス 525">
          <a:extLst>
            <a:ext uri="{FF2B5EF4-FFF2-40B4-BE49-F238E27FC236}">
              <a16:creationId xmlns:a16="http://schemas.microsoft.com/office/drawing/2014/main" id="{184BAC5A-72A3-4910-974D-826432940FC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7" name="直線コネクタ 526">
          <a:extLst>
            <a:ext uri="{FF2B5EF4-FFF2-40B4-BE49-F238E27FC236}">
              <a16:creationId xmlns:a16="http://schemas.microsoft.com/office/drawing/2014/main" id="{AF8F7FD5-AE36-4B6A-A273-C2F9F17C1C1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8" name="テキスト ボックス 527">
          <a:extLst>
            <a:ext uri="{FF2B5EF4-FFF2-40B4-BE49-F238E27FC236}">
              <a16:creationId xmlns:a16="http://schemas.microsoft.com/office/drawing/2014/main" id="{4F4874CC-3B7F-4BCB-9C63-DB1CD4126A4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9" name="直線コネクタ 528">
          <a:extLst>
            <a:ext uri="{FF2B5EF4-FFF2-40B4-BE49-F238E27FC236}">
              <a16:creationId xmlns:a16="http://schemas.microsoft.com/office/drawing/2014/main" id="{95D4CE7B-CA5B-4D60-AA15-4D6C21C6D11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0" name="テキスト ボックス 529">
          <a:extLst>
            <a:ext uri="{FF2B5EF4-FFF2-40B4-BE49-F238E27FC236}">
              <a16:creationId xmlns:a16="http://schemas.microsoft.com/office/drawing/2014/main" id="{7B5B2DDA-2A68-4CE0-BD95-4EC91F54CAE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1" name="直線コネクタ 530">
          <a:extLst>
            <a:ext uri="{FF2B5EF4-FFF2-40B4-BE49-F238E27FC236}">
              <a16:creationId xmlns:a16="http://schemas.microsoft.com/office/drawing/2014/main" id="{3D1E2156-CEC6-48FE-82C6-6AFDE796A12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2" name="テキスト ボックス 531">
          <a:extLst>
            <a:ext uri="{FF2B5EF4-FFF2-40B4-BE49-F238E27FC236}">
              <a16:creationId xmlns:a16="http://schemas.microsoft.com/office/drawing/2014/main" id="{E24E293E-18FC-4F0C-BF79-6935E4041533}"/>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3" name="直線コネクタ 532">
          <a:extLst>
            <a:ext uri="{FF2B5EF4-FFF2-40B4-BE49-F238E27FC236}">
              <a16:creationId xmlns:a16="http://schemas.microsoft.com/office/drawing/2014/main" id="{E4298110-FB0B-473A-A279-6C07806709E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4" name="テキスト ボックス 533">
          <a:extLst>
            <a:ext uri="{FF2B5EF4-FFF2-40B4-BE49-F238E27FC236}">
              <a16:creationId xmlns:a16="http://schemas.microsoft.com/office/drawing/2014/main" id="{C5CB24A2-7DD6-410C-9E5A-094808D2BE5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5" name="【消防施設】&#10;有形固定資産減価償却率グラフ枠">
          <a:extLst>
            <a:ext uri="{FF2B5EF4-FFF2-40B4-BE49-F238E27FC236}">
              <a16:creationId xmlns:a16="http://schemas.microsoft.com/office/drawing/2014/main" id="{286CC048-FA54-41E6-9F86-54670025185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536" name="直線コネクタ 535">
          <a:extLst>
            <a:ext uri="{FF2B5EF4-FFF2-40B4-BE49-F238E27FC236}">
              <a16:creationId xmlns:a16="http://schemas.microsoft.com/office/drawing/2014/main" id="{566E4923-8877-44A9-AF52-FC920C4FBC1A}"/>
            </a:ext>
          </a:extLst>
        </xdr:cNvPr>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537" name="【消防施設】&#10;有形固定資産減価償却率最小値テキスト">
          <a:extLst>
            <a:ext uri="{FF2B5EF4-FFF2-40B4-BE49-F238E27FC236}">
              <a16:creationId xmlns:a16="http://schemas.microsoft.com/office/drawing/2014/main" id="{425102F9-D434-4F34-B568-FDF23389231B}"/>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538" name="直線コネクタ 537">
          <a:extLst>
            <a:ext uri="{FF2B5EF4-FFF2-40B4-BE49-F238E27FC236}">
              <a16:creationId xmlns:a16="http://schemas.microsoft.com/office/drawing/2014/main" id="{A677A9E9-C3A8-4F0B-85EC-BF15FDCDF040}"/>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539" name="【消防施設】&#10;有形固定資産減価償却率最大値テキスト">
          <a:extLst>
            <a:ext uri="{FF2B5EF4-FFF2-40B4-BE49-F238E27FC236}">
              <a16:creationId xmlns:a16="http://schemas.microsoft.com/office/drawing/2014/main" id="{AA0B9767-7054-4503-8698-86B4956DB6E5}"/>
            </a:ext>
          </a:extLst>
        </xdr:cNvPr>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540" name="直線コネクタ 539">
          <a:extLst>
            <a:ext uri="{FF2B5EF4-FFF2-40B4-BE49-F238E27FC236}">
              <a16:creationId xmlns:a16="http://schemas.microsoft.com/office/drawing/2014/main" id="{2FCF1CF0-E3AD-46C6-A818-C58E021FD6F2}"/>
            </a:ext>
          </a:extLst>
        </xdr:cNvPr>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541" name="【消防施設】&#10;有形固定資産減価償却率平均値テキスト">
          <a:extLst>
            <a:ext uri="{FF2B5EF4-FFF2-40B4-BE49-F238E27FC236}">
              <a16:creationId xmlns:a16="http://schemas.microsoft.com/office/drawing/2014/main" id="{67E9CEC2-8E7C-4E90-82A1-FA2380EBFC65}"/>
            </a:ext>
          </a:extLst>
        </xdr:cNvPr>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42" name="フローチャート: 判断 541">
          <a:extLst>
            <a:ext uri="{FF2B5EF4-FFF2-40B4-BE49-F238E27FC236}">
              <a16:creationId xmlns:a16="http://schemas.microsoft.com/office/drawing/2014/main" id="{49A8DB1D-8C5D-47CD-B065-3BD0DA971DE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543" name="フローチャート: 判断 542">
          <a:extLst>
            <a:ext uri="{FF2B5EF4-FFF2-40B4-BE49-F238E27FC236}">
              <a16:creationId xmlns:a16="http://schemas.microsoft.com/office/drawing/2014/main" id="{F12E1BE4-D97D-4BD8-B8E8-B2B7560B1946}"/>
            </a:ext>
          </a:extLst>
        </xdr:cNvPr>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44" name="フローチャート: 判断 543">
          <a:extLst>
            <a:ext uri="{FF2B5EF4-FFF2-40B4-BE49-F238E27FC236}">
              <a16:creationId xmlns:a16="http://schemas.microsoft.com/office/drawing/2014/main" id="{57AC168F-971F-4851-A77D-8E87FFAAC7AB}"/>
            </a:ext>
          </a:extLst>
        </xdr:cNvPr>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514B42A0-FF7A-4126-AB98-D0966E6CD51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85DECB2C-A4B8-4D38-B425-AB085756A8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2F5B0DE7-40B2-43D9-8F8D-422ACD892B5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4F02241A-B21C-4E90-8A1A-9FF1FD2E29C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608128A9-4FA4-469B-AB6B-FAD9DD33ABE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52070</xdr:rowOff>
    </xdr:from>
    <xdr:to>
      <xdr:col>85</xdr:col>
      <xdr:colOff>177800</xdr:colOff>
      <xdr:row>78</xdr:row>
      <xdr:rowOff>153670</xdr:rowOff>
    </xdr:to>
    <xdr:sp macro="" textlink="">
      <xdr:nvSpPr>
        <xdr:cNvPr id="550" name="楕円 549">
          <a:extLst>
            <a:ext uri="{FF2B5EF4-FFF2-40B4-BE49-F238E27FC236}">
              <a16:creationId xmlns:a16="http://schemas.microsoft.com/office/drawing/2014/main" id="{50B4D147-C8A7-453A-B180-58EA97CAE4AE}"/>
            </a:ext>
          </a:extLst>
        </xdr:cNvPr>
        <xdr:cNvSpPr/>
      </xdr:nvSpPr>
      <xdr:spPr>
        <a:xfrm>
          <a:off x="162687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5097</xdr:rowOff>
    </xdr:from>
    <xdr:ext cx="405111" cy="259045"/>
    <xdr:sp macro="" textlink="">
      <xdr:nvSpPr>
        <xdr:cNvPr id="551" name="【消防施設】&#10;有形固定資産減価償却率該当値テキスト">
          <a:extLst>
            <a:ext uri="{FF2B5EF4-FFF2-40B4-BE49-F238E27FC236}">
              <a16:creationId xmlns:a16="http://schemas.microsoft.com/office/drawing/2014/main" id="{72935DEF-8D92-43A0-9DF3-DF31CBC9CB57}"/>
            </a:ext>
          </a:extLst>
        </xdr:cNvPr>
        <xdr:cNvSpPr txBox="1"/>
      </xdr:nvSpPr>
      <xdr:spPr>
        <a:xfrm>
          <a:off x="16357600"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52070</xdr:rowOff>
    </xdr:from>
    <xdr:to>
      <xdr:col>81</xdr:col>
      <xdr:colOff>101600</xdr:colOff>
      <xdr:row>78</xdr:row>
      <xdr:rowOff>153670</xdr:rowOff>
    </xdr:to>
    <xdr:sp macro="" textlink="">
      <xdr:nvSpPr>
        <xdr:cNvPr id="552" name="楕円 551">
          <a:extLst>
            <a:ext uri="{FF2B5EF4-FFF2-40B4-BE49-F238E27FC236}">
              <a16:creationId xmlns:a16="http://schemas.microsoft.com/office/drawing/2014/main" id="{748F7AA8-86C6-42CA-8769-86074A0BAEC5}"/>
            </a:ext>
          </a:extLst>
        </xdr:cNvPr>
        <xdr:cNvSpPr/>
      </xdr:nvSpPr>
      <xdr:spPr>
        <a:xfrm>
          <a:off x="15430500" y="1342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102870</xdr:rowOff>
    </xdr:from>
    <xdr:to>
      <xdr:col>85</xdr:col>
      <xdr:colOff>127000</xdr:colOff>
      <xdr:row>78</xdr:row>
      <xdr:rowOff>102870</xdr:rowOff>
    </xdr:to>
    <xdr:cxnSp macro="">
      <xdr:nvCxnSpPr>
        <xdr:cNvPr id="553" name="直線コネクタ 552">
          <a:extLst>
            <a:ext uri="{FF2B5EF4-FFF2-40B4-BE49-F238E27FC236}">
              <a16:creationId xmlns:a16="http://schemas.microsoft.com/office/drawing/2014/main" id="{A4501670-1A01-42A5-B975-ED0E62A7C3D5}"/>
            </a:ext>
          </a:extLst>
        </xdr:cNvPr>
        <xdr:cNvCxnSpPr/>
      </xdr:nvCxnSpPr>
      <xdr:spPr>
        <a:xfrm>
          <a:off x="15481300" y="13475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92075</xdr:rowOff>
    </xdr:from>
    <xdr:to>
      <xdr:col>76</xdr:col>
      <xdr:colOff>165100</xdr:colOff>
      <xdr:row>81</xdr:row>
      <xdr:rowOff>22225</xdr:rowOff>
    </xdr:to>
    <xdr:sp macro="" textlink="">
      <xdr:nvSpPr>
        <xdr:cNvPr id="554" name="楕円 553">
          <a:extLst>
            <a:ext uri="{FF2B5EF4-FFF2-40B4-BE49-F238E27FC236}">
              <a16:creationId xmlns:a16="http://schemas.microsoft.com/office/drawing/2014/main" id="{F289F58C-50E3-42E7-B2F3-C57551D97102}"/>
            </a:ext>
          </a:extLst>
        </xdr:cNvPr>
        <xdr:cNvSpPr/>
      </xdr:nvSpPr>
      <xdr:spPr>
        <a:xfrm>
          <a:off x="14541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102870</xdr:rowOff>
    </xdr:from>
    <xdr:to>
      <xdr:col>81</xdr:col>
      <xdr:colOff>50800</xdr:colOff>
      <xdr:row>80</xdr:row>
      <xdr:rowOff>142875</xdr:rowOff>
    </xdr:to>
    <xdr:cxnSp macro="">
      <xdr:nvCxnSpPr>
        <xdr:cNvPr id="555" name="直線コネクタ 554">
          <a:extLst>
            <a:ext uri="{FF2B5EF4-FFF2-40B4-BE49-F238E27FC236}">
              <a16:creationId xmlns:a16="http://schemas.microsoft.com/office/drawing/2014/main" id="{7AF20CE5-9B71-4E2A-8C59-454B6599992F}"/>
            </a:ext>
          </a:extLst>
        </xdr:cNvPr>
        <xdr:cNvCxnSpPr/>
      </xdr:nvCxnSpPr>
      <xdr:spPr>
        <a:xfrm flipV="1">
          <a:off x="14592300" y="13475970"/>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169563</xdr:rowOff>
    </xdr:from>
    <xdr:ext cx="405111" cy="259045"/>
    <xdr:sp macro="" textlink="">
      <xdr:nvSpPr>
        <xdr:cNvPr id="556" name="n_1aveValue【消防施設】&#10;有形固定資産減価償却率">
          <a:extLst>
            <a:ext uri="{FF2B5EF4-FFF2-40B4-BE49-F238E27FC236}">
              <a16:creationId xmlns:a16="http://schemas.microsoft.com/office/drawing/2014/main" id="{DFC182D4-E7E2-4488-BFF1-976889930A70}"/>
            </a:ext>
          </a:extLst>
        </xdr:cNvPr>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161941</xdr:rowOff>
    </xdr:from>
    <xdr:ext cx="405111" cy="259045"/>
    <xdr:sp macro="" textlink="">
      <xdr:nvSpPr>
        <xdr:cNvPr id="557" name="n_2aveValue【消防施設】&#10;有形固定資産減価償却率">
          <a:extLst>
            <a:ext uri="{FF2B5EF4-FFF2-40B4-BE49-F238E27FC236}">
              <a16:creationId xmlns:a16="http://schemas.microsoft.com/office/drawing/2014/main" id="{BE6B536C-36E7-4DE7-8812-40DB3FE45349}"/>
            </a:ext>
          </a:extLst>
        </xdr:cNvPr>
        <xdr:cNvSpPr txBox="1"/>
      </xdr:nvSpPr>
      <xdr:spPr>
        <a:xfrm>
          <a:off x="14389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170197</xdr:rowOff>
    </xdr:from>
    <xdr:ext cx="405111" cy="259045"/>
    <xdr:sp macro="" textlink="">
      <xdr:nvSpPr>
        <xdr:cNvPr id="558" name="n_1mainValue【消防施設】&#10;有形固定資産減価償却率">
          <a:extLst>
            <a:ext uri="{FF2B5EF4-FFF2-40B4-BE49-F238E27FC236}">
              <a16:creationId xmlns:a16="http://schemas.microsoft.com/office/drawing/2014/main" id="{D143F8A4-93B8-4461-BF38-B1D9A5F19D8D}"/>
            </a:ext>
          </a:extLst>
        </xdr:cNvPr>
        <xdr:cNvSpPr txBox="1"/>
      </xdr:nvSpPr>
      <xdr:spPr>
        <a:xfrm>
          <a:off x="15266044" y="1320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38752</xdr:rowOff>
    </xdr:from>
    <xdr:ext cx="405111" cy="259045"/>
    <xdr:sp macro="" textlink="">
      <xdr:nvSpPr>
        <xdr:cNvPr id="559" name="n_2mainValue【消防施設】&#10;有形固定資産減価償却率">
          <a:extLst>
            <a:ext uri="{FF2B5EF4-FFF2-40B4-BE49-F238E27FC236}">
              <a16:creationId xmlns:a16="http://schemas.microsoft.com/office/drawing/2014/main" id="{7AEABB43-95BC-4633-A88B-808582F55E4C}"/>
            </a:ext>
          </a:extLst>
        </xdr:cNvPr>
        <xdr:cNvSpPr txBox="1"/>
      </xdr:nvSpPr>
      <xdr:spPr>
        <a:xfrm>
          <a:off x="14389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B459DBE0-6C5F-4A4D-98C4-F94B8B2C624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250CD724-5A11-422C-A1E8-C372F524AD4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EFCC2BA8-0246-4B8D-A8C6-E3BFA0CBA67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2495C8F5-D37B-4D2E-9FC1-AF76ADEA8F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A91E2477-F78D-49E4-BB3B-45A6FEFC69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653657AF-3721-4EC9-95CD-65B009BB3B8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ABE4DE33-3B68-412A-A842-ACAA31998CA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79480E31-22C4-40BC-AAF9-5AD861B08E0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a:extLst>
            <a:ext uri="{FF2B5EF4-FFF2-40B4-BE49-F238E27FC236}">
              <a16:creationId xmlns:a16="http://schemas.microsoft.com/office/drawing/2014/main" id="{6DF74034-FEC3-4BAC-B273-7AEA536FB24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a:extLst>
            <a:ext uri="{FF2B5EF4-FFF2-40B4-BE49-F238E27FC236}">
              <a16:creationId xmlns:a16="http://schemas.microsoft.com/office/drawing/2014/main" id="{97B54B22-B048-4D0A-81E8-4C02383AD79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0" name="直線コネクタ 569">
          <a:extLst>
            <a:ext uri="{FF2B5EF4-FFF2-40B4-BE49-F238E27FC236}">
              <a16:creationId xmlns:a16="http://schemas.microsoft.com/office/drawing/2014/main" id="{8E3E8EBD-D63C-4FFA-9597-E79C0DE0168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1" name="テキスト ボックス 570">
          <a:extLst>
            <a:ext uri="{FF2B5EF4-FFF2-40B4-BE49-F238E27FC236}">
              <a16:creationId xmlns:a16="http://schemas.microsoft.com/office/drawing/2014/main" id="{3E43915F-11E0-4F8D-92AF-95753D7885C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2" name="直線コネクタ 571">
          <a:extLst>
            <a:ext uri="{FF2B5EF4-FFF2-40B4-BE49-F238E27FC236}">
              <a16:creationId xmlns:a16="http://schemas.microsoft.com/office/drawing/2014/main" id="{F1DF15FF-D0C0-4F02-AFDF-818EC722CD7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3" name="テキスト ボックス 572">
          <a:extLst>
            <a:ext uri="{FF2B5EF4-FFF2-40B4-BE49-F238E27FC236}">
              <a16:creationId xmlns:a16="http://schemas.microsoft.com/office/drawing/2014/main" id="{9B0F5A16-0238-46D9-868D-DC422107107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4" name="直線コネクタ 573">
          <a:extLst>
            <a:ext uri="{FF2B5EF4-FFF2-40B4-BE49-F238E27FC236}">
              <a16:creationId xmlns:a16="http://schemas.microsoft.com/office/drawing/2014/main" id="{6522DD0F-90C3-45A4-A423-45463BEA3E7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5" name="テキスト ボックス 574">
          <a:extLst>
            <a:ext uri="{FF2B5EF4-FFF2-40B4-BE49-F238E27FC236}">
              <a16:creationId xmlns:a16="http://schemas.microsoft.com/office/drawing/2014/main" id="{F02A99CE-C15D-4FC4-A6F4-0E614BCDB1B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6" name="直線コネクタ 575">
          <a:extLst>
            <a:ext uri="{FF2B5EF4-FFF2-40B4-BE49-F238E27FC236}">
              <a16:creationId xmlns:a16="http://schemas.microsoft.com/office/drawing/2014/main" id="{7412DC8E-FF79-40BE-B16B-45AADDBAB50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7" name="テキスト ボックス 576">
          <a:extLst>
            <a:ext uri="{FF2B5EF4-FFF2-40B4-BE49-F238E27FC236}">
              <a16:creationId xmlns:a16="http://schemas.microsoft.com/office/drawing/2014/main" id="{464D881B-D215-4909-AE30-E8D683C8343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8" name="直線コネクタ 577">
          <a:extLst>
            <a:ext uri="{FF2B5EF4-FFF2-40B4-BE49-F238E27FC236}">
              <a16:creationId xmlns:a16="http://schemas.microsoft.com/office/drawing/2014/main" id="{25808F36-16FC-4FA8-9556-AD5DB7EE561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9" name="テキスト ボックス 578">
          <a:extLst>
            <a:ext uri="{FF2B5EF4-FFF2-40B4-BE49-F238E27FC236}">
              <a16:creationId xmlns:a16="http://schemas.microsoft.com/office/drawing/2014/main" id="{C136AEF9-83F8-4B06-BCBC-48CAFE1DAC2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0" name="【消防施設】&#10;一人当たり面積グラフ枠">
          <a:extLst>
            <a:ext uri="{FF2B5EF4-FFF2-40B4-BE49-F238E27FC236}">
              <a16:creationId xmlns:a16="http://schemas.microsoft.com/office/drawing/2014/main" id="{6BBDD0DE-A050-4687-98A1-3543203DD0B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81" name="直線コネクタ 580">
          <a:extLst>
            <a:ext uri="{FF2B5EF4-FFF2-40B4-BE49-F238E27FC236}">
              <a16:creationId xmlns:a16="http://schemas.microsoft.com/office/drawing/2014/main" id="{042D0E31-400A-4D5A-B8D5-E74AB55A131D}"/>
            </a:ext>
          </a:extLst>
        </xdr:cNvPr>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82" name="【消防施設】&#10;一人当たり面積最小値テキスト">
          <a:extLst>
            <a:ext uri="{FF2B5EF4-FFF2-40B4-BE49-F238E27FC236}">
              <a16:creationId xmlns:a16="http://schemas.microsoft.com/office/drawing/2014/main" id="{4028BD70-7FBD-4019-ABDB-3AB8A888FCCB}"/>
            </a:ext>
          </a:extLst>
        </xdr:cNvPr>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83" name="直線コネクタ 582">
          <a:extLst>
            <a:ext uri="{FF2B5EF4-FFF2-40B4-BE49-F238E27FC236}">
              <a16:creationId xmlns:a16="http://schemas.microsoft.com/office/drawing/2014/main" id="{177A3A93-A04B-4E57-B978-4D36FE22EA6A}"/>
            </a:ext>
          </a:extLst>
        </xdr:cNvPr>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84" name="【消防施設】&#10;一人当たり面積最大値テキスト">
          <a:extLst>
            <a:ext uri="{FF2B5EF4-FFF2-40B4-BE49-F238E27FC236}">
              <a16:creationId xmlns:a16="http://schemas.microsoft.com/office/drawing/2014/main" id="{B7DE0B80-292A-4C95-91CB-482F4CA04473}"/>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85" name="直線コネクタ 584">
          <a:extLst>
            <a:ext uri="{FF2B5EF4-FFF2-40B4-BE49-F238E27FC236}">
              <a16:creationId xmlns:a16="http://schemas.microsoft.com/office/drawing/2014/main" id="{E5D72561-62CA-4F91-A10D-BE6771C95170}"/>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586" name="【消防施設】&#10;一人当たり面積平均値テキスト">
          <a:extLst>
            <a:ext uri="{FF2B5EF4-FFF2-40B4-BE49-F238E27FC236}">
              <a16:creationId xmlns:a16="http://schemas.microsoft.com/office/drawing/2014/main" id="{D3F5B96B-F221-4C73-BF86-83ABBF2448CB}"/>
            </a:ext>
          </a:extLst>
        </xdr:cNvPr>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587" name="フローチャート: 判断 586">
          <a:extLst>
            <a:ext uri="{FF2B5EF4-FFF2-40B4-BE49-F238E27FC236}">
              <a16:creationId xmlns:a16="http://schemas.microsoft.com/office/drawing/2014/main" id="{C4C763C0-02C5-4887-92BB-3D403ACEBBBE}"/>
            </a:ext>
          </a:extLst>
        </xdr:cNvPr>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588" name="フローチャート: 判断 587">
          <a:extLst>
            <a:ext uri="{FF2B5EF4-FFF2-40B4-BE49-F238E27FC236}">
              <a16:creationId xmlns:a16="http://schemas.microsoft.com/office/drawing/2014/main" id="{20A882B6-B2EF-426B-91C7-65B0D70A12D3}"/>
            </a:ext>
          </a:extLst>
        </xdr:cNvPr>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11988</xdr:rowOff>
    </xdr:from>
    <xdr:to>
      <xdr:col>107</xdr:col>
      <xdr:colOff>101600</xdr:colOff>
      <xdr:row>85</xdr:row>
      <xdr:rowOff>113588</xdr:rowOff>
    </xdr:to>
    <xdr:sp macro="" textlink="">
      <xdr:nvSpPr>
        <xdr:cNvPr id="589" name="フローチャート: 判断 588">
          <a:extLst>
            <a:ext uri="{FF2B5EF4-FFF2-40B4-BE49-F238E27FC236}">
              <a16:creationId xmlns:a16="http://schemas.microsoft.com/office/drawing/2014/main" id="{819B4DD1-5FD3-4347-9208-5E2C1328ADCC}"/>
            </a:ext>
          </a:extLst>
        </xdr:cNvPr>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23A082CB-AB28-4EE3-AB97-5C7D17D911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4EE89208-375F-4FF8-84A7-58AFA4855D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AD93445B-973F-4BB1-BAD5-5965A76CEA6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19DABBB0-4CCD-4C11-9525-7D91CFD09C9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B46CE571-823B-419D-A06C-D965B296153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88342</xdr:rowOff>
    </xdr:from>
    <xdr:to>
      <xdr:col>116</xdr:col>
      <xdr:colOff>114300</xdr:colOff>
      <xdr:row>86</xdr:row>
      <xdr:rowOff>18492</xdr:rowOff>
    </xdr:to>
    <xdr:sp macro="" textlink="">
      <xdr:nvSpPr>
        <xdr:cNvPr id="595" name="楕円 594">
          <a:extLst>
            <a:ext uri="{FF2B5EF4-FFF2-40B4-BE49-F238E27FC236}">
              <a16:creationId xmlns:a16="http://schemas.microsoft.com/office/drawing/2014/main" id="{C6EA025D-4F31-4F5C-9DF0-19F0E22DA123}"/>
            </a:ext>
          </a:extLst>
        </xdr:cNvPr>
        <xdr:cNvSpPr/>
      </xdr:nvSpPr>
      <xdr:spPr>
        <a:xfrm>
          <a:off x="221107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3269</xdr:rowOff>
    </xdr:from>
    <xdr:ext cx="469744" cy="259045"/>
    <xdr:sp macro="" textlink="">
      <xdr:nvSpPr>
        <xdr:cNvPr id="596" name="【消防施設】&#10;一人当たり面積該当値テキスト">
          <a:extLst>
            <a:ext uri="{FF2B5EF4-FFF2-40B4-BE49-F238E27FC236}">
              <a16:creationId xmlns:a16="http://schemas.microsoft.com/office/drawing/2014/main" id="{DAB28D2C-D64B-4D4A-A0C4-BDCFA8DD3E3C}"/>
            </a:ext>
          </a:extLst>
        </xdr:cNvPr>
        <xdr:cNvSpPr txBox="1"/>
      </xdr:nvSpPr>
      <xdr:spPr>
        <a:xfrm>
          <a:off x="22199600" y="145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88798</xdr:rowOff>
    </xdr:from>
    <xdr:to>
      <xdr:col>112</xdr:col>
      <xdr:colOff>38100</xdr:colOff>
      <xdr:row>86</xdr:row>
      <xdr:rowOff>18948</xdr:rowOff>
    </xdr:to>
    <xdr:sp macro="" textlink="">
      <xdr:nvSpPr>
        <xdr:cNvPr id="597" name="楕円 596">
          <a:extLst>
            <a:ext uri="{FF2B5EF4-FFF2-40B4-BE49-F238E27FC236}">
              <a16:creationId xmlns:a16="http://schemas.microsoft.com/office/drawing/2014/main" id="{1B927F7E-055C-4BB0-99A1-BA3CCBB96CE3}"/>
            </a:ext>
          </a:extLst>
        </xdr:cNvPr>
        <xdr:cNvSpPr/>
      </xdr:nvSpPr>
      <xdr:spPr>
        <a:xfrm>
          <a:off x="212725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139142</xdr:rowOff>
    </xdr:from>
    <xdr:to>
      <xdr:col>116</xdr:col>
      <xdr:colOff>63500</xdr:colOff>
      <xdr:row>85</xdr:row>
      <xdr:rowOff>139598</xdr:rowOff>
    </xdr:to>
    <xdr:cxnSp macro="">
      <xdr:nvCxnSpPr>
        <xdr:cNvPr id="598" name="直線コネクタ 597">
          <a:extLst>
            <a:ext uri="{FF2B5EF4-FFF2-40B4-BE49-F238E27FC236}">
              <a16:creationId xmlns:a16="http://schemas.microsoft.com/office/drawing/2014/main" id="{64AC2972-C9AD-4120-8E06-DA42D392315C}"/>
            </a:ext>
          </a:extLst>
        </xdr:cNvPr>
        <xdr:cNvCxnSpPr/>
      </xdr:nvCxnSpPr>
      <xdr:spPr>
        <a:xfrm flipV="1">
          <a:off x="21323300" y="1471239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599" name="楕円 598">
          <a:extLst>
            <a:ext uri="{FF2B5EF4-FFF2-40B4-BE49-F238E27FC236}">
              <a16:creationId xmlns:a16="http://schemas.microsoft.com/office/drawing/2014/main" id="{668CB932-E829-4C04-B672-8F4F7BD7C068}"/>
            </a:ext>
          </a:extLst>
        </xdr:cNvPr>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139598</xdr:rowOff>
    </xdr:to>
    <xdr:cxnSp macro="">
      <xdr:nvCxnSpPr>
        <xdr:cNvPr id="600" name="直線コネクタ 599">
          <a:extLst>
            <a:ext uri="{FF2B5EF4-FFF2-40B4-BE49-F238E27FC236}">
              <a16:creationId xmlns:a16="http://schemas.microsoft.com/office/drawing/2014/main" id="{35E73121-B253-4AC9-B1C7-0B743626B314}"/>
            </a:ext>
          </a:extLst>
        </xdr:cNvPr>
        <xdr:cNvCxnSpPr/>
      </xdr:nvCxnSpPr>
      <xdr:spPr>
        <a:xfrm>
          <a:off x="20434300" y="1470964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29990</xdr:rowOff>
    </xdr:from>
    <xdr:ext cx="469744" cy="259045"/>
    <xdr:sp macro="" textlink="">
      <xdr:nvSpPr>
        <xdr:cNvPr id="601" name="n_1aveValue【消防施設】&#10;一人当たり面積">
          <a:extLst>
            <a:ext uri="{FF2B5EF4-FFF2-40B4-BE49-F238E27FC236}">
              <a16:creationId xmlns:a16="http://schemas.microsoft.com/office/drawing/2014/main" id="{0A7ACEE8-671C-43FA-A3DB-EF993E35424A}"/>
            </a:ext>
          </a:extLst>
        </xdr:cNvPr>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130115</xdr:rowOff>
    </xdr:from>
    <xdr:ext cx="469744" cy="259045"/>
    <xdr:sp macro="" textlink="">
      <xdr:nvSpPr>
        <xdr:cNvPr id="602" name="n_2aveValue【消防施設】&#10;一人当たり面積">
          <a:extLst>
            <a:ext uri="{FF2B5EF4-FFF2-40B4-BE49-F238E27FC236}">
              <a16:creationId xmlns:a16="http://schemas.microsoft.com/office/drawing/2014/main" id="{B807CBD5-F3EF-4EE8-99A6-7ECDC0B81340}"/>
            </a:ext>
          </a:extLst>
        </xdr:cNvPr>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10075</xdr:rowOff>
    </xdr:from>
    <xdr:ext cx="469744" cy="259045"/>
    <xdr:sp macro="" textlink="">
      <xdr:nvSpPr>
        <xdr:cNvPr id="603" name="n_1mainValue【消防施設】&#10;一人当たり面積">
          <a:extLst>
            <a:ext uri="{FF2B5EF4-FFF2-40B4-BE49-F238E27FC236}">
              <a16:creationId xmlns:a16="http://schemas.microsoft.com/office/drawing/2014/main" id="{E0785D47-D643-4519-9A03-387B469C51D8}"/>
            </a:ext>
          </a:extLst>
        </xdr:cNvPr>
        <xdr:cNvSpPr txBox="1"/>
      </xdr:nvSpPr>
      <xdr:spPr>
        <a:xfrm>
          <a:off x="21075727" y="147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604" name="n_2mainValue【消防施設】&#10;一人当たり面積">
          <a:extLst>
            <a:ext uri="{FF2B5EF4-FFF2-40B4-BE49-F238E27FC236}">
              <a16:creationId xmlns:a16="http://schemas.microsoft.com/office/drawing/2014/main" id="{C99E8BC5-C8AB-4773-A535-644963B0D704}"/>
            </a:ext>
          </a:extLst>
        </xdr:cNvPr>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5" name="正方形/長方形 604">
          <a:extLst>
            <a:ext uri="{FF2B5EF4-FFF2-40B4-BE49-F238E27FC236}">
              <a16:creationId xmlns:a16="http://schemas.microsoft.com/office/drawing/2014/main" id="{615423E7-8576-436A-8B7C-9E63C5EB4EF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6" name="正方形/長方形 605">
          <a:extLst>
            <a:ext uri="{FF2B5EF4-FFF2-40B4-BE49-F238E27FC236}">
              <a16:creationId xmlns:a16="http://schemas.microsoft.com/office/drawing/2014/main" id="{28081A1B-9A9D-4AF9-8777-3AEC6E2E26F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7" name="正方形/長方形 606">
          <a:extLst>
            <a:ext uri="{FF2B5EF4-FFF2-40B4-BE49-F238E27FC236}">
              <a16:creationId xmlns:a16="http://schemas.microsoft.com/office/drawing/2014/main" id="{8232DD23-1633-41FF-BCBF-D04E34954B9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8" name="正方形/長方形 607">
          <a:extLst>
            <a:ext uri="{FF2B5EF4-FFF2-40B4-BE49-F238E27FC236}">
              <a16:creationId xmlns:a16="http://schemas.microsoft.com/office/drawing/2014/main" id="{2053D440-D332-4E40-8334-1F94D1459D5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9" name="正方形/長方形 608">
          <a:extLst>
            <a:ext uri="{FF2B5EF4-FFF2-40B4-BE49-F238E27FC236}">
              <a16:creationId xmlns:a16="http://schemas.microsoft.com/office/drawing/2014/main" id="{61879D60-9E20-4975-BF19-D886A5D11A2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0" name="正方形/長方形 609">
          <a:extLst>
            <a:ext uri="{FF2B5EF4-FFF2-40B4-BE49-F238E27FC236}">
              <a16:creationId xmlns:a16="http://schemas.microsoft.com/office/drawing/2014/main" id="{1F03F6AE-C653-4484-9AA8-9F64ED61C72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1" name="正方形/長方形 610">
          <a:extLst>
            <a:ext uri="{FF2B5EF4-FFF2-40B4-BE49-F238E27FC236}">
              <a16:creationId xmlns:a16="http://schemas.microsoft.com/office/drawing/2014/main" id="{EC9CEC7B-CE13-44EF-87D6-304E2594C1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正方形/長方形 611">
          <a:extLst>
            <a:ext uri="{FF2B5EF4-FFF2-40B4-BE49-F238E27FC236}">
              <a16:creationId xmlns:a16="http://schemas.microsoft.com/office/drawing/2014/main" id="{08A713BD-B531-4AF9-BBB8-4110CD1B33F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3" name="テキスト ボックス 612">
          <a:extLst>
            <a:ext uri="{FF2B5EF4-FFF2-40B4-BE49-F238E27FC236}">
              <a16:creationId xmlns:a16="http://schemas.microsoft.com/office/drawing/2014/main" id="{7B252D07-E044-4FD2-A4FD-D52D19EC66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4" name="直線コネクタ 613">
          <a:extLst>
            <a:ext uri="{FF2B5EF4-FFF2-40B4-BE49-F238E27FC236}">
              <a16:creationId xmlns:a16="http://schemas.microsoft.com/office/drawing/2014/main" id="{1366C475-34E3-432C-8C20-2DFBCF8BDFD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5" name="直線コネクタ 614">
          <a:extLst>
            <a:ext uri="{FF2B5EF4-FFF2-40B4-BE49-F238E27FC236}">
              <a16:creationId xmlns:a16="http://schemas.microsoft.com/office/drawing/2014/main" id="{C5151872-7EAA-4F5D-92E7-A5E55F995CD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6" name="テキスト ボックス 615">
          <a:extLst>
            <a:ext uri="{FF2B5EF4-FFF2-40B4-BE49-F238E27FC236}">
              <a16:creationId xmlns:a16="http://schemas.microsoft.com/office/drawing/2014/main" id="{AF2B444B-CCC0-484B-9F0B-54ACCD429A2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7" name="直線コネクタ 616">
          <a:extLst>
            <a:ext uri="{FF2B5EF4-FFF2-40B4-BE49-F238E27FC236}">
              <a16:creationId xmlns:a16="http://schemas.microsoft.com/office/drawing/2014/main" id="{FFFFE27E-833F-4E53-9B4B-65C9D010648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8" name="テキスト ボックス 617">
          <a:extLst>
            <a:ext uri="{FF2B5EF4-FFF2-40B4-BE49-F238E27FC236}">
              <a16:creationId xmlns:a16="http://schemas.microsoft.com/office/drawing/2014/main" id="{C52C1D75-3CA7-4713-A444-E993F74711D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9" name="直線コネクタ 618">
          <a:extLst>
            <a:ext uri="{FF2B5EF4-FFF2-40B4-BE49-F238E27FC236}">
              <a16:creationId xmlns:a16="http://schemas.microsoft.com/office/drawing/2014/main" id="{E10811AD-C3D8-4010-82D3-2A1F16B3CD5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0" name="テキスト ボックス 619">
          <a:extLst>
            <a:ext uri="{FF2B5EF4-FFF2-40B4-BE49-F238E27FC236}">
              <a16:creationId xmlns:a16="http://schemas.microsoft.com/office/drawing/2014/main" id="{2F7D33C6-16E2-4678-B9D5-4ADC4122931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1" name="直線コネクタ 620">
          <a:extLst>
            <a:ext uri="{FF2B5EF4-FFF2-40B4-BE49-F238E27FC236}">
              <a16:creationId xmlns:a16="http://schemas.microsoft.com/office/drawing/2014/main" id="{3F770D8F-06AC-4E50-8992-32B790C2FFC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2" name="テキスト ボックス 621">
          <a:extLst>
            <a:ext uri="{FF2B5EF4-FFF2-40B4-BE49-F238E27FC236}">
              <a16:creationId xmlns:a16="http://schemas.microsoft.com/office/drawing/2014/main" id="{7A4ACD06-8F55-4D12-9AF4-7E671AC423E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3" name="直線コネクタ 622">
          <a:extLst>
            <a:ext uri="{FF2B5EF4-FFF2-40B4-BE49-F238E27FC236}">
              <a16:creationId xmlns:a16="http://schemas.microsoft.com/office/drawing/2014/main" id="{9461DD57-CCB9-469D-A144-89D1DE4421F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4" name="テキスト ボックス 623">
          <a:extLst>
            <a:ext uri="{FF2B5EF4-FFF2-40B4-BE49-F238E27FC236}">
              <a16:creationId xmlns:a16="http://schemas.microsoft.com/office/drawing/2014/main" id="{13E2B9E6-9DA5-43E6-AA47-BF1C2876345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5" name="直線コネクタ 624">
          <a:extLst>
            <a:ext uri="{FF2B5EF4-FFF2-40B4-BE49-F238E27FC236}">
              <a16:creationId xmlns:a16="http://schemas.microsoft.com/office/drawing/2014/main" id="{CA4BE2A5-3F48-4B80-822D-E9CFB1A5677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6" name="テキスト ボックス 625">
          <a:extLst>
            <a:ext uri="{FF2B5EF4-FFF2-40B4-BE49-F238E27FC236}">
              <a16:creationId xmlns:a16="http://schemas.microsoft.com/office/drawing/2014/main" id="{4DE0F7CD-6487-430D-8485-F446B7FE227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a:extLst>
            <a:ext uri="{FF2B5EF4-FFF2-40B4-BE49-F238E27FC236}">
              <a16:creationId xmlns:a16="http://schemas.microsoft.com/office/drawing/2014/main" id="{6A7A5915-EF60-444B-9C80-524636711A4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a:extLst>
            <a:ext uri="{FF2B5EF4-FFF2-40B4-BE49-F238E27FC236}">
              <a16:creationId xmlns:a16="http://schemas.microsoft.com/office/drawing/2014/main" id="{6B92A122-38A8-421D-A546-45509777408B}"/>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a:extLst>
            <a:ext uri="{FF2B5EF4-FFF2-40B4-BE49-F238E27FC236}">
              <a16:creationId xmlns:a16="http://schemas.microsoft.com/office/drawing/2014/main" id="{88C85AAD-7C20-45D0-9C7A-D3D1211469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630" name="直線コネクタ 629">
          <a:extLst>
            <a:ext uri="{FF2B5EF4-FFF2-40B4-BE49-F238E27FC236}">
              <a16:creationId xmlns:a16="http://schemas.microsoft.com/office/drawing/2014/main" id="{5E84AB95-1DA7-42DF-856E-B90B8D431762}"/>
            </a:ext>
          </a:extLst>
        </xdr:cNvPr>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31" name="【庁舎】&#10;有形固定資産減価償却率最小値テキスト">
          <a:extLst>
            <a:ext uri="{FF2B5EF4-FFF2-40B4-BE49-F238E27FC236}">
              <a16:creationId xmlns:a16="http://schemas.microsoft.com/office/drawing/2014/main" id="{44AF8943-7037-4E68-9910-87503AE58E62}"/>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32" name="直線コネクタ 631">
          <a:extLst>
            <a:ext uri="{FF2B5EF4-FFF2-40B4-BE49-F238E27FC236}">
              <a16:creationId xmlns:a16="http://schemas.microsoft.com/office/drawing/2014/main" id="{51D805FF-7599-4156-B74D-4FBA59310B6D}"/>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633" name="【庁舎】&#10;有形固定資産減価償却率最大値テキスト">
          <a:extLst>
            <a:ext uri="{FF2B5EF4-FFF2-40B4-BE49-F238E27FC236}">
              <a16:creationId xmlns:a16="http://schemas.microsoft.com/office/drawing/2014/main" id="{1757EEF3-DFF9-4C6B-B26A-00CF40D5DED3}"/>
            </a:ext>
          </a:extLst>
        </xdr:cNvPr>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634" name="直線コネクタ 633">
          <a:extLst>
            <a:ext uri="{FF2B5EF4-FFF2-40B4-BE49-F238E27FC236}">
              <a16:creationId xmlns:a16="http://schemas.microsoft.com/office/drawing/2014/main" id="{CEF687F9-228B-4A08-AF8E-917E559CDE72}"/>
            </a:ext>
          </a:extLst>
        </xdr:cNvPr>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635" name="【庁舎】&#10;有形固定資産減価償却率平均値テキスト">
          <a:extLst>
            <a:ext uri="{FF2B5EF4-FFF2-40B4-BE49-F238E27FC236}">
              <a16:creationId xmlns:a16="http://schemas.microsoft.com/office/drawing/2014/main" id="{CB246971-CF5D-431F-AE62-4BAF1407456D}"/>
            </a:ext>
          </a:extLst>
        </xdr:cNvPr>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636" name="フローチャート: 判断 635">
          <a:extLst>
            <a:ext uri="{FF2B5EF4-FFF2-40B4-BE49-F238E27FC236}">
              <a16:creationId xmlns:a16="http://schemas.microsoft.com/office/drawing/2014/main" id="{206419DA-82C2-4795-B7E2-E7392F445091}"/>
            </a:ext>
          </a:extLst>
        </xdr:cNvPr>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637" name="フローチャート: 判断 636">
          <a:extLst>
            <a:ext uri="{FF2B5EF4-FFF2-40B4-BE49-F238E27FC236}">
              <a16:creationId xmlns:a16="http://schemas.microsoft.com/office/drawing/2014/main" id="{FC30A9DC-5011-497D-82BD-E47CCB0CD2B6}"/>
            </a:ext>
          </a:extLst>
        </xdr:cNvPr>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638" name="フローチャート: 判断 637">
          <a:extLst>
            <a:ext uri="{FF2B5EF4-FFF2-40B4-BE49-F238E27FC236}">
              <a16:creationId xmlns:a16="http://schemas.microsoft.com/office/drawing/2014/main" id="{753EE184-7EA9-4648-8529-392313113C21}"/>
            </a:ext>
          </a:extLst>
        </xdr:cNvPr>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FA01A4FA-600E-4C24-B28D-0F03395BA3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E97D67E-790A-4909-B825-02EAE81F415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BF1ADE91-D44A-4291-814D-63C61E96978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687477C9-9A91-41FC-B0B0-E8CB263ED1F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7613FEE-3861-44A1-A3CB-6591CCECD64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644" name="楕円 643">
          <a:extLst>
            <a:ext uri="{FF2B5EF4-FFF2-40B4-BE49-F238E27FC236}">
              <a16:creationId xmlns:a16="http://schemas.microsoft.com/office/drawing/2014/main" id="{9EE57AED-F7C9-4DAE-97F4-A3EE3A2C981D}"/>
            </a:ext>
          </a:extLst>
        </xdr:cNvPr>
        <xdr:cNvSpPr/>
      </xdr:nvSpPr>
      <xdr:spPr>
        <a:xfrm>
          <a:off x="16268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645" name="【庁舎】&#10;有形固定資産減価償却率該当値テキスト">
          <a:extLst>
            <a:ext uri="{FF2B5EF4-FFF2-40B4-BE49-F238E27FC236}">
              <a16:creationId xmlns:a16="http://schemas.microsoft.com/office/drawing/2014/main" id="{97B1AA45-C55B-49C2-9C97-6F1F54FF48F6}"/>
            </a:ext>
          </a:extLst>
        </xdr:cNvPr>
        <xdr:cNvSpPr txBox="1"/>
      </xdr:nvSpPr>
      <xdr:spPr>
        <a:xfrm>
          <a:off x="16357600"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133169</xdr:rowOff>
    </xdr:from>
    <xdr:to>
      <xdr:col>81</xdr:col>
      <xdr:colOff>101600</xdr:colOff>
      <xdr:row>102</xdr:row>
      <xdr:rowOff>63319</xdr:rowOff>
    </xdr:to>
    <xdr:sp macro="" textlink="">
      <xdr:nvSpPr>
        <xdr:cNvPr id="646" name="楕円 645">
          <a:extLst>
            <a:ext uri="{FF2B5EF4-FFF2-40B4-BE49-F238E27FC236}">
              <a16:creationId xmlns:a16="http://schemas.microsoft.com/office/drawing/2014/main" id="{A23B6CB6-B66B-4580-ADD0-6ADF7551758F}"/>
            </a:ext>
          </a:extLst>
        </xdr:cNvPr>
        <xdr:cNvSpPr/>
      </xdr:nvSpPr>
      <xdr:spPr>
        <a:xfrm>
          <a:off x="15430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151312</xdr:rowOff>
    </xdr:from>
    <xdr:to>
      <xdr:col>85</xdr:col>
      <xdr:colOff>127000</xdr:colOff>
      <xdr:row>102</xdr:row>
      <xdr:rowOff>12519</xdr:rowOff>
    </xdr:to>
    <xdr:cxnSp macro="">
      <xdr:nvCxnSpPr>
        <xdr:cNvPr id="647" name="直線コネクタ 646">
          <a:extLst>
            <a:ext uri="{FF2B5EF4-FFF2-40B4-BE49-F238E27FC236}">
              <a16:creationId xmlns:a16="http://schemas.microsoft.com/office/drawing/2014/main" id="{7B06AB14-9770-437A-89CA-9C5136FA6C09}"/>
            </a:ext>
          </a:extLst>
        </xdr:cNvPr>
        <xdr:cNvCxnSpPr/>
      </xdr:nvCxnSpPr>
      <xdr:spPr>
        <a:xfrm flipV="1">
          <a:off x="15481300" y="174677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17236</xdr:rowOff>
    </xdr:from>
    <xdr:to>
      <xdr:col>76</xdr:col>
      <xdr:colOff>165100</xdr:colOff>
      <xdr:row>102</xdr:row>
      <xdr:rowOff>118836</xdr:rowOff>
    </xdr:to>
    <xdr:sp macro="" textlink="">
      <xdr:nvSpPr>
        <xdr:cNvPr id="648" name="楕円 647">
          <a:extLst>
            <a:ext uri="{FF2B5EF4-FFF2-40B4-BE49-F238E27FC236}">
              <a16:creationId xmlns:a16="http://schemas.microsoft.com/office/drawing/2014/main" id="{61D741C0-00A5-4331-BC9E-4C6ECF884CC8}"/>
            </a:ext>
          </a:extLst>
        </xdr:cNvPr>
        <xdr:cNvSpPr/>
      </xdr:nvSpPr>
      <xdr:spPr>
        <a:xfrm>
          <a:off x="14541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12519</xdr:rowOff>
    </xdr:from>
    <xdr:to>
      <xdr:col>81</xdr:col>
      <xdr:colOff>50800</xdr:colOff>
      <xdr:row>102</xdr:row>
      <xdr:rowOff>68036</xdr:rowOff>
    </xdr:to>
    <xdr:cxnSp macro="">
      <xdr:nvCxnSpPr>
        <xdr:cNvPr id="649" name="直線コネクタ 648">
          <a:extLst>
            <a:ext uri="{FF2B5EF4-FFF2-40B4-BE49-F238E27FC236}">
              <a16:creationId xmlns:a16="http://schemas.microsoft.com/office/drawing/2014/main" id="{D78856F3-C868-4335-99BA-4A224271C3B2}"/>
            </a:ext>
          </a:extLst>
        </xdr:cNvPr>
        <xdr:cNvCxnSpPr/>
      </xdr:nvCxnSpPr>
      <xdr:spPr>
        <a:xfrm flipV="1">
          <a:off x="14592300" y="1750041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163847</xdr:rowOff>
    </xdr:from>
    <xdr:ext cx="405111" cy="259045"/>
    <xdr:sp macro="" textlink="">
      <xdr:nvSpPr>
        <xdr:cNvPr id="650" name="n_1aveValue【庁舎】&#10;有形固定資産減価償却率">
          <a:extLst>
            <a:ext uri="{FF2B5EF4-FFF2-40B4-BE49-F238E27FC236}">
              <a16:creationId xmlns:a16="http://schemas.microsoft.com/office/drawing/2014/main" id="{6679AFCE-EBE6-489C-AF4E-2EF99B1FF0F9}"/>
            </a:ext>
          </a:extLst>
        </xdr:cNvPr>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113228</xdr:rowOff>
    </xdr:from>
    <xdr:ext cx="405111" cy="259045"/>
    <xdr:sp macro="" textlink="">
      <xdr:nvSpPr>
        <xdr:cNvPr id="651" name="n_2aveValue【庁舎】&#10;有形固定資産減価償却率">
          <a:extLst>
            <a:ext uri="{FF2B5EF4-FFF2-40B4-BE49-F238E27FC236}">
              <a16:creationId xmlns:a16="http://schemas.microsoft.com/office/drawing/2014/main" id="{E93C7258-60A6-4C99-BBC4-20221E4A1D30}"/>
            </a:ext>
          </a:extLst>
        </xdr:cNvPr>
        <xdr:cNvSpPr txBox="1"/>
      </xdr:nvSpPr>
      <xdr:spPr>
        <a:xfrm>
          <a:off x="14389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79846</xdr:rowOff>
    </xdr:from>
    <xdr:ext cx="405111" cy="259045"/>
    <xdr:sp macro="" textlink="">
      <xdr:nvSpPr>
        <xdr:cNvPr id="652" name="n_1mainValue【庁舎】&#10;有形固定資産減価償却率">
          <a:extLst>
            <a:ext uri="{FF2B5EF4-FFF2-40B4-BE49-F238E27FC236}">
              <a16:creationId xmlns:a16="http://schemas.microsoft.com/office/drawing/2014/main" id="{9341FFFB-0943-4B2A-A991-11E711017C2D}"/>
            </a:ext>
          </a:extLst>
        </xdr:cNvPr>
        <xdr:cNvSpPr txBox="1"/>
      </xdr:nvSpPr>
      <xdr:spPr>
        <a:xfrm>
          <a:off x="152660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135363</xdr:rowOff>
    </xdr:from>
    <xdr:ext cx="405111" cy="259045"/>
    <xdr:sp macro="" textlink="">
      <xdr:nvSpPr>
        <xdr:cNvPr id="653" name="n_2mainValue【庁舎】&#10;有形固定資産減価償却率">
          <a:extLst>
            <a:ext uri="{FF2B5EF4-FFF2-40B4-BE49-F238E27FC236}">
              <a16:creationId xmlns:a16="http://schemas.microsoft.com/office/drawing/2014/main" id="{4AECF1F0-9AF6-474B-9B16-D6FDBB4B6F01}"/>
            </a:ext>
          </a:extLst>
        </xdr:cNvPr>
        <xdr:cNvSpPr txBox="1"/>
      </xdr:nvSpPr>
      <xdr:spPr>
        <a:xfrm>
          <a:off x="14389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FA58CD62-FAC0-4A9B-B1B1-04610EFCEB3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15686DD2-2DB3-4A1D-9AAC-34D12D5FC43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3F3E06E7-8B49-42A2-A96A-5E1BCBEC497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0AA78773-1AF8-4DAE-89FD-E061414BCC6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7AA2F231-512A-4794-B98B-8558419C141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A3471588-31B5-40B1-A9ED-DB0004F11C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EED934BC-CBE9-4D39-A0F0-CC16EF62E88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2268710E-D2B4-4883-87B9-2FA2D03A67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a:extLst>
            <a:ext uri="{FF2B5EF4-FFF2-40B4-BE49-F238E27FC236}">
              <a16:creationId xmlns:a16="http://schemas.microsoft.com/office/drawing/2014/main" id="{FF46D31A-3D95-433D-BFCC-B230BC8C9D6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a16="http://schemas.microsoft.com/office/drawing/2014/main" id="{12F87191-C24A-4E79-B238-6C92EF84991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a:extLst>
            <a:ext uri="{FF2B5EF4-FFF2-40B4-BE49-F238E27FC236}">
              <a16:creationId xmlns:a16="http://schemas.microsoft.com/office/drawing/2014/main" id="{9E545BD7-CD37-49BA-9A55-A60CAD47F0A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a:extLst>
            <a:ext uri="{FF2B5EF4-FFF2-40B4-BE49-F238E27FC236}">
              <a16:creationId xmlns:a16="http://schemas.microsoft.com/office/drawing/2014/main" id="{C3C422FE-17F9-4B10-B147-5FB4F0D3E68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a:extLst>
            <a:ext uri="{FF2B5EF4-FFF2-40B4-BE49-F238E27FC236}">
              <a16:creationId xmlns:a16="http://schemas.microsoft.com/office/drawing/2014/main" id="{03AB3190-C1D5-4F4F-A046-AE3C4A2BE11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a:extLst>
            <a:ext uri="{FF2B5EF4-FFF2-40B4-BE49-F238E27FC236}">
              <a16:creationId xmlns:a16="http://schemas.microsoft.com/office/drawing/2014/main" id="{02709BC4-B16A-4E90-AD9D-F43D377D80F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a:extLst>
            <a:ext uri="{FF2B5EF4-FFF2-40B4-BE49-F238E27FC236}">
              <a16:creationId xmlns:a16="http://schemas.microsoft.com/office/drawing/2014/main" id="{001C74C4-6025-4DB8-8996-89CE0655D4C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a:extLst>
            <a:ext uri="{FF2B5EF4-FFF2-40B4-BE49-F238E27FC236}">
              <a16:creationId xmlns:a16="http://schemas.microsoft.com/office/drawing/2014/main" id="{44D7B351-806D-429E-90A0-28174A39C3C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a:extLst>
            <a:ext uri="{FF2B5EF4-FFF2-40B4-BE49-F238E27FC236}">
              <a16:creationId xmlns:a16="http://schemas.microsoft.com/office/drawing/2014/main" id="{771BE855-43D0-48EF-8479-280E9C216C3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a:extLst>
            <a:ext uri="{FF2B5EF4-FFF2-40B4-BE49-F238E27FC236}">
              <a16:creationId xmlns:a16="http://schemas.microsoft.com/office/drawing/2014/main" id="{5B3D2102-54C9-4F1C-AA09-894FB605381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a:extLst>
            <a:ext uri="{FF2B5EF4-FFF2-40B4-BE49-F238E27FC236}">
              <a16:creationId xmlns:a16="http://schemas.microsoft.com/office/drawing/2014/main" id="{E0A0D2F4-BE4A-429F-9370-A01CA4013AB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a:extLst>
            <a:ext uri="{FF2B5EF4-FFF2-40B4-BE49-F238E27FC236}">
              <a16:creationId xmlns:a16="http://schemas.microsoft.com/office/drawing/2014/main" id="{626EF34C-9DA4-46D8-9046-310557D60FC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a:extLst>
            <a:ext uri="{FF2B5EF4-FFF2-40B4-BE49-F238E27FC236}">
              <a16:creationId xmlns:a16="http://schemas.microsoft.com/office/drawing/2014/main" id="{25D1EAD2-1C7E-436C-B286-53F4C96E448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75" name="テキスト ボックス 674">
          <a:extLst>
            <a:ext uri="{FF2B5EF4-FFF2-40B4-BE49-F238E27FC236}">
              <a16:creationId xmlns:a16="http://schemas.microsoft.com/office/drawing/2014/main" id="{9AABDA23-E18F-4DD7-ACBC-2E36FADDDA9F}"/>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28D2F040-425E-43C8-9D6C-D4C854A3E84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7" name="テキスト ボックス 676">
          <a:extLst>
            <a:ext uri="{FF2B5EF4-FFF2-40B4-BE49-F238E27FC236}">
              <a16:creationId xmlns:a16="http://schemas.microsoft.com/office/drawing/2014/main" id="{9CD195DB-4EA5-4578-9700-43EE0F81B74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a:extLst>
            <a:ext uri="{FF2B5EF4-FFF2-40B4-BE49-F238E27FC236}">
              <a16:creationId xmlns:a16="http://schemas.microsoft.com/office/drawing/2014/main" id="{4AF04949-C0FB-43F0-AC6C-EF25D1C7709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79" name="直線コネクタ 678">
          <a:extLst>
            <a:ext uri="{FF2B5EF4-FFF2-40B4-BE49-F238E27FC236}">
              <a16:creationId xmlns:a16="http://schemas.microsoft.com/office/drawing/2014/main" id="{92748AD8-3C75-4F88-9369-002A256CCF13}"/>
            </a:ext>
          </a:extLst>
        </xdr:cNvPr>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80" name="【庁舎】&#10;一人当たり面積最小値テキスト">
          <a:extLst>
            <a:ext uri="{FF2B5EF4-FFF2-40B4-BE49-F238E27FC236}">
              <a16:creationId xmlns:a16="http://schemas.microsoft.com/office/drawing/2014/main" id="{CFE4C2B9-6C1D-4C3C-BF17-EC82B90E7883}"/>
            </a:ext>
          </a:extLst>
        </xdr:cNvPr>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81" name="直線コネクタ 680">
          <a:extLst>
            <a:ext uri="{FF2B5EF4-FFF2-40B4-BE49-F238E27FC236}">
              <a16:creationId xmlns:a16="http://schemas.microsoft.com/office/drawing/2014/main" id="{037DF64D-9EE1-46D0-BD63-76DA1D155A20}"/>
            </a:ext>
          </a:extLst>
        </xdr:cNvPr>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82" name="【庁舎】&#10;一人当たり面積最大値テキスト">
          <a:extLst>
            <a:ext uri="{FF2B5EF4-FFF2-40B4-BE49-F238E27FC236}">
              <a16:creationId xmlns:a16="http://schemas.microsoft.com/office/drawing/2014/main" id="{FCA395A1-9670-4A69-B5CC-18218A88BBFE}"/>
            </a:ext>
          </a:extLst>
        </xdr:cNvPr>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83" name="直線コネクタ 682">
          <a:extLst>
            <a:ext uri="{FF2B5EF4-FFF2-40B4-BE49-F238E27FC236}">
              <a16:creationId xmlns:a16="http://schemas.microsoft.com/office/drawing/2014/main" id="{A17C46B7-8BF0-419D-A39E-35661DE84E57}"/>
            </a:ext>
          </a:extLst>
        </xdr:cNvPr>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684" name="【庁舎】&#10;一人当たり面積平均値テキスト">
          <a:extLst>
            <a:ext uri="{FF2B5EF4-FFF2-40B4-BE49-F238E27FC236}">
              <a16:creationId xmlns:a16="http://schemas.microsoft.com/office/drawing/2014/main" id="{860FA624-27A7-4520-9C88-1BE361EFCF49}"/>
            </a:ext>
          </a:extLst>
        </xdr:cNvPr>
        <xdr:cNvSpPr txBox="1"/>
      </xdr:nvSpPr>
      <xdr:spPr>
        <a:xfrm>
          <a:off x="22199600" y="1838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85" name="フローチャート: 判断 684">
          <a:extLst>
            <a:ext uri="{FF2B5EF4-FFF2-40B4-BE49-F238E27FC236}">
              <a16:creationId xmlns:a16="http://schemas.microsoft.com/office/drawing/2014/main" id="{A927089B-5619-401B-9CCD-B83D1EEBF7A4}"/>
            </a:ext>
          </a:extLst>
        </xdr:cNvPr>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686" name="フローチャート: 判断 685">
          <a:extLst>
            <a:ext uri="{FF2B5EF4-FFF2-40B4-BE49-F238E27FC236}">
              <a16:creationId xmlns:a16="http://schemas.microsoft.com/office/drawing/2014/main" id="{50F7E7A0-BD93-4B1E-B89D-FFA381CF64F9}"/>
            </a:ext>
          </a:extLst>
        </xdr:cNvPr>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16582</xdr:rowOff>
    </xdr:from>
    <xdr:to>
      <xdr:col>107</xdr:col>
      <xdr:colOff>101600</xdr:colOff>
      <xdr:row>108</xdr:row>
      <xdr:rowOff>118182</xdr:rowOff>
    </xdr:to>
    <xdr:sp macro="" textlink="">
      <xdr:nvSpPr>
        <xdr:cNvPr id="687" name="フローチャート: 判断 686">
          <a:extLst>
            <a:ext uri="{FF2B5EF4-FFF2-40B4-BE49-F238E27FC236}">
              <a16:creationId xmlns:a16="http://schemas.microsoft.com/office/drawing/2014/main" id="{37B2FB17-3526-48FE-9474-99891D8EA909}"/>
            </a:ext>
          </a:extLst>
        </xdr:cNvPr>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17471334-EB14-44D2-B056-BB6FC7FB6C4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EC1178F8-6132-4872-88D7-2E0A2330CA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DB1F244D-3140-4513-9C90-62179B8376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838DFF5E-4B4B-4BE7-B487-3B16DC525BC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AB569DA6-98C3-4E43-8D65-D1FC36EB121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93980</xdr:rowOff>
    </xdr:from>
    <xdr:to>
      <xdr:col>116</xdr:col>
      <xdr:colOff>114300</xdr:colOff>
      <xdr:row>109</xdr:row>
      <xdr:rowOff>24130</xdr:rowOff>
    </xdr:to>
    <xdr:sp macro="" textlink="">
      <xdr:nvSpPr>
        <xdr:cNvPr id="693" name="楕円 692">
          <a:extLst>
            <a:ext uri="{FF2B5EF4-FFF2-40B4-BE49-F238E27FC236}">
              <a16:creationId xmlns:a16="http://schemas.microsoft.com/office/drawing/2014/main" id="{86EA4C73-4D97-4FB3-9893-3B706C28E2E1}"/>
            </a:ext>
          </a:extLst>
        </xdr:cNvPr>
        <xdr:cNvSpPr/>
      </xdr:nvSpPr>
      <xdr:spPr>
        <a:xfrm>
          <a:off x="22110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8907</xdr:rowOff>
    </xdr:from>
    <xdr:ext cx="469744" cy="259045"/>
    <xdr:sp macro="" textlink="">
      <xdr:nvSpPr>
        <xdr:cNvPr id="694" name="【庁舎】&#10;一人当たり面積該当値テキスト">
          <a:extLst>
            <a:ext uri="{FF2B5EF4-FFF2-40B4-BE49-F238E27FC236}">
              <a16:creationId xmlns:a16="http://schemas.microsoft.com/office/drawing/2014/main" id="{A725A4A2-C266-432F-A7DC-61F5D9637F7B}"/>
            </a:ext>
          </a:extLst>
        </xdr:cNvPr>
        <xdr:cNvSpPr txBox="1"/>
      </xdr:nvSpPr>
      <xdr:spPr>
        <a:xfrm>
          <a:off x="22199600" y="1852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94796</xdr:rowOff>
    </xdr:from>
    <xdr:to>
      <xdr:col>112</xdr:col>
      <xdr:colOff>38100</xdr:colOff>
      <xdr:row>109</xdr:row>
      <xdr:rowOff>24946</xdr:rowOff>
    </xdr:to>
    <xdr:sp macro="" textlink="">
      <xdr:nvSpPr>
        <xdr:cNvPr id="695" name="楕円 694">
          <a:extLst>
            <a:ext uri="{FF2B5EF4-FFF2-40B4-BE49-F238E27FC236}">
              <a16:creationId xmlns:a16="http://schemas.microsoft.com/office/drawing/2014/main" id="{EB8B6374-4804-43D4-8012-64C1CB80B005}"/>
            </a:ext>
          </a:extLst>
        </xdr:cNvPr>
        <xdr:cNvSpPr/>
      </xdr:nvSpPr>
      <xdr:spPr>
        <a:xfrm>
          <a:off x="21272500" y="186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144780</xdr:rowOff>
    </xdr:from>
    <xdr:to>
      <xdr:col>116</xdr:col>
      <xdr:colOff>63500</xdr:colOff>
      <xdr:row>108</xdr:row>
      <xdr:rowOff>145596</xdr:rowOff>
    </xdr:to>
    <xdr:cxnSp macro="">
      <xdr:nvCxnSpPr>
        <xdr:cNvPr id="696" name="直線コネクタ 695">
          <a:extLst>
            <a:ext uri="{FF2B5EF4-FFF2-40B4-BE49-F238E27FC236}">
              <a16:creationId xmlns:a16="http://schemas.microsoft.com/office/drawing/2014/main" id="{87FCAC47-B471-4D62-8CCF-5E1EAA38765B}"/>
            </a:ext>
          </a:extLst>
        </xdr:cNvPr>
        <xdr:cNvCxnSpPr/>
      </xdr:nvCxnSpPr>
      <xdr:spPr>
        <a:xfrm flipV="1">
          <a:off x="21323300" y="18661380"/>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95776</xdr:rowOff>
    </xdr:from>
    <xdr:to>
      <xdr:col>107</xdr:col>
      <xdr:colOff>101600</xdr:colOff>
      <xdr:row>109</xdr:row>
      <xdr:rowOff>25926</xdr:rowOff>
    </xdr:to>
    <xdr:sp macro="" textlink="">
      <xdr:nvSpPr>
        <xdr:cNvPr id="697" name="楕円 696">
          <a:extLst>
            <a:ext uri="{FF2B5EF4-FFF2-40B4-BE49-F238E27FC236}">
              <a16:creationId xmlns:a16="http://schemas.microsoft.com/office/drawing/2014/main" id="{16F864F6-B324-480D-B757-438D17080E18}"/>
            </a:ext>
          </a:extLst>
        </xdr:cNvPr>
        <xdr:cNvSpPr/>
      </xdr:nvSpPr>
      <xdr:spPr>
        <a:xfrm>
          <a:off x="20383500" y="1861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145596</xdr:rowOff>
    </xdr:from>
    <xdr:to>
      <xdr:col>111</xdr:col>
      <xdr:colOff>177800</xdr:colOff>
      <xdr:row>108</xdr:row>
      <xdr:rowOff>146576</xdr:rowOff>
    </xdr:to>
    <xdr:cxnSp macro="">
      <xdr:nvCxnSpPr>
        <xdr:cNvPr id="698" name="直線コネクタ 697">
          <a:extLst>
            <a:ext uri="{FF2B5EF4-FFF2-40B4-BE49-F238E27FC236}">
              <a16:creationId xmlns:a16="http://schemas.microsoft.com/office/drawing/2014/main" id="{681E6063-3F69-4019-AD6C-4CEABF04D2C0}"/>
            </a:ext>
          </a:extLst>
        </xdr:cNvPr>
        <xdr:cNvCxnSpPr/>
      </xdr:nvCxnSpPr>
      <xdr:spPr>
        <a:xfrm flipV="1">
          <a:off x="20434300" y="1866219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129812</xdr:rowOff>
    </xdr:from>
    <xdr:ext cx="469744" cy="259045"/>
    <xdr:sp macro="" textlink="">
      <xdr:nvSpPr>
        <xdr:cNvPr id="699" name="n_1aveValue【庁舎】&#10;一人当たり面積">
          <a:extLst>
            <a:ext uri="{FF2B5EF4-FFF2-40B4-BE49-F238E27FC236}">
              <a16:creationId xmlns:a16="http://schemas.microsoft.com/office/drawing/2014/main" id="{06215632-5603-4FD7-A777-298B09342FC0}"/>
            </a:ext>
          </a:extLst>
        </xdr:cNvPr>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134709</xdr:rowOff>
    </xdr:from>
    <xdr:ext cx="469744" cy="259045"/>
    <xdr:sp macro="" textlink="">
      <xdr:nvSpPr>
        <xdr:cNvPr id="700" name="n_2aveValue【庁舎】&#10;一人当たり面積">
          <a:extLst>
            <a:ext uri="{FF2B5EF4-FFF2-40B4-BE49-F238E27FC236}">
              <a16:creationId xmlns:a16="http://schemas.microsoft.com/office/drawing/2014/main" id="{9DAFC861-9BE0-4B46-B2AA-8315D2EF7C89}"/>
            </a:ext>
          </a:extLst>
        </xdr:cNvPr>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16073</xdr:rowOff>
    </xdr:from>
    <xdr:ext cx="469744" cy="259045"/>
    <xdr:sp macro="" textlink="">
      <xdr:nvSpPr>
        <xdr:cNvPr id="701" name="n_1mainValue【庁舎】&#10;一人当たり面積">
          <a:extLst>
            <a:ext uri="{FF2B5EF4-FFF2-40B4-BE49-F238E27FC236}">
              <a16:creationId xmlns:a16="http://schemas.microsoft.com/office/drawing/2014/main" id="{07FCEC4C-4EBC-40E0-9BE5-AD285FCED55D}"/>
            </a:ext>
          </a:extLst>
        </xdr:cNvPr>
        <xdr:cNvSpPr txBox="1"/>
      </xdr:nvSpPr>
      <xdr:spPr>
        <a:xfrm>
          <a:off x="21075727" y="1870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17053</xdr:rowOff>
    </xdr:from>
    <xdr:ext cx="469744" cy="259045"/>
    <xdr:sp macro="" textlink="">
      <xdr:nvSpPr>
        <xdr:cNvPr id="702" name="n_2mainValue【庁舎】&#10;一人当たり面積">
          <a:extLst>
            <a:ext uri="{FF2B5EF4-FFF2-40B4-BE49-F238E27FC236}">
              <a16:creationId xmlns:a16="http://schemas.microsoft.com/office/drawing/2014/main" id="{F511FB64-DEB5-4266-9448-55E16E6CD438}"/>
            </a:ext>
          </a:extLst>
        </xdr:cNvPr>
        <xdr:cNvSpPr txBox="1"/>
      </xdr:nvSpPr>
      <xdr:spPr>
        <a:xfrm>
          <a:off x="20199427" y="1870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a:extLst>
            <a:ext uri="{FF2B5EF4-FFF2-40B4-BE49-F238E27FC236}">
              <a16:creationId xmlns:a16="http://schemas.microsoft.com/office/drawing/2014/main" id="{5F8E0A2F-F100-4E20-8BB5-DD9C3B1C3A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a:extLst>
            <a:ext uri="{FF2B5EF4-FFF2-40B4-BE49-F238E27FC236}">
              <a16:creationId xmlns:a16="http://schemas.microsoft.com/office/drawing/2014/main" id="{1E826DD0-151F-480E-9260-E5597F746E7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a:extLst>
            <a:ext uri="{FF2B5EF4-FFF2-40B4-BE49-F238E27FC236}">
              <a16:creationId xmlns:a16="http://schemas.microsoft.com/office/drawing/2014/main" id="{313063A4-6F7C-41BC-996C-6FE1BE19983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年度末に新設図書館が竣工したことにより、減価償却率</a:t>
          </a:r>
          <a:r>
            <a:rPr kumimoji="1" lang="en-US" altLang="ja-JP" sz="1100">
              <a:latin typeface="ＭＳ Ｐゴシック" panose="020B0600070205080204" pitchFamily="50" charset="-128"/>
              <a:ea typeface="ＭＳ Ｐゴシック" panose="020B0600070205080204" pitchFamily="50" charset="-128"/>
            </a:rPr>
            <a:t>0</a:t>
          </a:r>
          <a:r>
            <a:rPr kumimoji="1" lang="ja-JP" altLang="en-US" sz="1100">
              <a:latin typeface="ＭＳ Ｐゴシック" panose="020B0600070205080204" pitchFamily="50" charset="-128"/>
              <a:ea typeface="ＭＳ Ｐゴシック" panose="020B0600070205080204" pitchFamily="50" charset="-128"/>
            </a:rPr>
            <a:t>となっています。</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福祉施設については、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他団体と比較し高齢化率が従前より高いこともあり充実していると言えます。</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また、消防施設の減価償却率が高いですがポンプ車を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年度に更新するため数値は改善する見込みです。</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庁舎については、平成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年度にかけ新庁舎を建設する予定としおり、減価償却率、一人当たり面積ともに改善する見込みです。</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
2,868
55.96
7,066,863
7,009,713
51,459
2,611,174
11,294,186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本土から約</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65</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離れた離島にある本町は、漁業、畜産、観光等が基幹産業だが、地理的要件等から大きな企業がなく、また、人口の減少や、少子高齢化の進展により、自主財源が乏しく財政基盤が弱い。そのため、財政力指数は、類似団体平均値を下回り</a:t>
          </a:r>
          <a:r>
            <a:rPr kumimoji="1" lang="en-US" altLang="ja-JP" sz="11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0.12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となっています。</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漁業や畜産をはじめとした産業振興に対する支援制度の拡充や、航路運賃の助成・イベント等による交流の促進、子育て環境の充実等により、人口増加・地域活性化を図り、自主財源の確保に取り組んでいます。</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また、自主財源が乏しい財政構造が大きく変わることは見込めないことから、歳出の削減に努め、財政の健全化を図っています。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140970</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847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140970</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165540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90170</xdr:rowOff>
    </xdr:from>
    <xdr:to>
      <xdr:col>19</xdr:col>
      <xdr:colOff>184150</xdr:colOff>
      <xdr:row>45</xdr:row>
      <xdr:rowOff>20320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5097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歳入では、地方税（町民税、固定資産税、軽自動車税）、普通交付税が前年度比で大きく増加しました。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歳出では、維持補修費、</a:t>
          </a:r>
          <a:r>
            <a:rPr kumimoji="1" lang="ja-JP" altLang="en-US" sz="1100" b="0" i="0" u="none" strike="noStrike" kern="0" cap="none" spc="0" normalizeH="0" baseline="0" noProof="0">
              <a:ln>
                <a:noFill/>
              </a:ln>
              <a:solidFill>
                <a:srgbClr val="FF0000"/>
              </a:solidFill>
              <a:effectLst/>
              <a:uLnTx/>
              <a:uFillTx/>
              <a:latin typeface="ＭＳ Ｐゴシック"/>
              <a:ea typeface="ＭＳ Ｐゴシック" panose="020B0600070205080204" pitchFamily="50" charset="-128"/>
              <a:cs typeface="+mn-cs"/>
            </a:rPr>
            <a:t>繰出金</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は減少しましたが、人件費（職員数の増）、公債費、補助費等が大きく増加し、全体では増加しました。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歳入に比べ歳出の増加が少なかったため、比率は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ポイント改善しました。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類似団体平均値が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ポイント悪化したことにより、平成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年度は平均値を下回ることとなりました。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しかし、消防・介護・病院等の負担金や操出金に加え、公債費の急激な増加が予想されており悪化することが見込まれています。</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17526</xdr:rowOff>
    </xdr:from>
    <xdr:to>
      <xdr:col>23</xdr:col>
      <xdr:colOff>133350</xdr:colOff>
      <xdr:row>65</xdr:row>
      <xdr:rowOff>24765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16177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94869</xdr:rowOff>
    </xdr:from>
    <xdr:to>
      <xdr:col>19</xdr:col>
      <xdr:colOff>133350</xdr:colOff>
      <xdr:row>65</xdr:row>
      <xdr:rowOff>24765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67669"/>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94869</xdr:rowOff>
    </xdr:from>
    <xdr:to>
      <xdr:col>15</xdr:col>
      <xdr:colOff>82550</xdr:colOff>
      <xdr:row>65</xdr:row>
      <xdr:rowOff>34417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67669"/>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34417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4247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154703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145415</xdr:rowOff>
    </xdr:from>
    <xdr:to>
      <xdr:col>19</xdr:col>
      <xdr:colOff>184150</xdr:colOff>
      <xdr:row>65</xdr:row>
      <xdr:rowOff>75565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60342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0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44069</xdr:rowOff>
    </xdr:from>
    <xdr:to>
      <xdr:col>15</xdr:col>
      <xdr:colOff>133350</xdr:colOff>
      <xdr:row>64</xdr:row>
      <xdr:rowOff>145669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130446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0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155067</xdr:rowOff>
    </xdr:from>
    <xdr:to>
      <xdr:col>11</xdr:col>
      <xdr:colOff>82550</xdr:colOff>
      <xdr:row>65</xdr:row>
      <xdr:rowOff>85217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2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69994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1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離島という地理的条件から、社会福祉施設・環境衛生施設等の広域的な取り組みが難しく管理運営にかかるコストが高くなります。</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年度は人件費が大きく増加しましたが、物件費が微減、維持補修費が大きく減少したことにより人口</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人当たり人件費・物件費決算額は減少しました。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人件費は職員数が増となったことによる増加です。</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物件費についてはほぼ前年度並みとなりましたが、ごみ処理施設の維持補修を平成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年度から新施設稼働を見込み最低限としたことにより大きく減少しました。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今後は、コミニュティ図書館や新ごみ処理施設稼働による人件費、物件費の増加が見込まれています。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47304</xdr:rowOff>
    </xdr:from>
    <xdr:to>
      <xdr:col>23</xdr:col>
      <xdr:colOff>133350</xdr:colOff>
      <xdr:row>82</xdr:row>
      <xdr:rowOff>52001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06204"/>
          <a:ext cx="8382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36779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95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47304</xdr:rowOff>
    </xdr:from>
    <xdr:to>
      <xdr:col>19</xdr:col>
      <xdr:colOff>133350</xdr:colOff>
      <xdr:row>82</xdr:row>
      <xdr:rowOff>49992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106204"/>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29381</xdr:rowOff>
    </xdr:from>
    <xdr:to>
      <xdr:col>15</xdr:col>
      <xdr:colOff>82550</xdr:colOff>
      <xdr:row>82</xdr:row>
      <xdr:rowOff>49992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88281"/>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21774</xdr:rowOff>
    </xdr:from>
    <xdr:to>
      <xdr:col>11</xdr:col>
      <xdr:colOff>31750</xdr:colOff>
      <xdr:row>82</xdr:row>
      <xdr:rowOff>29381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80674"/>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1201</xdr:rowOff>
    </xdr:from>
    <xdr:to>
      <xdr:col>23</xdr:col>
      <xdr:colOff>184150</xdr:colOff>
      <xdr:row>82</xdr:row>
      <xdr:rowOff>102801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93928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8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167954</xdr:rowOff>
    </xdr:from>
    <xdr:to>
      <xdr:col>19</xdr:col>
      <xdr:colOff>184150</xdr:colOff>
      <xdr:row>82</xdr:row>
      <xdr:rowOff>98104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108281</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2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170642</xdr:rowOff>
    </xdr:from>
    <xdr:to>
      <xdr:col>15</xdr:col>
      <xdr:colOff>133350</xdr:colOff>
      <xdr:row>82</xdr:row>
      <xdr:rowOff>100792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110969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2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150031</xdr:rowOff>
    </xdr:from>
    <xdr:to>
      <xdr:col>11</xdr:col>
      <xdr:colOff>82550</xdr:colOff>
      <xdr:row>82</xdr:row>
      <xdr:rowOff>80181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64958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12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142424</xdr:rowOff>
    </xdr:from>
    <xdr:to>
      <xdr:col>7</xdr:col>
      <xdr:colOff>31750</xdr:colOff>
      <xdr:row>82</xdr:row>
      <xdr:rowOff>72574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2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57351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11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国家公務員が給与削減措置を行っていた際は、指数が</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を超えていましたが、その措置が終了したことにより数値は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を下回る状況が続いています。</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引き続き職員給与の適正化に努めてまいります。</a:t>
          </a:r>
        </a:p>
        <a:p>
          <a:r>
            <a:rPr kumimoji="1" lang="ja-JP" altLang="en-US" sz="1100">
              <a:latin typeface="ＭＳ ゴシック" panose="020B0609070205080204" pitchFamily="49" charset="-128"/>
              <a:ea typeface="ＭＳ ゴシック" panose="020B0609070205080204" pitchFamily="49" charset="-128"/>
            </a:rPr>
            <a:t>　</a:t>
          </a:r>
          <a:r>
            <a:rPr lang="ja-JP" altLang="en-US" sz="1200">
              <a:solidFill>
                <a:srgbClr val="FF0000"/>
              </a:solidFill>
              <a:effectLst/>
              <a:latin typeface="ＭＳ ゴシック" panose="020B0609070205080204" pitchFamily="49" charset="-128"/>
              <a:ea typeface="ＭＳ ゴシック" panose="020B0609070205080204" pitchFamily="49" charset="-128"/>
            </a:rPr>
            <a:t>なお、当該数値は地方公務員給与実態調査の前年度数値を引用したものです。</a:t>
          </a:r>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62864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979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38736</xdr:rowOff>
    </xdr:from>
    <xdr:to>
      <xdr:col>77</xdr:col>
      <xdr:colOff>44450</xdr:colOff>
      <xdr:row>87</xdr:row>
      <xdr:rowOff>62864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5290800" y="14954886"/>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155893</xdr:rowOff>
    </xdr:from>
    <xdr:to>
      <xdr:col>72</xdr:col>
      <xdr:colOff>203200</xdr:colOff>
      <xdr:row>87</xdr:row>
      <xdr:rowOff>38736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900593"/>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155893</xdr:rowOff>
    </xdr:from>
    <xdr:to>
      <xdr:col>68</xdr:col>
      <xdr:colOff>152400</xdr:colOff>
      <xdr:row>87</xdr:row>
      <xdr:rowOff>32702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90059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159386</xdr:rowOff>
    </xdr:from>
    <xdr:to>
      <xdr:col>73</xdr:col>
      <xdr:colOff>44450</xdr:colOff>
      <xdr:row>87</xdr:row>
      <xdr:rowOff>89536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74313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前年度と比較し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人増加し、類似団体の平均値と比較し</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人少ない数値となりました。離島である本町の特性から、診療所や保育所をはじめ幅広い公共サービスを行政が行う必要があります。</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今後も指定管理者制度等の活用により定員管理の適正化を図ります。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1672</xdr:rowOff>
    </xdr:from>
    <xdr:to>
      <xdr:col>81</xdr:col>
      <xdr:colOff>44450</xdr:colOff>
      <xdr:row>60</xdr:row>
      <xdr:rowOff>5426</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288672"/>
          <a:ext cx="8382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1672</xdr:rowOff>
    </xdr:from>
    <xdr:to>
      <xdr:col>77</xdr:col>
      <xdr:colOff>44450</xdr:colOff>
      <xdr:row>60</xdr:row>
      <xdr:rowOff>5693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28867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170039</xdr:rowOff>
    </xdr:from>
    <xdr:to>
      <xdr:col>72</xdr:col>
      <xdr:colOff>203200</xdr:colOff>
      <xdr:row>60</xdr:row>
      <xdr:rowOff>5693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285589"/>
          <a:ext cx="889000" cy="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170039</xdr:rowOff>
    </xdr:from>
    <xdr:to>
      <xdr:col>68</xdr:col>
      <xdr:colOff>152400</xdr:colOff>
      <xdr:row>60</xdr:row>
      <xdr:rowOff>13335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285589"/>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126076</xdr:rowOff>
    </xdr:from>
    <xdr:to>
      <xdr:col>81</xdr:col>
      <xdr:colOff>95250</xdr:colOff>
      <xdr:row>60</xdr:row>
      <xdr:rowOff>56226</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2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142603</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122322</xdr:rowOff>
    </xdr:from>
    <xdr:to>
      <xdr:col>77</xdr:col>
      <xdr:colOff>95250</xdr:colOff>
      <xdr:row>60</xdr:row>
      <xdr:rowOff>52472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2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62649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00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126343</xdr:rowOff>
    </xdr:from>
    <xdr:to>
      <xdr:col>73</xdr:col>
      <xdr:colOff>44450</xdr:colOff>
      <xdr:row>60</xdr:row>
      <xdr:rowOff>56493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41270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119239</xdr:rowOff>
    </xdr:from>
    <xdr:to>
      <xdr:col>68</xdr:col>
      <xdr:colOff>203200</xdr:colOff>
      <xdr:row>60</xdr:row>
      <xdr:rowOff>49389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59566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0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133985</xdr:rowOff>
    </xdr:from>
    <xdr:to>
      <xdr:col>64</xdr:col>
      <xdr:colOff>152400</xdr:colOff>
      <xdr:row>60</xdr:row>
      <xdr:rowOff>64135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48912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類似団体と比較し依然として、高い水準にあり、比率は前年度比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悪化しました。今後は、学校校舎やごみ処理施設等の大型建設事業の元金償還が始まっていくことから、さらに悪化することが見込まれているため繰上償還による対応や交付税算入の有利な地方債の活用、適切な事業執行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71120</xdr:rowOff>
    </xdr:from>
    <xdr:to>
      <xdr:col>81</xdr:col>
      <xdr:colOff>44450</xdr:colOff>
      <xdr:row>43</xdr:row>
      <xdr:rowOff>103294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4434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95250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111337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4676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43</xdr:row>
      <xdr:rowOff>167640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48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52494</xdr:rowOff>
    </xdr:from>
    <xdr:to>
      <xdr:col>81</xdr:col>
      <xdr:colOff>95250</xdr:colOff>
      <xdr:row>43</xdr:row>
      <xdr:rowOff>154094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24571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39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負担金適正化計画に基づく、繰上償還に伴う地方債残高の減少や、交付税上有利な地方債の運用に努めたことによる基金残高の増加、また、行財政改革による歳出の抑制や普通交付税増加等を要因として、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年度まで比率は改善傾向を続けていました。しかし、近年の大型事業の実施に伴い地方債残高が急激に上昇しており、平成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年度はごみ処理施設整備事業、コミニティ図書館建設事業などで前年度と比較して</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ポイントと急激に悪化することとなりました。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類似団体内順位でも非常に高い水準にあり、引き続き改善に向け取り組んでまいります。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65701</xdr:rowOff>
    </xdr:from>
    <xdr:to>
      <xdr:col>81</xdr:col>
      <xdr:colOff>44450</xdr:colOff>
      <xdr:row>18</xdr:row>
      <xdr:rowOff>423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980351"/>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40767</xdr:rowOff>
    </xdr:from>
    <xdr:to>
      <xdr:col>77</xdr:col>
      <xdr:colOff>44450</xdr:colOff>
      <xdr:row>17</xdr:row>
      <xdr:rowOff>65701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5290800" y="2955417"/>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110067</xdr:rowOff>
    </xdr:from>
    <xdr:to>
      <xdr:col>72</xdr:col>
      <xdr:colOff>203200</xdr:colOff>
      <xdr:row>17</xdr:row>
      <xdr:rowOff>40767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4401800" y="2853267"/>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110067</xdr:rowOff>
    </xdr:from>
    <xdr:to>
      <xdr:col>68</xdr:col>
      <xdr:colOff>152400</xdr:colOff>
      <xdr:row>17</xdr:row>
      <xdr:rowOff>97070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853267"/>
          <a:ext cx="889000" cy="15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121073</xdr:rowOff>
    </xdr:from>
    <xdr:to>
      <xdr:col>81</xdr:col>
      <xdr:colOff>95250</xdr:colOff>
      <xdr:row>18</xdr:row>
      <xdr:rowOff>51223</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93150</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300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14901</xdr:rowOff>
    </xdr:from>
    <xdr:to>
      <xdr:col>77</xdr:col>
      <xdr:colOff>95250</xdr:colOff>
      <xdr:row>17</xdr:row>
      <xdr:rowOff>116501</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9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101278</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3015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161417</xdr:rowOff>
    </xdr:from>
    <xdr:to>
      <xdr:col>73</xdr:col>
      <xdr:colOff>44450</xdr:colOff>
      <xdr:row>17</xdr:row>
      <xdr:rowOff>91567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76344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99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59267</xdr:rowOff>
    </xdr:from>
    <xdr:to>
      <xdr:col>68</xdr:col>
      <xdr:colOff>203200</xdr:colOff>
      <xdr:row>16</xdr:row>
      <xdr:rowOff>160867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145644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8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46270</xdr:rowOff>
    </xdr:from>
    <xdr:to>
      <xdr:col>64</xdr:col>
      <xdr:colOff>152400</xdr:colOff>
      <xdr:row>17</xdr:row>
      <xdr:rowOff>147870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132647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04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
2,868
55.96
7,066,863
7,009,713
51,459
2,611,174
11,294,186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年度と比較し、職員数の増により比率は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ポイント増加しましたが、</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行財政改革により施設等の外部委託（ごみ処理施設・し尿処理施設等）を進めたことによる職員数の減、また、職員構成の若返りにより、依然として人件費は抑制されており、類似団体平均値を下回ってお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154432</xdr:rowOff>
    </xdr:from>
    <xdr:to>
      <xdr:col>24</xdr:col>
      <xdr:colOff>25400</xdr:colOff>
      <xdr:row>33</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6408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154432</xdr:rowOff>
    </xdr:from>
    <xdr:to>
      <xdr:col>19</xdr:col>
      <xdr:colOff>187325</xdr:colOff>
      <xdr:row>33</xdr:row>
      <xdr:rowOff>42418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6408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42418</xdr:rowOff>
    </xdr:from>
    <xdr:to>
      <xdr:col>15</xdr:col>
      <xdr:colOff>98425</xdr:colOff>
      <xdr:row>33</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002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97282</xdr:rowOff>
    </xdr:from>
    <xdr:to>
      <xdr:col>11</xdr:col>
      <xdr:colOff>9525</xdr:colOff>
      <xdr:row>33</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551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135636</xdr:rowOff>
    </xdr:from>
    <xdr:to>
      <xdr:col>24</xdr:col>
      <xdr:colOff>76200</xdr:colOff>
      <xdr:row>33</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44213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103632</xdr:rowOff>
    </xdr:from>
    <xdr:to>
      <xdr:col>20</xdr:col>
      <xdr:colOff>38100</xdr:colOff>
      <xdr:row>33</xdr:row>
      <xdr:rowOff>33782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5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43959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35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163068</xdr:rowOff>
    </xdr:from>
    <xdr:to>
      <xdr:col>15</xdr:col>
      <xdr:colOff>149225</xdr:colOff>
      <xdr:row>33</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4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103395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1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115062</xdr:rowOff>
    </xdr:from>
    <xdr:to>
      <xdr:col>11</xdr:col>
      <xdr:colOff>60325</xdr:colOff>
      <xdr:row>34</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55389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46482</xdr:rowOff>
    </xdr:from>
    <xdr:to>
      <xdr:col>6</xdr:col>
      <xdr:colOff>171450</xdr:colOff>
      <xdr:row>33</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158259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物件費は概ね類似団体平均値と近い値で推移しており前年度比で</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増となりました。その主な要因は指定管理者制度導入により、人件費から物件費へ支出費目が変わったことや、光ファイバー施設の管理が始まったことによるものであり、今後もコミュニティ図書館や新ごみ処理施設に係る管理費の増加が見込まれており、引き続き歳出削減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10414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15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11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74422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113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9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147591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57675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23622</xdr:rowOff>
    </xdr:from>
    <xdr:to>
      <xdr:col>69</xdr:col>
      <xdr:colOff>142875</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比率はほぼ横ばいで推移しており、類似団体平均値を下回っています。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扶助費は、義務的経費であるため歳出の抑制は難しいですが、対象世帯への健康指導等により扶助の軽減を図り、適切な支給に取組みます。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値を下回っているものの、簡易水道及び下水道の管路更新等に伴う繰出金が、今後増加することが予想されるため、維持管理費の低減や下水道への加入を促進し、繰出金の抑制に努めてまい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46990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55</xdr:row>
      <xdr:rowOff>39370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41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47007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離島航路・消防・病院業務等を行う一部事務組合への負担金の割合が多く、当該業務は、離島である本町において、行政が行わざるを得ない公共サービスであり、類似団体平均値を上回る要因となってます。</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年度から、単独事業として開始した離島航路運賃低廉化事業等により大きく伸びました。</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年度からは特定有人国境離島地域社会維持推進交付金関連事業により上記に加え、輸送コスト支援、雇用拡充、滞在型観光促進などが追加されています。</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104140</xdr:rowOff>
    </xdr:from>
    <xdr:to>
      <xdr:col>82</xdr:col>
      <xdr:colOff>107950</xdr:colOff>
      <xdr:row>38</xdr:row>
      <xdr:rowOff>108712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6192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120142</xdr:rowOff>
    </xdr:from>
    <xdr:to>
      <xdr:col>78</xdr:col>
      <xdr:colOff>69850</xdr:colOff>
      <xdr:row>38</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4637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38</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637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40132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繰上償還等により公債費の改善に取組んでいますが、依然として類似団体平均値を上回っています。今後は、学校校舎やごみ処理施設等の大型施設の元金償還が始まることにより公債費の増加が見込まれることから、計画的な事業実施、繰上償還や交付税参入に有利な地方債の活用に努めてま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5534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4772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104139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408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408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133350</xdr:rowOff>
    </xdr:from>
    <xdr:to>
      <xdr:col>20</xdr:col>
      <xdr:colOff>38100</xdr:colOff>
      <xdr:row>79</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48277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34289</xdr:rowOff>
    </xdr:from>
    <xdr:to>
      <xdr:col>6</xdr:col>
      <xdr:colOff>171450</xdr:colOff>
      <xdr:row>78</xdr:row>
      <xdr:rowOff>135889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120666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公債費以外は類似団体平均値を下回る数値となっていますが、大型建設事業により今後は、公債費が増加することが見込まれます。公債費以外についても、物件費等をはじめ、更なる歳出削減に努めます。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6169</xdr:rowOff>
    </xdr:from>
    <xdr:to>
      <xdr:col>82</xdr:col>
      <xdr:colOff>107950</xdr:colOff>
      <xdr:row>76</xdr:row>
      <xdr:rowOff>12700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363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2974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76</xdr:row>
      <xdr:rowOff>153126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974320"/>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61686</xdr:rowOff>
    </xdr:from>
    <xdr:to>
      <xdr:col>69</xdr:col>
      <xdr:colOff>92075</xdr:colOff>
      <xdr:row>76</xdr:row>
      <xdr:rowOff>153126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9188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126819</xdr:rowOff>
    </xdr:from>
    <xdr:to>
      <xdr:col>82</xdr:col>
      <xdr:colOff>158750</xdr:colOff>
      <xdr:row>76</xdr:row>
      <xdr:rowOff>56969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143346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3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102326</xdr:rowOff>
    </xdr:from>
    <xdr:to>
      <xdr:col>69</xdr:col>
      <xdr:colOff>142875</xdr:colOff>
      <xdr:row>77</xdr:row>
      <xdr:rowOff>32476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42653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10886</xdr:rowOff>
    </xdr:from>
    <xdr:to>
      <xdr:col>65</xdr:col>
      <xdr:colOff>53975</xdr:colOff>
      <xdr:row>76</xdr:row>
      <xdr:rowOff>112486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122662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101351</xdr:rowOff>
    </xdr:from>
    <xdr:to>
      <xdr:col>29</xdr:col>
      <xdr:colOff>127000</xdr:colOff>
      <xdr:row>18</xdr:row>
      <xdr:rowOff>119292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35076"/>
          <a:ext cx="647700" cy="17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111718</xdr:rowOff>
    </xdr:from>
    <xdr:to>
      <xdr:col>26</xdr:col>
      <xdr:colOff>50800</xdr:colOff>
      <xdr:row>18</xdr:row>
      <xdr:rowOff>119292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245443"/>
          <a:ext cx="698500" cy="7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111718</xdr:rowOff>
    </xdr:from>
    <xdr:to>
      <xdr:col>22</xdr:col>
      <xdr:colOff>114300</xdr:colOff>
      <xdr:row>18</xdr:row>
      <xdr:rowOff>120354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45443"/>
          <a:ext cx="698500" cy="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120354</xdr:rowOff>
    </xdr:from>
    <xdr:to>
      <xdr:col>18</xdr:col>
      <xdr:colOff>177800</xdr:colOff>
      <xdr:row>18</xdr:row>
      <xdr:rowOff>148073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54079"/>
          <a:ext cx="698500" cy="27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50551</xdr:rowOff>
    </xdr:from>
    <xdr:to>
      <xdr:col>29</xdr:col>
      <xdr:colOff>177800</xdr:colOff>
      <xdr:row>18</xdr:row>
      <xdr:rowOff>152150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842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22628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5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68492</xdr:rowOff>
    </xdr:from>
    <xdr:to>
      <xdr:col>26</xdr:col>
      <xdr:colOff>101600</xdr:colOff>
      <xdr:row>18</xdr:row>
      <xdr:rowOff>170092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0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154869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8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60918</xdr:rowOff>
    </xdr:from>
    <xdr:to>
      <xdr:col>22</xdr:col>
      <xdr:colOff>165100</xdr:colOff>
      <xdr:row>18</xdr:row>
      <xdr:rowOff>162518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94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147295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8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69554</xdr:rowOff>
    </xdr:from>
    <xdr:to>
      <xdr:col>19</xdr:col>
      <xdr:colOff>38100</xdr:colOff>
      <xdr:row>18</xdr:row>
      <xdr:rowOff>171154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0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155931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8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97273</xdr:rowOff>
    </xdr:from>
    <xdr:to>
      <xdr:col>15</xdr:col>
      <xdr:colOff>101600</xdr:colOff>
      <xdr:row>19</xdr:row>
      <xdr:rowOff>27423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3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12200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1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334477</xdr:rowOff>
    </xdr:from>
    <xdr:to>
      <xdr:col>29</xdr:col>
      <xdr:colOff>127000</xdr:colOff>
      <xdr:row>35</xdr:row>
      <xdr:rowOff>7000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01927"/>
          <a:ext cx="647700" cy="1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7000</xdr:rowOff>
    </xdr:from>
    <xdr:to>
      <xdr:col>26</xdr:col>
      <xdr:colOff>50800</xdr:colOff>
      <xdr:row>35</xdr:row>
      <xdr:rowOff>84267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17350"/>
          <a:ext cx="698500" cy="7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84267</xdr:rowOff>
    </xdr:from>
    <xdr:to>
      <xdr:col>22</xdr:col>
      <xdr:colOff>114300</xdr:colOff>
      <xdr:row>35</xdr:row>
      <xdr:rowOff>128204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94617"/>
          <a:ext cx="698500" cy="4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29403</xdr:rowOff>
    </xdr:from>
    <xdr:to>
      <xdr:col>18</xdr:col>
      <xdr:colOff>177800</xdr:colOff>
      <xdr:row>35</xdr:row>
      <xdr:rowOff>128204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39753"/>
          <a:ext cx="698500" cy="9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283677</xdr:rowOff>
    </xdr:from>
    <xdr:to>
      <xdr:col>29</xdr:col>
      <xdr:colOff>177800</xdr:colOff>
      <xdr:row>35</xdr:row>
      <xdr:rowOff>42377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51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128754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299100</xdr:rowOff>
    </xdr:from>
    <xdr:to>
      <xdr:col>26</xdr:col>
      <xdr:colOff>101600</xdr:colOff>
      <xdr:row>35</xdr:row>
      <xdr:rowOff>57800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6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67977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3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33467</xdr:rowOff>
    </xdr:from>
    <xdr:to>
      <xdr:col>22</xdr:col>
      <xdr:colOff>165100</xdr:colOff>
      <xdr:row>35</xdr:row>
      <xdr:rowOff>135067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43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145244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1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77404</xdr:rowOff>
    </xdr:from>
    <xdr:to>
      <xdr:col>19</xdr:col>
      <xdr:colOff>38100</xdr:colOff>
      <xdr:row>35</xdr:row>
      <xdr:rowOff>179004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87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189181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5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321503</xdr:rowOff>
    </xdr:from>
    <xdr:to>
      <xdr:col>15</xdr:col>
      <xdr:colOff>101600</xdr:colOff>
      <xdr:row>35</xdr:row>
      <xdr:rowOff>80203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88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90380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5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
2,868
55.96
7,066,863
7,009,713
51,459
2,611,174
11,294,186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143511</xdr:rowOff>
    </xdr:from>
    <xdr:to>
      <xdr:col>24</xdr:col>
      <xdr:colOff>63500</xdr:colOff>
      <xdr:row>37</xdr:row>
      <xdr:rowOff>163492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87161"/>
          <a:ext cx="838200" cy="1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151305</xdr:rowOff>
    </xdr:from>
    <xdr:to>
      <xdr:col>19</xdr:col>
      <xdr:colOff>177800</xdr:colOff>
      <xdr:row>37</xdr:row>
      <xdr:rowOff>163492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94955"/>
          <a:ext cx="889000" cy="1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151305</xdr:rowOff>
    </xdr:from>
    <xdr:to>
      <xdr:col>15</xdr:col>
      <xdr:colOff>50800</xdr:colOff>
      <xdr:row>37</xdr:row>
      <xdr:rowOff>154631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94955"/>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154631</xdr:rowOff>
    </xdr:from>
    <xdr:to>
      <xdr:col>10</xdr:col>
      <xdr:colOff>114300</xdr:colOff>
      <xdr:row>37</xdr:row>
      <xdr:rowOff>170963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8281"/>
          <a:ext cx="889000" cy="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92711</xdr:rowOff>
    </xdr:from>
    <xdr:to>
      <xdr:col>24</xdr:col>
      <xdr:colOff>114300</xdr:colOff>
      <xdr:row>38</xdr:row>
      <xdr:rowOff>22861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71138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1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112692</xdr:rowOff>
    </xdr:from>
    <xdr:to>
      <xdr:col>20</xdr:col>
      <xdr:colOff>38100</xdr:colOff>
      <xdr:row>38</xdr:row>
      <xdr:rowOff>42842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5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33969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4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100505</xdr:rowOff>
    </xdr:from>
    <xdr:to>
      <xdr:col>15</xdr:col>
      <xdr:colOff>101600</xdr:colOff>
      <xdr:row>38</xdr:row>
      <xdr:rowOff>30655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4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21782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3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103831</xdr:rowOff>
    </xdr:from>
    <xdr:to>
      <xdr:col>10</xdr:col>
      <xdr:colOff>165100</xdr:colOff>
      <xdr:row>38</xdr:row>
      <xdr:rowOff>33981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25109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4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120164</xdr:rowOff>
    </xdr:from>
    <xdr:to>
      <xdr:col>6</xdr:col>
      <xdr:colOff>38100</xdr:colOff>
      <xdr:row>38</xdr:row>
      <xdr:rowOff>50313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3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41440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5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8590</xdr:rowOff>
    </xdr:from>
    <xdr:to>
      <xdr:col>24</xdr:col>
      <xdr:colOff>63500</xdr:colOff>
      <xdr:row>58</xdr:row>
      <xdr:rowOff>9882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952690"/>
          <a:ext cx="83820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9795</xdr:rowOff>
    </xdr:from>
    <xdr:to>
      <xdr:col>19</xdr:col>
      <xdr:colOff>177800</xdr:colOff>
      <xdr:row>58</xdr:row>
      <xdr:rowOff>9882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953895"/>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9795</xdr:rowOff>
    </xdr:from>
    <xdr:to>
      <xdr:col>15</xdr:col>
      <xdr:colOff>50800</xdr:colOff>
      <xdr:row>58</xdr:row>
      <xdr:rowOff>23360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53895"/>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23360</xdr:rowOff>
    </xdr:from>
    <xdr:to>
      <xdr:col>10</xdr:col>
      <xdr:colOff>114300</xdr:colOff>
      <xdr:row>58</xdr:row>
      <xdr:rowOff>24622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67460"/>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129240</xdr:rowOff>
    </xdr:from>
    <xdr:to>
      <xdr:col>24</xdr:col>
      <xdr:colOff>114300</xdr:colOff>
      <xdr:row>58</xdr:row>
      <xdr:rowOff>59390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0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88617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89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130532</xdr:rowOff>
    </xdr:from>
    <xdr:to>
      <xdr:col>20</xdr:col>
      <xdr:colOff>38100</xdr:colOff>
      <xdr:row>58</xdr:row>
      <xdr:rowOff>60682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77209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67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130445</xdr:rowOff>
    </xdr:from>
    <xdr:to>
      <xdr:col>15</xdr:col>
      <xdr:colOff>101600</xdr:colOff>
      <xdr:row>58</xdr:row>
      <xdr:rowOff>60595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51722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9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144010</xdr:rowOff>
    </xdr:from>
    <xdr:to>
      <xdr:col>10</xdr:col>
      <xdr:colOff>165100</xdr:colOff>
      <xdr:row>58</xdr:row>
      <xdr:rowOff>74160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90687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69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145272</xdr:rowOff>
    </xdr:from>
    <xdr:to>
      <xdr:col>6</xdr:col>
      <xdr:colOff>38100</xdr:colOff>
      <xdr:row>58</xdr:row>
      <xdr:rowOff>75422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91949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69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56440</xdr:rowOff>
    </xdr:from>
    <xdr:to>
      <xdr:col>24</xdr:col>
      <xdr:colOff>63500</xdr:colOff>
      <xdr:row>78</xdr:row>
      <xdr:rowOff>93221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29540"/>
          <a:ext cx="838200" cy="3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56440</xdr:rowOff>
    </xdr:from>
    <xdr:to>
      <xdr:col>19</xdr:col>
      <xdr:colOff>177800</xdr:colOff>
      <xdr:row>78</xdr:row>
      <xdr:rowOff>72363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29540"/>
          <a:ext cx="889000" cy="1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72363</xdr:rowOff>
    </xdr:from>
    <xdr:to>
      <xdr:col>15</xdr:col>
      <xdr:colOff>50800</xdr:colOff>
      <xdr:row>78</xdr:row>
      <xdr:rowOff>113233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45463"/>
          <a:ext cx="889000" cy="4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113233</xdr:rowOff>
    </xdr:from>
    <xdr:to>
      <xdr:col>10</xdr:col>
      <xdr:colOff>114300</xdr:colOff>
      <xdr:row>78</xdr:row>
      <xdr:rowOff>116474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86333"/>
          <a:ext cx="889000" cy="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42421</xdr:rowOff>
    </xdr:from>
    <xdr:to>
      <xdr:col>24</xdr:col>
      <xdr:colOff>114300</xdr:colOff>
      <xdr:row>78</xdr:row>
      <xdr:rowOff>144021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132030</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5640</xdr:rowOff>
    </xdr:from>
    <xdr:to>
      <xdr:col>20</xdr:col>
      <xdr:colOff>38100</xdr:colOff>
      <xdr:row>78</xdr:row>
      <xdr:rowOff>107240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98367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47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21563</xdr:rowOff>
    </xdr:from>
    <xdr:to>
      <xdr:col>15</xdr:col>
      <xdr:colOff>101600</xdr:colOff>
      <xdr:row>78</xdr:row>
      <xdr:rowOff>123163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114290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4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62433</xdr:rowOff>
    </xdr:from>
    <xdr:to>
      <xdr:col>10</xdr:col>
      <xdr:colOff>165100</xdr:colOff>
      <xdr:row>78</xdr:row>
      <xdr:rowOff>164033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155160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2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65674</xdr:rowOff>
    </xdr:from>
    <xdr:to>
      <xdr:col>6</xdr:col>
      <xdr:colOff>38100</xdr:colOff>
      <xdr:row>78</xdr:row>
      <xdr:rowOff>167274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158401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23538</xdr:rowOff>
    </xdr:from>
    <xdr:to>
      <xdr:col>24</xdr:col>
      <xdr:colOff>63500</xdr:colOff>
      <xdr:row>95</xdr:row>
      <xdr:rowOff>89822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11288"/>
          <a:ext cx="838200" cy="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23538</xdr:rowOff>
    </xdr:from>
    <xdr:to>
      <xdr:col>19</xdr:col>
      <xdr:colOff>177800</xdr:colOff>
      <xdr:row>95</xdr:row>
      <xdr:rowOff>121314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11288"/>
          <a:ext cx="889000" cy="9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121314</xdr:rowOff>
    </xdr:from>
    <xdr:to>
      <xdr:col>15</xdr:col>
      <xdr:colOff>50800</xdr:colOff>
      <xdr:row>95</xdr:row>
      <xdr:rowOff>153448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09064"/>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153448</xdr:rowOff>
    </xdr:from>
    <xdr:to>
      <xdr:col>10</xdr:col>
      <xdr:colOff>114300</xdr:colOff>
      <xdr:row>96</xdr:row>
      <xdr:rowOff>3367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41198"/>
          <a:ext cx="889000" cy="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39022</xdr:rowOff>
    </xdr:from>
    <xdr:to>
      <xdr:col>24</xdr:col>
      <xdr:colOff>114300</xdr:colOff>
      <xdr:row>95</xdr:row>
      <xdr:rowOff>140622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2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17449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0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144188</xdr:rowOff>
    </xdr:from>
    <xdr:to>
      <xdr:col>20</xdr:col>
      <xdr:colOff>38100</xdr:colOff>
      <xdr:row>95</xdr:row>
      <xdr:rowOff>74338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65465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70514</xdr:rowOff>
    </xdr:from>
    <xdr:to>
      <xdr:col>15</xdr:col>
      <xdr:colOff>101600</xdr:colOff>
      <xdr:row>96</xdr:row>
      <xdr:rowOff>664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163241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4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102648</xdr:rowOff>
    </xdr:from>
    <xdr:to>
      <xdr:col>10</xdr:col>
      <xdr:colOff>165100</xdr:colOff>
      <xdr:row>96</xdr:row>
      <xdr:rowOff>32798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23925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4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124017</xdr:rowOff>
    </xdr:from>
    <xdr:to>
      <xdr:col>6</xdr:col>
      <xdr:colOff>38100</xdr:colOff>
      <xdr:row>96</xdr:row>
      <xdr:rowOff>54167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1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45294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71726</xdr:rowOff>
    </xdr:from>
    <xdr:to>
      <xdr:col>55</xdr:col>
      <xdr:colOff>0</xdr:colOff>
      <xdr:row>36</xdr:row>
      <xdr:rowOff>5521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72476"/>
          <a:ext cx="838200" cy="1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5521</xdr:rowOff>
    </xdr:from>
    <xdr:to>
      <xdr:col>50</xdr:col>
      <xdr:colOff>114300</xdr:colOff>
      <xdr:row>36</xdr:row>
      <xdr:rowOff>39590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177721"/>
          <a:ext cx="889000" cy="3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39590</xdr:rowOff>
    </xdr:from>
    <xdr:to>
      <xdr:col>45</xdr:col>
      <xdr:colOff>177800</xdr:colOff>
      <xdr:row>36</xdr:row>
      <xdr:rowOff>52335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11790"/>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12019</xdr:rowOff>
    </xdr:from>
    <xdr:to>
      <xdr:col>41</xdr:col>
      <xdr:colOff>50800</xdr:colOff>
      <xdr:row>36</xdr:row>
      <xdr:rowOff>52335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184219"/>
          <a:ext cx="889000" cy="4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20926</xdr:rowOff>
    </xdr:from>
    <xdr:to>
      <xdr:col>55</xdr:col>
      <xdr:colOff>50800</xdr:colOff>
      <xdr:row>35</xdr:row>
      <xdr:rowOff>122526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43803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7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126171</xdr:rowOff>
    </xdr:from>
    <xdr:to>
      <xdr:col>50</xdr:col>
      <xdr:colOff>165100</xdr:colOff>
      <xdr:row>36</xdr:row>
      <xdr:rowOff>56321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72848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0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160240</xdr:rowOff>
    </xdr:from>
    <xdr:to>
      <xdr:col>46</xdr:col>
      <xdr:colOff>38100</xdr:colOff>
      <xdr:row>36</xdr:row>
      <xdr:rowOff>90390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106917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3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1535</xdr:rowOff>
    </xdr:from>
    <xdr:to>
      <xdr:col>41</xdr:col>
      <xdr:colOff>101600</xdr:colOff>
      <xdr:row>36</xdr:row>
      <xdr:rowOff>103135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119662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4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132669</xdr:rowOff>
    </xdr:from>
    <xdr:to>
      <xdr:col>36</xdr:col>
      <xdr:colOff>165100</xdr:colOff>
      <xdr:row>36</xdr:row>
      <xdr:rowOff>62819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79346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08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170924</xdr:rowOff>
    </xdr:from>
    <xdr:to>
      <xdr:col>55</xdr:col>
      <xdr:colOff>0</xdr:colOff>
      <xdr:row>58</xdr:row>
      <xdr:rowOff>60865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772124"/>
          <a:ext cx="838200" cy="23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136385</xdr:rowOff>
    </xdr:from>
    <xdr:to>
      <xdr:col>50</xdr:col>
      <xdr:colOff>114300</xdr:colOff>
      <xdr:row>58</xdr:row>
      <xdr:rowOff>60865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37585"/>
          <a:ext cx="889000" cy="26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136385</xdr:rowOff>
    </xdr:from>
    <xdr:to>
      <xdr:col>45</xdr:col>
      <xdr:colOff>177800</xdr:colOff>
      <xdr:row>58</xdr:row>
      <xdr:rowOff>34666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737585"/>
          <a:ext cx="889000" cy="24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34666</xdr:rowOff>
    </xdr:from>
    <xdr:to>
      <xdr:col>41</xdr:col>
      <xdr:colOff>50800</xdr:colOff>
      <xdr:row>58</xdr:row>
      <xdr:rowOff>64655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78766"/>
          <a:ext cx="889000" cy="2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120124</xdr:rowOff>
    </xdr:from>
    <xdr:to>
      <xdr:col>55</xdr:col>
      <xdr:colOff>50800</xdr:colOff>
      <xdr:row>57</xdr:row>
      <xdr:rowOff>50274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143001</xdr:rowOff>
    </xdr:from>
    <xdr:ext cx="690189"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727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10065</xdr:rowOff>
    </xdr:from>
    <xdr:to>
      <xdr:col>50</xdr:col>
      <xdr:colOff>165100</xdr:colOff>
      <xdr:row>58</xdr:row>
      <xdr:rowOff>111665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128192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2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85585</xdr:rowOff>
    </xdr:from>
    <xdr:to>
      <xdr:col>46</xdr:col>
      <xdr:colOff>38100</xdr:colOff>
      <xdr:row>57</xdr:row>
      <xdr:rowOff>15735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32262</xdr:rowOff>
    </xdr:from>
    <xdr:ext cx="690189"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05205" y="9462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155316</xdr:rowOff>
    </xdr:from>
    <xdr:to>
      <xdr:col>41</xdr:col>
      <xdr:colOff>101600</xdr:colOff>
      <xdr:row>58</xdr:row>
      <xdr:rowOff>85466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101993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0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13855</xdr:rowOff>
    </xdr:from>
    <xdr:to>
      <xdr:col>36</xdr:col>
      <xdr:colOff>165100</xdr:colOff>
      <xdr:row>58</xdr:row>
      <xdr:rowOff>115455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131982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3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126960</xdr:rowOff>
    </xdr:from>
    <xdr:to>
      <xdr:col>55</xdr:col>
      <xdr:colOff>0</xdr:colOff>
      <xdr:row>77</xdr:row>
      <xdr:rowOff>108283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642810"/>
          <a:ext cx="838200" cy="66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20067</xdr:rowOff>
    </xdr:from>
    <xdr:to>
      <xdr:col>50</xdr:col>
      <xdr:colOff>114300</xdr:colOff>
      <xdr:row>77</xdr:row>
      <xdr:rowOff>108283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535917"/>
          <a:ext cx="889000" cy="77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20067</xdr:rowOff>
    </xdr:from>
    <xdr:to>
      <xdr:col>45</xdr:col>
      <xdr:colOff>177800</xdr:colOff>
      <xdr:row>76</xdr:row>
      <xdr:rowOff>136072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535917"/>
          <a:ext cx="889000" cy="63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76160</xdr:rowOff>
    </xdr:from>
    <xdr:to>
      <xdr:col>55</xdr:col>
      <xdr:colOff>50800</xdr:colOff>
      <xdr:row>74</xdr:row>
      <xdr:rowOff>6310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5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99037</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44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57483</xdr:rowOff>
    </xdr:from>
    <xdr:to>
      <xdr:col>50</xdr:col>
      <xdr:colOff>165100</xdr:colOff>
      <xdr:row>77</xdr:row>
      <xdr:rowOff>159083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2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4160</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303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140717</xdr:rowOff>
    </xdr:from>
    <xdr:to>
      <xdr:col>46</xdr:col>
      <xdr:colOff>38100</xdr:colOff>
      <xdr:row>73</xdr:row>
      <xdr:rowOff>70867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48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71</xdr:row>
      <xdr:rowOff>87394</xdr:rowOff>
    </xdr:from>
    <xdr:ext cx="69018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05205" y="122603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85272</xdr:rowOff>
    </xdr:from>
    <xdr:to>
      <xdr:col>41</xdr:col>
      <xdr:colOff>101600</xdr:colOff>
      <xdr:row>77</xdr:row>
      <xdr:rowOff>15422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31949</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289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141191</xdr:rowOff>
    </xdr:from>
    <xdr:to>
      <xdr:col>55</xdr:col>
      <xdr:colOff>0</xdr:colOff>
      <xdr:row>97</xdr:row>
      <xdr:rowOff>143089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771841"/>
          <a:ext cx="8382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143089</xdr:rowOff>
    </xdr:from>
    <xdr:to>
      <xdr:col>50</xdr:col>
      <xdr:colOff>114300</xdr:colOff>
      <xdr:row>97</xdr:row>
      <xdr:rowOff>149169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73739"/>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149169</xdr:rowOff>
    </xdr:from>
    <xdr:to>
      <xdr:col>45</xdr:col>
      <xdr:colOff>177800</xdr:colOff>
      <xdr:row>98</xdr:row>
      <xdr:rowOff>7158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79819"/>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90391</xdr:rowOff>
    </xdr:from>
    <xdr:to>
      <xdr:col>55</xdr:col>
      <xdr:colOff>50800</xdr:colOff>
      <xdr:row>98</xdr:row>
      <xdr:rowOff>20541</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72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29075</xdr:rowOff>
    </xdr:from>
    <xdr:ext cx="534377"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65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92289</xdr:rowOff>
    </xdr:from>
    <xdr:to>
      <xdr:col>50</xdr:col>
      <xdr:colOff>165100</xdr:colOff>
      <xdr:row>98</xdr:row>
      <xdr:rowOff>22439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7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81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98369</xdr:rowOff>
    </xdr:from>
    <xdr:to>
      <xdr:col>46</xdr:col>
      <xdr:colOff>38100</xdr:colOff>
      <xdr:row>98</xdr:row>
      <xdr:rowOff>28519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7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19646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8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127808</xdr:rowOff>
    </xdr:from>
    <xdr:to>
      <xdr:col>41</xdr:col>
      <xdr:colOff>101600</xdr:colOff>
      <xdr:row>98</xdr:row>
      <xdr:rowOff>57958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7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49085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95884</xdr:rowOff>
    </xdr:from>
    <xdr:to>
      <xdr:col>85</xdr:col>
      <xdr:colOff>127000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82434"/>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98441</xdr:rowOff>
    </xdr:from>
    <xdr:to>
      <xdr:col>81</xdr:col>
      <xdr:colOff>50800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84991"/>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98441</xdr:rowOff>
    </xdr:from>
    <xdr:to>
      <xdr:col>76</xdr:col>
      <xdr:colOff>114300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784991"/>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45084</xdr:rowOff>
    </xdr:from>
    <xdr:to>
      <xdr:col>85</xdr:col>
      <xdr:colOff>177800</xdr:colOff>
      <xdr:row>39</xdr:row>
      <xdr:rowOff>146684</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47641</xdr:rowOff>
    </xdr:from>
    <xdr:to>
      <xdr:col>76</xdr:col>
      <xdr:colOff>165100</xdr:colOff>
      <xdr:row>39</xdr:row>
      <xdr:rowOff>149241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140368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82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1428</xdr:rowOff>
    </xdr:from>
    <xdr:to>
      <xdr:col>85</xdr:col>
      <xdr:colOff>127000</xdr:colOff>
      <xdr:row>76</xdr:row>
      <xdr:rowOff>57662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3031628"/>
          <a:ext cx="838200" cy="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57662</xdr:rowOff>
    </xdr:from>
    <xdr:to>
      <xdr:col>81</xdr:col>
      <xdr:colOff>50800</xdr:colOff>
      <xdr:row>76</xdr:row>
      <xdr:rowOff>109696</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3087862"/>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109696</xdr:rowOff>
    </xdr:from>
    <xdr:to>
      <xdr:col>76</xdr:col>
      <xdr:colOff>114300</xdr:colOff>
      <xdr:row>76</xdr:row>
      <xdr:rowOff>136137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3139896"/>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101147</xdr:rowOff>
    </xdr:from>
    <xdr:to>
      <xdr:col>71</xdr:col>
      <xdr:colOff>177800</xdr:colOff>
      <xdr:row>76</xdr:row>
      <xdr:rowOff>136137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3131347"/>
          <a:ext cx="889000" cy="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122078</xdr:rowOff>
    </xdr:from>
    <xdr:to>
      <xdr:col>85</xdr:col>
      <xdr:colOff>177800</xdr:colOff>
      <xdr:row>76</xdr:row>
      <xdr:rowOff>52228</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29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144955</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83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6862</xdr:rowOff>
    </xdr:from>
    <xdr:to>
      <xdr:col>81</xdr:col>
      <xdr:colOff>101600</xdr:colOff>
      <xdr:row>76</xdr:row>
      <xdr:rowOff>108462</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0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124988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812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58896</xdr:rowOff>
    </xdr:from>
    <xdr:to>
      <xdr:col>76</xdr:col>
      <xdr:colOff>165100</xdr:colOff>
      <xdr:row>76</xdr:row>
      <xdr:rowOff>160496</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0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5573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86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85337</xdr:rowOff>
    </xdr:from>
    <xdr:to>
      <xdr:col>72</xdr:col>
      <xdr:colOff>38100</xdr:colOff>
      <xdr:row>77</xdr:row>
      <xdr:rowOff>15487</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1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32014</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289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50347</xdr:rowOff>
    </xdr:from>
    <xdr:to>
      <xdr:col>67</xdr:col>
      <xdr:colOff>101600</xdr:colOff>
      <xdr:row>76</xdr:row>
      <xdr:rowOff>151947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08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168474</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285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149227</xdr:rowOff>
    </xdr:from>
    <xdr:to>
      <xdr:col>85</xdr:col>
      <xdr:colOff>127000</xdr:colOff>
      <xdr:row>98</xdr:row>
      <xdr:rowOff>152995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951327"/>
          <a:ext cx="8382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126116</xdr:rowOff>
    </xdr:from>
    <xdr:to>
      <xdr:col>81</xdr:col>
      <xdr:colOff>50800</xdr:colOff>
      <xdr:row>98</xdr:row>
      <xdr:rowOff>152995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4592300" y="16928216"/>
          <a:ext cx="889000" cy="2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126116</xdr:rowOff>
    </xdr:from>
    <xdr:to>
      <xdr:col>76</xdr:col>
      <xdr:colOff>114300</xdr:colOff>
      <xdr:row>98</xdr:row>
      <xdr:rowOff>167373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928216"/>
          <a:ext cx="889000" cy="4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167373</xdr:rowOff>
    </xdr:from>
    <xdr:to>
      <xdr:col>71</xdr:col>
      <xdr:colOff>177800</xdr:colOff>
      <xdr:row>98</xdr:row>
      <xdr:rowOff>171103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969473"/>
          <a:ext cx="889000" cy="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98427</xdr:rowOff>
    </xdr:from>
    <xdr:to>
      <xdr:col>85</xdr:col>
      <xdr:colOff>177800</xdr:colOff>
      <xdr:row>99</xdr:row>
      <xdr:rowOff>28577</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9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57804</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6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102195</xdr:rowOff>
    </xdr:from>
    <xdr:to>
      <xdr:col>81</xdr:col>
      <xdr:colOff>101600</xdr:colOff>
      <xdr:row>99</xdr:row>
      <xdr:rowOff>32345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90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23472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9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75316</xdr:rowOff>
    </xdr:from>
    <xdr:to>
      <xdr:col>76</xdr:col>
      <xdr:colOff>165100</xdr:colOff>
      <xdr:row>99</xdr:row>
      <xdr:rowOff>5466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87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168043</xdr:rowOff>
    </xdr:from>
    <xdr:ext cx="59901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292795" y="1697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116573</xdr:rowOff>
    </xdr:from>
    <xdr:to>
      <xdr:col>72</xdr:col>
      <xdr:colOff>38100</xdr:colOff>
      <xdr:row>99</xdr:row>
      <xdr:rowOff>46723</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9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63250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120303</xdr:rowOff>
    </xdr:from>
    <xdr:to>
      <xdr:col>67</xdr:col>
      <xdr:colOff>101600</xdr:colOff>
      <xdr:row>99</xdr:row>
      <xdr:rowOff>50453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92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41580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103261</xdr:rowOff>
    </xdr:from>
    <xdr:to>
      <xdr:col>116</xdr:col>
      <xdr:colOff>63500</xdr:colOff>
      <xdr:row>58</xdr:row>
      <xdr:rowOff>116246</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047361"/>
          <a:ext cx="8382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116246</xdr:rowOff>
    </xdr:from>
    <xdr:to>
      <xdr:col>111</xdr:col>
      <xdr:colOff>177800</xdr:colOff>
      <xdr:row>58</xdr:row>
      <xdr:rowOff>128956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060346"/>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128956</xdr:rowOff>
    </xdr:from>
    <xdr:to>
      <xdr:col>107</xdr:col>
      <xdr:colOff>50800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1007305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52461</xdr:rowOff>
    </xdr:from>
    <xdr:to>
      <xdr:col>116</xdr:col>
      <xdr:colOff>114300</xdr:colOff>
      <xdr:row>58</xdr:row>
      <xdr:rowOff>154061</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9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138838</xdr:rowOff>
    </xdr:from>
    <xdr:ext cx="378565"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1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65446</xdr:rowOff>
    </xdr:from>
    <xdr:to>
      <xdr:col>112</xdr:col>
      <xdr:colOff>38100</xdr:colOff>
      <xdr:row>58</xdr:row>
      <xdr:rowOff>167046</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0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158173</xdr:rowOff>
    </xdr:from>
    <xdr:ext cx="378565"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4017" y="10102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78156</xdr:rowOff>
    </xdr:from>
    <xdr:to>
      <xdr:col>107</xdr:col>
      <xdr:colOff>101600</xdr:colOff>
      <xdr:row>59</xdr:row>
      <xdr:rowOff>8306</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0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170883</xdr:rowOff>
    </xdr:from>
    <xdr:ext cx="378565"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5017" y="1011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16666</xdr:rowOff>
    </xdr:from>
    <xdr:to>
      <xdr:col>116</xdr:col>
      <xdr:colOff>63500</xdr:colOff>
      <xdr:row>77</xdr:row>
      <xdr:rowOff>16677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218316"/>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16677</xdr:rowOff>
    </xdr:from>
    <xdr:to>
      <xdr:col>111</xdr:col>
      <xdr:colOff>177800</xdr:colOff>
      <xdr:row>77</xdr:row>
      <xdr:rowOff>24884</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0434300" y="13218327"/>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24884</xdr:rowOff>
    </xdr:from>
    <xdr:to>
      <xdr:col>107</xdr:col>
      <xdr:colOff>50800</xdr:colOff>
      <xdr:row>77</xdr:row>
      <xdr:rowOff>39990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226534"/>
          <a:ext cx="8890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39990</xdr:rowOff>
    </xdr:from>
    <xdr:to>
      <xdr:col>102</xdr:col>
      <xdr:colOff>114300</xdr:colOff>
      <xdr:row>77</xdr:row>
      <xdr:rowOff>76727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241640"/>
          <a:ext cx="889000" cy="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122276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137316</xdr:rowOff>
    </xdr:from>
    <xdr:to>
      <xdr:col>116</xdr:col>
      <xdr:colOff>114300</xdr:colOff>
      <xdr:row>77</xdr:row>
      <xdr:rowOff>67466</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16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160193</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301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137327</xdr:rowOff>
    </xdr:from>
    <xdr:to>
      <xdr:col>112</xdr:col>
      <xdr:colOff>38100</xdr:colOff>
      <xdr:row>77</xdr:row>
      <xdr:rowOff>67477</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1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84004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94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145534</xdr:rowOff>
    </xdr:from>
    <xdr:to>
      <xdr:col>107</xdr:col>
      <xdr:colOff>101600</xdr:colOff>
      <xdr:row>77</xdr:row>
      <xdr:rowOff>75684</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1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92210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95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160640</xdr:rowOff>
    </xdr:from>
    <xdr:to>
      <xdr:col>102</xdr:col>
      <xdr:colOff>165100</xdr:colOff>
      <xdr:row>77</xdr:row>
      <xdr:rowOff>90790</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1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107316</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96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25927</xdr:rowOff>
    </xdr:from>
    <xdr:to>
      <xdr:col>98</xdr:col>
      <xdr:colOff>38100</xdr:colOff>
      <xdr:row>77</xdr:row>
      <xdr:rowOff>127527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2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118654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3320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人件費、物件費、扶助費、繰出金については、概ね類似団体平均値と近い値で推移しています。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維持補修費については、平成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年度に新ごみ処理施設稼働開始を予定していたため必要最低減にしたことにより類似団体平均値の</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程度となっています。</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については、離島航路・消防・病院業務等を行う一部事務組合への負担金の割合が多く、当該業務は、離島である本町において、行政が行わざるを得ない公共サービスであり、類似団体平均値を上回る値で推移しています。</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また平成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年度から特定有人国境離島地域社会維持推進交付金関係事業が増加したため前年度と比較しても大きく伸びています。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普通建設事業は全体で見ると大きく増加していますが、平成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年度にごみ処理施設整備、コミュニティ図書館建設など新規整備分の増加によるものです。近年積極的な財政運営を行っているため、類似団体と比較すると非常に高い水準にあります。</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公債費については類似団体平均と比較し高い状況にありますが、大型事業の元金償還が始まるため今後も伸びていくことが予想されます。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島根県西ノ島町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
2,868
55.96
7,066,863
7,009,713
51,459
2,611,174
11,294,186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156693</xdr:rowOff>
    </xdr:from>
    <xdr:to>
      <xdr:col>24</xdr:col>
      <xdr:colOff>63500</xdr:colOff>
      <xdr:row>37</xdr:row>
      <xdr:rowOff>157709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00343"/>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141834</xdr:rowOff>
    </xdr:from>
    <xdr:to>
      <xdr:col>19</xdr:col>
      <xdr:colOff>177800</xdr:colOff>
      <xdr:row>37</xdr:row>
      <xdr:rowOff>156693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8548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141834</xdr:rowOff>
    </xdr:from>
    <xdr:to>
      <xdr:col>15</xdr:col>
      <xdr:colOff>50800</xdr:colOff>
      <xdr:row>37</xdr:row>
      <xdr:rowOff>167996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5484"/>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167996</xdr:rowOff>
    </xdr:from>
    <xdr:to>
      <xdr:col>10</xdr:col>
      <xdr:colOff>114300</xdr:colOff>
      <xdr:row>38</xdr:row>
      <xdr:rowOff>3277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11646"/>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30903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106909</xdr:rowOff>
    </xdr:from>
    <xdr:to>
      <xdr:col>24</xdr:col>
      <xdr:colOff>114300</xdr:colOff>
      <xdr:row>38</xdr:row>
      <xdr:rowOff>37058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505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105893</xdr:rowOff>
    </xdr:from>
    <xdr:to>
      <xdr:col>20</xdr:col>
      <xdr:colOff>38100</xdr:colOff>
      <xdr:row>38</xdr:row>
      <xdr:rowOff>36043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27170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91034</xdr:rowOff>
    </xdr:from>
    <xdr:to>
      <xdr:col>15</xdr:col>
      <xdr:colOff>101600</xdr:colOff>
      <xdr:row>38</xdr:row>
      <xdr:rowOff>21183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46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12311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2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117196</xdr:rowOff>
    </xdr:from>
    <xdr:to>
      <xdr:col>10</xdr:col>
      <xdr:colOff>165100</xdr:colOff>
      <xdr:row>38</xdr:row>
      <xdr:rowOff>47346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38473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123927</xdr:rowOff>
    </xdr:from>
    <xdr:to>
      <xdr:col>6</xdr:col>
      <xdr:colOff>38100</xdr:colOff>
      <xdr:row>38</xdr:row>
      <xdr:rowOff>54077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45204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6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63789</xdr:rowOff>
    </xdr:from>
    <xdr:to>
      <xdr:col>24</xdr:col>
      <xdr:colOff>63500</xdr:colOff>
      <xdr:row>58</xdr:row>
      <xdr:rowOff>81948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07889"/>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49552</xdr:rowOff>
    </xdr:from>
    <xdr:to>
      <xdr:col>19</xdr:col>
      <xdr:colOff>177800</xdr:colOff>
      <xdr:row>58</xdr:row>
      <xdr:rowOff>81948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93652"/>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49552</xdr:rowOff>
    </xdr:from>
    <xdr:to>
      <xdr:col>15</xdr:col>
      <xdr:colOff>50800</xdr:colOff>
      <xdr:row>58</xdr:row>
      <xdr:rowOff>106203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93652"/>
          <a:ext cx="889000" cy="5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96261</xdr:rowOff>
    </xdr:from>
    <xdr:to>
      <xdr:col>10</xdr:col>
      <xdr:colOff>114300</xdr:colOff>
      <xdr:row>58</xdr:row>
      <xdr:rowOff>106203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40361"/>
          <a:ext cx="889000" cy="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12989</xdr:rowOff>
    </xdr:from>
    <xdr:to>
      <xdr:col>24</xdr:col>
      <xdr:colOff>114300</xdr:colOff>
      <xdr:row>58</xdr:row>
      <xdr:rowOff>114589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143816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4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31148</xdr:rowOff>
    </xdr:from>
    <xdr:to>
      <xdr:col>20</xdr:col>
      <xdr:colOff>38100</xdr:colOff>
      <xdr:row>58</xdr:row>
      <xdr:rowOff>132748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123875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6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170202</xdr:rowOff>
    </xdr:from>
    <xdr:to>
      <xdr:col>15</xdr:col>
      <xdr:colOff>101600</xdr:colOff>
      <xdr:row>58</xdr:row>
      <xdr:rowOff>100352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4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116879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1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55403</xdr:rowOff>
    </xdr:from>
    <xdr:to>
      <xdr:col>10</xdr:col>
      <xdr:colOff>165100</xdr:colOff>
      <xdr:row>58</xdr:row>
      <xdr:rowOff>157003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9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74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45461</xdr:rowOff>
    </xdr:from>
    <xdr:to>
      <xdr:col>6</xdr:col>
      <xdr:colOff>38100</xdr:colOff>
      <xdr:row>58</xdr:row>
      <xdr:rowOff>147061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163588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6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45543</xdr:rowOff>
    </xdr:from>
    <xdr:to>
      <xdr:col>24</xdr:col>
      <xdr:colOff>63500</xdr:colOff>
      <xdr:row>77</xdr:row>
      <xdr:rowOff>58894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47193"/>
          <a:ext cx="8382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58894</xdr:rowOff>
    </xdr:from>
    <xdr:to>
      <xdr:col>19</xdr:col>
      <xdr:colOff>177800</xdr:colOff>
      <xdr:row>77</xdr:row>
      <xdr:rowOff>91677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60544"/>
          <a:ext cx="889000" cy="3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91677</xdr:rowOff>
    </xdr:from>
    <xdr:to>
      <xdr:col>15</xdr:col>
      <xdr:colOff>50800</xdr:colOff>
      <xdr:row>77</xdr:row>
      <xdr:rowOff>94064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3327"/>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94064</xdr:rowOff>
    </xdr:from>
    <xdr:to>
      <xdr:col>10</xdr:col>
      <xdr:colOff>114300</xdr:colOff>
      <xdr:row>77</xdr:row>
      <xdr:rowOff>109835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5714"/>
          <a:ext cx="889000" cy="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166193</xdr:rowOff>
    </xdr:from>
    <xdr:to>
      <xdr:col>24</xdr:col>
      <xdr:colOff>114300</xdr:colOff>
      <xdr:row>77</xdr:row>
      <xdr:rowOff>96343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17620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8094</xdr:rowOff>
    </xdr:from>
    <xdr:to>
      <xdr:col>20</xdr:col>
      <xdr:colOff>38100</xdr:colOff>
      <xdr:row>77</xdr:row>
      <xdr:rowOff>109694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0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126221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8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40877</xdr:rowOff>
    </xdr:from>
    <xdr:to>
      <xdr:col>15</xdr:col>
      <xdr:colOff>101600</xdr:colOff>
      <xdr:row>77</xdr:row>
      <xdr:rowOff>142477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133604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3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43264</xdr:rowOff>
    </xdr:from>
    <xdr:to>
      <xdr:col>10</xdr:col>
      <xdr:colOff>165100</xdr:colOff>
      <xdr:row>77</xdr:row>
      <xdr:rowOff>144864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161391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2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59035</xdr:rowOff>
    </xdr:from>
    <xdr:to>
      <xdr:col>6</xdr:col>
      <xdr:colOff>38100</xdr:colOff>
      <xdr:row>77</xdr:row>
      <xdr:rowOff>160635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5712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7051</xdr:rowOff>
    </xdr:from>
    <xdr:to>
      <xdr:col>24</xdr:col>
      <xdr:colOff>63500</xdr:colOff>
      <xdr:row>95</xdr:row>
      <xdr:rowOff>117064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951901"/>
          <a:ext cx="838200" cy="45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97211</xdr:rowOff>
    </xdr:from>
    <xdr:to>
      <xdr:col>19</xdr:col>
      <xdr:colOff>177800</xdr:colOff>
      <xdr:row>95</xdr:row>
      <xdr:rowOff>117064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384961"/>
          <a:ext cx="889000" cy="1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97211</xdr:rowOff>
    </xdr:from>
    <xdr:to>
      <xdr:col>15</xdr:col>
      <xdr:colOff>50800</xdr:colOff>
      <xdr:row>97</xdr:row>
      <xdr:rowOff>14674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384961"/>
          <a:ext cx="889000" cy="2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14674</xdr:rowOff>
    </xdr:from>
    <xdr:to>
      <xdr:col>10</xdr:col>
      <xdr:colOff>114300</xdr:colOff>
      <xdr:row>97</xdr:row>
      <xdr:rowOff>104294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45324"/>
          <a:ext cx="889000" cy="8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127701</xdr:rowOff>
    </xdr:from>
    <xdr:to>
      <xdr:col>24</xdr:col>
      <xdr:colOff>114300</xdr:colOff>
      <xdr:row>93</xdr:row>
      <xdr:rowOff>57851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90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150578</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75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66264</xdr:rowOff>
    </xdr:from>
    <xdr:to>
      <xdr:col>20</xdr:col>
      <xdr:colOff>38100</xdr:colOff>
      <xdr:row>95</xdr:row>
      <xdr:rowOff>167864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5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12941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12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46411</xdr:rowOff>
    </xdr:from>
    <xdr:to>
      <xdr:col>15</xdr:col>
      <xdr:colOff>101600</xdr:colOff>
      <xdr:row>95</xdr:row>
      <xdr:rowOff>148011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164538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10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135324</xdr:rowOff>
    </xdr:from>
    <xdr:to>
      <xdr:col>10</xdr:col>
      <xdr:colOff>165100</xdr:colOff>
      <xdr:row>97</xdr:row>
      <xdr:rowOff>65474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9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82001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36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53494</xdr:rowOff>
    </xdr:from>
    <xdr:to>
      <xdr:col>6</xdr:col>
      <xdr:colOff>38100</xdr:colOff>
      <xdr:row>97</xdr:row>
      <xdr:rowOff>155094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171</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45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11591</xdr:rowOff>
    </xdr:from>
    <xdr:to>
      <xdr:col>55</xdr:col>
      <xdr:colOff>0</xdr:colOff>
      <xdr:row>57</xdr:row>
      <xdr:rowOff>159124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84241"/>
          <a:ext cx="838200" cy="14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159124</xdr:rowOff>
    </xdr:from>
    <xdr:to>
      <xdr:col>50</xdr:col>
      <xdr:colOff>114300</xdr:colOff>
      <xdr:row>58</xdr:row>
      <xdr:rowOff>4456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31774"/>
          <a:ext cx="889000" cy="1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4456</xdr:rowOff>
    </xdr:from>
    <xdr:to>
      <xdr:col>45</xdr:col>
      <xdr:colOff>177800</xdr:colOff>
      <xdr:row>58</xdr:row>
      <xdr:rowOff>24633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48556"/>
          <a:ext cx="8890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24633</xdr:rowOff>
    </xdr:from>
    <xdr:to>
      <xdr:col>41</xdr:col>
      <xdr:colOff>50800</xdr:colOff>
      <xdr:row>58</xdr:row>
      <xdr:rowOff>49273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968733"/>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132241</xdr:rowOff>
    </xdr:from>
    <xdr:to>
      <xdr:col>55</xdr:col>
      <xdr:colOff>50800</xdr:colOff>
      <xdr:row>57</xdr:row>
      <xdr:rowOff>62391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155118</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8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108324</xdr:rowOff>
    </xdr:from>
    <xdr:to>
      <xdr:col>50</xdr:col>
      <xdr:colOff>165100</xdr:colOff>
      <xdr:row>58</xdr:row>
      <xdr:rowOff>38474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55001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65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125106</xdr:rowOff>
    </xdr:from>
    <xdr:to>
      <xdr:col>46</xdr:col>
      <xdr:colOff>38100</xdr:colOff>
      <xdr:row>58</xdr:row>
      <xdr:rowOff>55256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71783</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67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145283</xdr:rowOff>
    </xdr:from>
    <xdr:to>
      <xdr:col>41</xdr:col>
      <xdr:colOff>101600</xdr:colOff>
      <xdr:row>58</xdr:row>
      <xdr:rowOff>75433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91960</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69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169923</xdr:rowOff>
    </xdr:from>
    <xdr:to>
      <xdr:col>36</xdr:col>
      <xdr:colOff>165100</xdr:colOff>
      <xdr:row>58</xdr:row>
      <xdr:rowOff>100073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116600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7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97213</xdr:rowOff>
    </xdr:from>
    <xdr:to>
      <xdr:col>55</xdr:col>
      <xdr:colOff>0</xdr:colOff>
      <xdr:row>78</xdr:row>
      <xdr:rowOff>154031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70313"/>
          <a:ext cx="838200" cy="5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136528</xdr:rowOff>
    </xdr:from>
    <xdr:to>
      <xdr:col>50</xdr:col>
      <xdr:colOff>114300</xdr:colOff>
      <xdr:row>78</xdr:row>
      <xdr:rowOff>154031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09628"/>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136528</xdr:rowOff>
    </xdr:from>
    <xdr:to>
      <xdr:col>45</xdr:col>
      <xdr:colOff>177800</xdr:colOff>
      <xdr:row>78</xdr:row>
      <xdr:rowOff>143735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09628"/>
          <a:ext cx="889000" cy="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133462</xdr:rowOff>
    </xdr:from>
    <xdr:to>
      <xdr:col>41</xdr:col>
      <xdr:colOff>50800</xdr:colOff>
      <xdr:row>78</xdr:row>
      <xdr:rowOff>143735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06562"/>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46413</xdr:rowOff>
    </xdr:from>
    <xdr:to>
      <xdr:col>55</xdr:col>
      <xdr:colOff>50800</xdr:colOff>
      <xdr:row>78</xdr:row>
      <xdr:rowOff>148013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103231</xdr:rowOff>
    </xdr:from>
    <xdr:to>
      <xdr:col>50</xdr:col>
      <xdr:colOff>165100</xdr:colOff>
      <xdr:row>79</xdr:row>
      <xdr:rowOff>33381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24508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6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85728</xdr:rowOff>
    </xdr:from>
    <xdr:to>
      <xdr:col>46</xdr:col>
      <xdr:colOff>38100</xdr:colOff>
      <xdr:row>79</xdr:row>
      <xdr:rowOff>15878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7005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5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92935</xdr:rowOff>
    </xdr:from>
    <xdr:to>
      <xdr:col>41</xdr:col>
      <xdr:colOff>101600</xdr:colOff>
      <xdr:row>79</xdr:row>
      <xdr:rowOff>23085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14212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82662</xdr:rowOff>
    </xdr:from>
    <xdr:to>
      <xdr:col>36</xdr:col>
      <xdr:colOff>165100</xdr:colOff>
      <xdr:row>79</xdr:row>
      <xdr:rowOff>12812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3939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54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88795</xdr:rowOff>
    </xdr:from>
    <xdr:to>
      <xdr:col>55</xdr:col>
      <xdr:colOff>0</xdr:colOff>
      <xdr:row>98</xdr:row>
      <xdr:rowOff>133221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90895"/>
          <a:ext cx="838200" cy="4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114185</xdr:rowOff>
    </xdr:from>
    <xdr:to>
      <xdr:col>50</xdr:col>
      <xdr:colOff>114300</xdr:colOff>
      <xdr:row>98</xdr:row>
      <xdr:rowOff>133221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16285"/>
          <a:ext cx="8890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114185</xdr:rowOff>
    </xdr:from>
    <xdr:to>
      <xdr:col>45</xdr:col>
      <xdr:colOff>177800</xdr:colOff>
      <xdr:row>98</xdr:row>
      <xdr:rowOff>122600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16285"/>
          <a:ext cx="889000" cy="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82987</xdr:rowOff>
    </xdr:from>
    <xdr:to>
      <xdr:col>41</xdr:col>
      <xdr:colOff>50800</xdr:colOff>
      <xdr:row>98</xdr:row>
      <xdr:rowOff>122600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13637"/>
          <a:ext cx="889000" cy="2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37995</xdr:rowOff>
    </xdr:from>
    <xdr:to>
      <xdr:col>55</xdr:col>
      <xdr:colOff>50800</xdr:colOff>
      <xdr:row>98</xdr:row>
      <xdr:rowOff>139595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60872</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9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82421</xdr:rowOff>
    </xdr:from>
    <xdr:to>
      <xdr:col>50</xdr:col>
      <xdr:colOff>165100</xdr:colOff>
      <xdr:row>99</xdr:row>
      <xdr:rowOff>12571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8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3698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97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63385</xdr:rowOff>
    </xdr:from>
    <xdr:to>
      <xdr:col>46</xdr:col>
      <xdr:colOff>38100</xdr:colOff>
      <xdr:row>98</xdr:row>
      <xdr:rowOff>164985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6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156112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695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71800</xdr:rowOff>
    </xdr:from>
    <xdr:to>
      <xdr:col>41</xdr:col>
      <xdr:colOff>101600</xdr:colOff>
      <xdr:row>99</xdr:row>
      <xdr:rowOff>1950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164527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696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32187</xdr:rowOff>
    </xdr:from>
    <xdr:to>
      <xdr:col>36</xdr:col>
      <xdr:colOff>165100</xdr:colOff>
      <xdr:row>97</xdr:row>
      <xdr:rowOff>133787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150314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643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7627</xdr:rowOff>
    </xdr:from>
    <xdr:to>
      <xdr:col>85</xdr:col>
      <xdr:colOff>127000</xdr:colOff>
      <xdr:row>38</xdr:row>
      <xdr:rowOff>39478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22727"/>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29781</xdr:rowOff>
    </xdr:from>
    <xdr:to>
      <xdr:col>81</xdr:col>
      <xdr:colOff>50800</xdr:colOff>
      <xdr:row>38</xdr:row>
      <xdr:rowOff>39478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44881"/>
          <a:ext cx="889000" cy="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76545</xdr:rowOff>
    </xdr:from>
    <xdr:to>
      <xdr:col>76</xdr:col>
      <xdr:colOff>114300</xdr:colOff>
      <xdr:row>38</xdr:row>
      <xdr:rowOff>29781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20195"/>
          <a:ext cx="889000" cy="12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76545</xdr:rowOff>
    </xdr:from>
    <xdr:to>
      <xdr:col>71</xdr:col>
      <xdr:colOff>177800</xdr:colOff>
      <xdr:row>37</xdr:row>
      <xdr:rowOff>139178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20195"/>
          <a:ext cx="889000" cy="6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128276</xdr:rowOff>
    </xdr:from>
    <xdr:to>
      <xdr:col>85</xdr:col>
      <xdr:colOff>177800</xdr:colOff>
      <xdr:row>38</xdr:row>
      <xdr:rowOff>58426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106703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5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160128</xdr:rowOff>
    </xdr:from>
    <xdr:to>
      <xdr:col>81</xdr:col>
      <xdr:colOff>101600</xdr:colOff>
      <xdr:row>38</xdr:row>
      <xdr:rowOff>90278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0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150432</xdr:rowOff>
    </xdr:from>
    <xdr:to>
      <xdr:col>76</xdr:col>
      <xdr:colOff>165100</xdr:colOff>
      <xdr:row>38</xdr:row>
      <xdr:rowOff>80581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940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71708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8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25745</xdr:rowOff>
    </xdr:from>
    <xdr:to>
      <xdr:col>72</xdr:col>
      <xdr:colOff>38100</xdr:colOff>
      <xdr:row>37</xdr:row>
      <xdr:rowOff>127345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143872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4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88378</xdr:rowOff>
    </xdr:from>
    <xdr:to>
      <xdr:col>67</xdr:col>
      <xdr:colOff>101600</xdr:colOff>
      <xdr:row>38</xdr:row>
      <xdr:rowOff>18528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35055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2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32677</xdr:rowOff>
    </xdr:from>
    <xdr:to>
      <xdr:col>85</xdr:col>
      <xdr:colOff>127000</xdr:colOff>
      <xdr:row>57</xdr:row>
      <xdr:rowOff>127634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33877"/>
          <a:ext cx="838200" cy="26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125820</xdr:rowOff>
    </xdr:from>
    <xdr:to>
      <xdr:col>81</xdr:col>
      <xdr:colOff>50800</xdr:colOff>
      <xdr:row>57</xdr:row>
      <xdr:rowOff>127634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8698320"/>
          <a:ext cx="889000" cy="120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125820</xdr:rowOff>
    </xdr:from>
    <xdr:to>
      <xdr:col>76</xdr:col>
      <xdr:colOff>114300</xdr:colOff>
      <xdr:row>55</xdr:row>
      <xdr:rowOff>134817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8698320"/>
          <a:ext cx="889000" cy="86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134817</xdr:rowOff>
    </xdr:from>
    <xdr:to>
      <xdr:col>71</xdr:col>
      <xdr:colOff>177800</xdr:colOff>
      <xdr:row>58</xdr:row>
      <xdr:rowOff>37287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564567"/>
          <a:ext cx="889000" cy="41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153327</xdr:rowOff>
    </xdr:from>
    <xdr:to>
      <xdr:col>85</xdr:col>
      <xdr:colOff>177800</xdr:colOff>
      <xdr:row>56</xdr:row>
      <xdr:rowOff>83477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58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4754</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3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76834</xdr:rowOff>
    </xdr:from>
    <xdr:to>
      <xdr:col>81</xdr:col>
      <xdr:colOff>101600</xdr:colOff>
      <xdr:row>58</xdr:row>
      <xdr:rowOff>6984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169561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94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75020</xdr:rowOff>
    </xdr:from>
    <xdr:to>
      <xdr:col>76</xdr:col>
      <xdr:colOff>165100</xdr:colOff>
      <xdr:row>51</xdr:row>
      <xdr:rowOff>5170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86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21697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842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84017</xdr:rowOff>
    </xdr:from>
    <xdr:to>
      <xdr:col>72</xdr:col>
      <xdr:colOff>38100</xdr:colOff>
      <xdr:row>56</xdr:row>
      <xdr:rowOff>14167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51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30694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28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157937</xdr:rowOff>
    </xdr:from>
    <xdr:to>
      <xdr:col>67</xdr:col>
      <xdr:colOff>101600</xdr:colOff>
      <xdr:row>58</xdr:row>
      <xdr:rowOff>88087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79214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2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95884</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40434"/>
          <a:ext cx="8382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98441</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2991"/>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98441</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42991"/>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45084</xdr:rowOff>
    </xdr:from>
    <xdr:to>
      <xdr:col>85</xdr:col>
      <xdr:colOff>177800</xdr:colOff>
      <xdr:row>79</xdr:row>
      <xdr:rowOff>146684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1547</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47641</xdr:rowOff>
    </xdr:from>
    <xdr:to>
      <xdr:col>76</xdr:col>
      <xdr:colOff>165100</xdr:colOff>
      <xdr:row>79</xdr:row>
      <xdr:rowOff>149241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140368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8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1428</xdr:rowOff>
    </xdr:from>
    <xdr:to>
      <xdr:col>85</xdr:col>
      <xdr:colOff>127000</xdr:colOff>
      <xdr:row>96</xdr:row>
      <xdr:rowOff>57662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60628"/>
          <a:ext cx="838200" cy="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57662</xdr:rowOff>
    </xdr:from>
    <xdr:to>
      <xdr:col>81</xdr:col>
      <xdr:colOff>50800</xdr:colOff>
      <xdr:row>96</xdr:row>
      <xdr:rowOff>109696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16862"/>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109696</xdr:rowOff>
    </xdr:from>
    <xdr:to>
      <xdr:col>76</xdr:col>
      <xdr:colOff>114300</xdr:colOff>
      <xdr:row>96</xdr:row>
      <xdr:rowOff>136137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568896"/>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101147</xdr:rowOff>
    </xdr:from>
    <xdr:to>
      <xdr:col>71</xdr:col>
      <xdr:colOff>177800</xdr:colOff>
      <xdr:row>96</xdr:row>
      <xdr:rowOff>136137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60347"/>
          <a:ext cx="889000" cy="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122078</xdr:rowOff>
    </xdr:from>
    <xdr:to>
      <xdr:col>85</xdr:col>
      <xdr:colOff>177800</xdr:colOff>
      <xdr:row>96</xdr:row>
      <xdr:rowOff>52228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144955</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26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6862</xdr:rowOff>
    </xdr:from>
    <xdr:to>
      <xdr:col>81</xdr:col>
      <xdr:colOff>101600</xdr:colOff>
      <xdr:row>96</xdr:row>
      <xdr:rowOff>108462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124989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24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58896</xdr:rowOff>
    </xdr:from>
    <xdr:to>
      <xdr:col>76</xdr:col>
      <xdr:colOff>165100</xdr:colOff>
      <xdr:row>96</xdr:row>
      <xdr:rowOff>160496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5573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29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85337</xdr:rowOff>
    </xdr:from>
    <xdr:to>
      <xdr:col>72</xdr:col>
      <xdr:colOff>38100</xdr:colOff>
      <xdr:row>97</xdr:row>
      <xdr:rowOff>15487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32014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31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50347</xdr:rowOff>
    </xdr:from>
    <xdr:to>
      <xdr:col>67</xdr:col>
      <xdr:colOff>101600</xdr:colOff>
      <xdr:row>96</xdr:row>
      <xdr:rowOff>151947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0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168474</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28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議会費、総務費、民生費、商工費、土木費、消防費は、概ね類似団平均値と近い値で推移しています。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衛生費、農林水産業費、教育費が増加しているのは、それぞれごみ処理施設建設、家畜市場・海藻類加工場建設、コミュニティ図書館建設の事業費が大きかったことが主な要因です。その要因を除けば、概ね類似団体平均値と近い値で推移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公債費については、普通建設事業実施にあたり起債を活用しているため、類似団体に比べ高い水準が続いています。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歳出面では、行財政改革で徹底した歳出抑制を行ったこと、歳入面では、地方交付税が比較的堅調に推移していることや、徴収強化による地方税の確保や財政措置の有利な交付金等の活用により収支の改善が図られ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今後も、引き続き計画的な財政運営に取り組んでまりますが、大型事業の元金償還が始まる平成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年度以降に公債費の増加に伴い基金繰入を予定しているため実質単年度収支はマイナスが続くことが予想されます。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島根県西ノ島町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年度からは一般会計、特別会計ともに赤字はなく、収支は均衡した状態にあります。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前年度に比べ黒字額は微減していますが、全会計とも黒字を確保し、健全な財政運営を行っています。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今後は、大型施設の元金償還が始まることにより公債費の増加が見込まれることから、計画的な事業実施、繰上償還や交付税算入上有利な地方債の活用、更なる歳出削減に努めてまります。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10" zoomScale="90" zoomScaleNormal="90" workbookViewId="0">
      <selection activeCell="H57" sqref="H57"/>
    </sheetView>
  </sheetViews>
  <sheetFormatPr defaultColWidth="0" defaultRowHeight="11.25" zeroHeight="1" x14ac:dyDescent="0.15"/>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x14ac:dyDescent="0.15">
      <c r="B1" s="579" t="s">
        <v>73</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60"/>
      <c r="DK1" s="160"/>
      <c r="DL1" s="160"/>
      <c r="DM1" s="160"/>
      <c r="DN1" s="160"/>
      <c r="DO1" s="160"/>
    </row>
    <row r="2" spans="1:119" ht="24.75" thickBot="1" x14ac:dyDescent="0.2">
      <c r="B2" s="161" t="s">
        <v>74</v>
      </c>
      <c r="C2" s="161"/>
      <c r="D2" s="162"/>
    </row>
    <row r="3" spans="1:119" ht="18.75" customHeight="1" thickBot="1" x14ac:dyDescent="0.2">
      <c r="A3" s="160"/>
      <c r="B3" s="580" t="s">
        <v>75</v>
      </c>
      <c r="C3" s="581"/>
      <c r="D3" s="581"/>
      <c r="E3" s="582"/>
      <c r="F3" s="582"/>
      <c r="G3" s="582"/>
      <c r="H3" s="582"/>
      <c r="I3" s="582"/>
      <c r="J3" s="582"/>
      <c r="K3" s="582"/>
      <c r="L3" s="582" t="s">
        <v>76</v>
      </c>
      <c r="M3" s="582"/>
      <c r="N3" s="582"/>
      <c r="O3" s="582"/>
      <c r="P3" s="582"/>
      <c r="Q3" s="582"/>
      <c r="R3" s="585"/>
      <c r="S3" s="585"/>
      <c r="T3" s="585"/>
      <c r="U3" s="585"/>
      <c r="V3" s="586"/>
      <c r="W3" s="479" t="s">
        <v>77</v>
      </c>
      <c r="X3" s="480"/>
      <c r="Y3" s="480"/>
      <c r="Z3" s="480"/>
      <c r="AA3" s="480"/>
      <c r="AB3" s="581"/>
      <c r="AC3" s="585" t="s">
        <v>78</v>
      </c>
      <c r="AD3" s="480"/>
      <c r="AE3" s="480"/>
      <c r="AF3" s="480"/>
      <c r="AG3" s="480"/>
      <c r="AH3" s="480"/>
      <c r="AI3" s="480"/>
      <c r="AJ3" s="480"/>
      <c r="AK3" s="480"/>
      <c r="AL3" s="547"/>
      <c r="AM3" s="479" t="s">
        <v>79</v>
      </c>
      <c r="AN3" s="480"/>
      <c r="AO3" s="480"/>
      <c r="AP3" s="480"/>
      <c r="AQ3" s="480"/>
      <c r="AR3" s="480"/>
      <c r="AS3" s="480"/>
      <c r="AT3" s="480"/>
      <c r="AU3" s="480"/>
      <c r="AV3" s="480"/>
      <c r="AW3" s="480"/>
      <c r="AX3" s="547"/>
      <c r="AY3" s="539" t="s">
        <v>1</v>
      </c>
      <c r="AZ3" s="540"/>
      <c r="BA3" s="540"/>
      <c r="BB3" s="540"/>
      <c r="BC3" s="540"/>
      <c r="BD3" s="540"/>
      <c r="BE3" s="540"/>
      <c r="BF3" s="540"/>
      <c r="BG3" s="540"/>
      <c r="BH3" s="540"/>
      <c r="BI3" s="540"/>
      <c r="BJ3" s="540"/>
      <c r="BK3" s="540"/>
      <c r="BL3" s="540"/>
      <c r="BM3" s="589"/>
      <c r="BN3" s="479" t="s">
        <v>80</v>
      </c>
      <c r="BO3" s="480"/>
      <c r="BP3" s="480"/>
      <c r="BQ3" s="480"/>
      <c r="BR3" s="480"/>
      <c r="BS3" s="480"/>
      <c r="BT3" s="480"/>
      <c r="BU3" s="547"/>
      <c r="BV3" s="479" t="s">
        <v>81</v>
      </c>
      <c r="BW3" s="480"/>
      <c r="BX3" s="480"/>
      <c r="BY3" s="480"/>
      <c r="BZ3" s="480"/>
      <c r="CA3" s="480"/>
      <c r="CB3" s="480"/>
      <c r="CC3" s="547"/>
      <c r="CD3" s="539" t="s">
        <v>1</v>
      </c>
      <c r="CE3" s="540"/>
      <c r="CF3" s="540"/>
      <c r="CG3" s="540"/>
      <c r="CH3" s="540"/>
      <c r="CI3" s="540"/>
      <c r="CJ3" s="540"/>
      <c r="CK3" s="540"/>
      <c r="CL3" s="540"/>
      <c r="CM3" s="540"/>
      <c r="CN3" s="540"/>
      <c r="CO3" s="540"/>
      <c r="CP3" s="540"/>
      <c r="CQ3" s="540"/>
      <c r="CR3" s="540"/>
      <c r="CS3" s="589"/>
      <c r="CT3" s="479" t="s">
        <v>82</v>
      </c>
      <c r="CU3" s="480"/>
      <c r="CV3" s="480"/>
      <c r="CW3" s="480"/>
      <c r="CX3" s="480"/>
      <c r="CY3" s="480"/>
      <c r="CZ3" s="480"/>
      <c r="DA3" s="547"/>
      <c r="DB3" s="479" t="s">
        <v>83</v>
      </c>
      <c r="DC3" s="480"/>
      <c r="DD3" s="480"/>
      <c r="DE3" s="480"/>
      <c r="DF3" s="480"/>
      <c r="DG3" s="480"/>
      <c r="DH3" s="480"/>
      <c r="DI3" s="547"/>
    </row>
    <row r="4" spans="1:119" ht="18.75" customHeight="1" x14ac:dyDescent="0.15">
      <c r="A4" s="160"/>
      <c r="B4" s="555"/>
      <c r="C4" s="556"/>
      <c r="D4" s="556"/>
      <c r="E4" s="557"/>
      <c r="F4" s="557"/>
      <c r="G4" s="557"/>
      <c r="H4" s="557"/>
      <c r="I4" s="557"/>
      <c r="J4" s="557"/>
      <c r="K4" s="557"/>
      <c r="L4" s="557"/>
      <c r="M4" s="557"/>
      <c r="N4" s="557"/>
      <c r="O4" s="557"/>
      <c r="P4" s="557"/>
      <c r="Q4" s="557"/>
      <c r="R4" s="561"/>
      <c r="S4" s="561"/>
      <c r="T4" s="561"/>
      <c r="U4" s="561"/>
      <c r="V4" s="562"/>
      <c r="W4" s="548"/>
      <c r="X4" s="362"/>
      <c r="Y4" s="362"/>
      <c r="Z4" s="362"/>
      <c r="AA4" s="362"/>
      <c r="AB4" s="556"/>
      <c r="AC4" s="561"/>
      <c r="AD4" s="362"/>
      <c r="AE4" s="362"/>
      <c r="AF4" s="362"/>
      <c r="AG4" s="362"/>
      <c r="AH4" s="362"/>
      <c r="AI4" s="362"/>
      <c r="AJ4" s="362"/>
      <c r="AK4" s="362"/>
      <c r="AL4" s="549"/>
      <c r="AM4" s="506"/>
      <c r="AN4" s="416"/>
      <c r="AO4" s="416"/>
      <c r="AP4" s="416"/>
      <c r="AQ4" s="416"/>
      <c r="AR4" s="416"/>
      <c r="AS4" s="416"/>
      <c r="AT4" s="416"/>
      <c r="AU4" s="416"/>
      <c r="AV4" s="416"/>
      <c r="AW4" s="416"/>
      <c r="AX4" s="588"/>
      <c r="AY4" s="392" t="s">
        <v>84</v>
      </c>
      <c r="AZ4" s="393"/>
      <c r="BA4" s="393"/>
      <c r="BB4" s="393"/>
      <c r="BC4" s="393"/>
      <c r="BD4" s="393"/>
      <c r="BE4" s="393"/>
      <c r="BF4" s="393"/>
      <c r="BG4" s="393"/>
      <c r="BH4" s="393"/>
      <c r="BI4" s="393"/>
      <c r="BJ4" s="393"/>
      <c r="BK4" s="393"/>
      <c r="BL4" s="393"/>
      <c r="BM4" s="394"/>
      <c r="BN4" s="395">
        <v>7066863</v>
      </c>
      <c r="BO4" s="396"/>
      <c r="BP4" s="396"/>
      <c r="BQ4" s="396"/>
      <c r="BR4" s="396"/>
      <c r="BS4" s="396"/>
      <c r="BT4" s="396"/>
      <c r="BU4" s="397"/>
      <c r="BV4" s="395">
        <v>5124042</v>
      </c>
      <c r="BW4" s="396"/>
      <c r="BX4" s="396"/>
      <c r="BY4" s="396"/>
      <c r="BZ4" s="396"/>
      <c r="CA4" s="396"/>
      <c r="CB4" s="396"/>
      <c r="CC4" s="397"/>
      <c r="CD4" s="573" t="s">
        <v>85</v>
      </c>
      <c r="CE4" s="574"/>
      <c r="CF4" s="574"/>
      <c r="CG4" s="574"/>
      <c r="CH4" s="574"/>
      <c r="CI4" s="574"/>
      <c r="CJ4" s="574"/>
      <c r="CK4" s="574"/>
      <c r="CL4" s="574"/>
      <c r="CM4" s="574"/>
      <c r="CN4" s="574"/>
      <c r="CO4" s="574"/>
      <c r="CP4" s="574"/>
      <c r="CQ4" s="574"/>
      <c r="CR4" s="574"/>
      <c r="CS4" s="575"/>
      <c r="CT4" s="576">
        <v>2</v>
      </c>
      <c r="CU4" s="577"/>
      <c r="CV4" s="577"/>
      <c r="CW4" s="577"/>
      <c r="CX4" s="577"/>
      <c r="CY4" s="577"/>
      <c r="CZ4" s="577"/>
      <c r="DA4" s="578"/>
      <c r="DB4" s="576">
        <v>2.8</v>
      </c>
      <c r="DC4" s="577"/>
      <c r="DD4" s="577"/>
      <c r="DE4" s="577"/>
      <c r="DF4" s="577"/>
      <c r="DG4" s="577"/>
      <c r="DH4" s="577"/>
      <c r="DI4" s="578"/>
    </row>
    <row r="5" spans="1:119" ht="18.75" customHeight="1" x14ac:dyDescent="0.15">
      <c r="A5" s="160"/>
      <c r="B5" s="583"/>
      <c r="C5" s="417"/>
      <c r="D5" s="417"/>
      <c r="E5" s="584"/>
      <c r="F5" s="584"/>
      <c r="G5" s="584"/>
      <c r="H5" s="584"/>
      <c r="I5" s="584"/>
      <c r="J5" s="584"/>
      <c r="K5" s="584"/>
      <c r="L5" s="584"/>
      <c r="M5" s="584"/>
      <c r="N5" s="584"/>
      <c r="O5" s="584"/>
      <c r="P5" s="584"/>
      <c r="Q5" s="584"/>
      <c r="R5" s="415"/>
      <c r="S5" s="415"/>
      <c r="T5" s="415"/>
      <c r="U5" s="415"/>
      <c r="V5" s="587"/>
      <c r="W5" s="506"/>
      <c r="X5" s="416"/>
      <c r="Y5" s="416"/>
      <c r="Z5" s="416"/>
      <c r="AA5" s="416"/>
      <c r="AB5" s="417"/>
      <c r="AC5" s="415"/>
      <c r="AD5" s="416"/>
      <c r="AE5" s="416"/>
      <c r="AF5" s="416"/>
      <c r="AG5" s="416"/>
      <c r="AH5" s="416"/>
      <c r="AI5" s="416"/>
      <c r="AJ5" s="416"/>
      <c r="AK5" s="416"/>
      <c r="AL5" s="588"/>
      <c r="AM5" s="469" t="s">
        <v>86</v>
      </c>
      <c r="AN5" s="374"/>
      <c r="AO5" s="374"/>
      <c r="AP5" s="374"/>
      <c r="AQ5" s="374"/>
      <c r="AR5" s="374"/>
      <c r="AS5" s="374"/>
      <c r="AT5" s="375"/>
      <c r="AU5" s="457" t="s">
        <v>87</v>
      </c>
      <c r="AV5" s="458"/>
      <c r="AW5" s="458"/>
      <c r="AX5" s="458"/>
      <c r="AY5" s="380" t="s">
        <v>88</v>
      </c>
      <c r="AZ5" s="381"/>
      <c r="BA5" s="381"/>
      <c r="BB5" s="381"/>
      <c r="BC5" s="381"/>
      <c r="BD5" s="381"/>
      <c r="BE5" s="381"/>
      <c r="BF5" s="381"/>
      <c r="BG5" s="381"/>
      <c r="BH5" s="381"/>
      <c r="BI5" s="381"/>
      <c r="BJ5" s="381"/>
      <c r="BK5" s="381"/>
      <c r="BL5" s="381"/>
      <c r="BM5" s="382"/>
      <c r="BN5" s="400">
        <v>7009713</v>
      </c>
      <c r="BO5" s="401"/>
      <c r="BP5" s="401"/>
      <c r="BQ5" s="401"/>
      <c r="BR5" s="401"/>
      <c r="BS5" s="401"/>
      <c r="BT5" s="401"/>
      <c r="BU5" s="402"/>
      <c r="BV5" s="400">
        <v>5031156</v>
      </c>
      <c r="BW5" s="401"/>
      <c r="BX5" s="401"/>
      <c r="BY5" s="401"/>
      <c r="BZ5" s="401"/>
      <c r="CA5" s="401"/>
      <c r="CB5" s="401"/>
      <c r="CC5" s="402"/>
      <c r="CD5" s="409" t="s">
        <v>89</v>
      </c>
      <c r="CE5" s="410"/>
      <c r="CF5" s="410"/>
      <c r="CG5" s="410"/>
      <c r="CH5" s="410"/>
      <c r="CI5" s="410"/>
      <c r="CJ5" s="410"/>
      <c r="CK5" s="410"/>
      <c r="CL5" s="410"/>
      <c r="CM5" s="410"/>
      <c r="CN5" s="410"/>
      <c r="CO5" s="410"/>
      <c r="CP5" s="410"/>
      <c r="CQ5" s="410"/>
      <c r="CR5" s="410"/>
      <c r="CS5" s="411"/>
      <c r="CT5" s="370">
        <v>85.2</v>
      </c>
      <c r="CU5" s="371"/>
      <c r="CV5" s="371"/>
      <c r="CW5" s="371"/>
      <c r="CX5" s="371"/>
      <c r="CY5" s="371"/>
      <c r="CZ5" s="371"/>
      <c r="DA5" s="372"/>
      <c r="DB5" s="370">
        <v>85.5</v>
      </c>
      <c r="DC5" s="371"/>
      <c r="DD5" s="371"/>
      <c r="DE5" s="371"/>
      <c r="DF5" s="371"/>
      <c r="DG5" s="371"/>
      <c r="DH5" s="371"/>
      <c r="DI5" s="372"/>
    </row>
    <row r="6" spans="1:119" ht="18.75" customHeight="1" x14ac:dyDescent="0.15">
      <c r="A6" s="160"/>
      <c r="B6" s="553" t="s">
        <v>90</v>
      </c>
      <c r="C6" s="414"/>
      <c r="D6" s="414"/>
      <c r="E6" s="554"/>
      <c r="F6" s="554"/>
      <c r="G6" s="554"/>
      <c r="H6" s="554"/>
      <c r="I6" s="554"/>
      <c r="J6" s="554"/>
      <c r="K6" s="554"/>
      <c r="L6" s="554" t="s">
        <v>91</v>
      </c>
      <c r="M6" s="554"/>
      <c r="N6" s="554"/>
      <c r="O6" s="554"/>
      <c r="P6" s="554"/>
      <c r="Q6" s="554"/>
      <c r="R6" s="438"/>
      <c r="S6" s="438"/>
      <c r="T6" s="438"/>
      <c r="U6" s="438"/>
      <c r="V6" s="560"/>
      <c r="W6" s="491" t="s">
        <v>92</v>
      </c>
      <c r="X6" s="413"/>
      <c r="Y6" s="413"/>
      <c r="Z6" s="413"/>
      <c r="AA6" s="413"/>
      <c r="AB6" s="414"/>
      <c r="AC6" s="565" t="s">
        <v>93</v>
      </c>
      <c r="AD6" s="566"/>
      <c r="AE6" s="566"/>
      <c r="AF6" s="566"/>
      <c r="AG6" s="566"/>
      <c r="AH6" s="566"/>
      <c r="AI6" s="566"/>
      <c r="AJ6" s="566"/>
      <c r="AK6" s="566"/>
      <c r="AL6" s="567"/>
      <c r="AM6" s="469" t="s">
        <v>94</v>
      </c>
      <c r="AN6" s="374"/>
      <c r="AO6" s="374"/>
      <c r="AP6" s="374"/>
      <c r="AQ6" s="374"/>
      <c r="AR6" s="374"/>
      <c r="AS6" s="374"/>
      <c r="AT6" s="375"/>
      <c r="AU6" s="457" t="s">
        <v>87</v>
      </c>
      <c r="AV6" s="458"/>
      <c r="AW6" s="458"/>
      <c r="AX6" s="458"/>
      <c r="AY6" s="380" t="s">
        <v>95</v>
      </c>
      <c r="AZ6" s="381"/>
      <c r="BA6" s="381"/>
      <c r="BB6" s="381"/>
      <c r="BC6" s="381"/>
      <c r="BD6" s="381"/>
      <c r="BE6" s="381"/>
      <c r="BF6" s="381"/>
      <c r="BG6" s="381"/>
      <c r="BH6" s="381"/>
      <c r="BI6" s="381"/>
      <c r="BJ6" s="381"/>
      <c r="BK6" s="381"/>
      <c r="BL6" s="381"/>
      <c r="BM6" s="382"/>
      <c r="BN6" s="400">
        <v>57150</v>
      </c>
      <c r="BO6" s="401"/>
      <c r="BP6" s="401"/>
      <c r="BQ6" s="401"/>
      <c r="BR6" s="401"/>
      <c r="BS6" s="401"/>
      <c r="BT6" s="401"/>
      <c r="BU6" s="402"/>
      <c r="BV6" s="400">
        <v>92886</v>
      </c>
      <c r="BW6" s="401"/>
      <c r="BX6" s="401"/>
      <c r="BY6" s="401"/>
      <c r="BZ6" s="401"/>
      <c r="CA6" s="401"/>
      <c r="CB6" s="401"/>
      <c r="CC6" s="402"/>
      <c r="CD6" s="409" t="s">
        <v>96</v>
      </c>
      <c r="CE6" s="410"/>
      <c r="CF6" s="410"/>
      <c r="CG6" s="410"/>
      <c r="CH6" s="410"/>
      <c r="CI6" s="410"/>
      <c r="CJ6" s="410"/>
      <c r="CK6" s="410"/>
      <c r="CL6" s="410"/>
      <c r="CM6" s="410"/>
      <c r="CN6" s="410"/>
      <c r="CO6" s="410"/>
      <c r="CP6" s="410"/>
      <c r="CQ6" s="410"/>
      <c r="CR6" s="410"/>
      <c r="CS6" s="411"/>
      <c r="CT6" s="550">
        <v>88.6</v>
      </c>
      <c r="CU6" s="551"/>
      <c r="CV6" s="551"/>
      <c r="CW6" s="551"/>
      <c r="CX6" s="551"/>
      <c r="CY6" s="551"/>
      <c r="CZ6" s="551"/>
      <c r="DA6" s="552"/>
      <c r="DB6" s="550">
        <v>88.8</v>
      </c>
      <c r="DC6" s="551"/>
      <c r="DD6" s="551"/>
      <c r="DE6" s="551"/>
      <c r="DF6" s="551"/>
      <c r="DG6" s="551"/>
      <c r="DH6" s="551"/>
      <c r="DI6" s="552"/>
    </row>
    <row r="7" spans="1:119" ht="18.75" customHeight="1" x14ac:dyDescent="0.15">
      <c r="A7" s="160"/>
      <c r="B7" s="555"/>
      <c r="C7" s="556"/>
      <c r="D7" s="556"/>
      <c r="E7" s="557"/>
      <c r="F7" s="557"/>
      <c r="G7" s="557"/>
      <c r="H7" s="557"/>
      <c r="I7" s="557"/>
      <c r="J7" s="557"/>
      <c r="K7" s="557"/>
      <c r="L7" s="557"/>
      <c r="M7" s="557"/>
      <c r="N7" s="557"/>
      <c r="O7" s="557"/>
      <c r="P7" s="557"/>
      <c r="Q7" s="557"/>
      <c r="R7" s="561"/>
      <c r="S7" s="561"/>
      <c r="T7" s="561"/>
      <c r="U7" s="561"/>
      <c r="V7" s="562"/>
      <c r="W7" s="548"/>
      <c r="X7" s="362"/>
      <c r="Y7" s="362"/>
      <c r="Z7" s="362"/>
      <c r="AA7" s="362"/>
      <c r="AB7" s="556"/>
      <c r="AC7" s="568"/>
      <c r="AD7" s="363"/>
      <c r="AE7" s="363"/>
      <c r="AF7" s="363"/>
      <c r="AG7" s="363"/>
      <c r="AH7" s="363"/>
      <c r="AI7" s="363"/>
      <c r="AJ7" s="363"/>
      <c r="AK7" s="363"/>
      <c r="AL7" s="569"/>
      <c r="AM7" s="469" t="s">
        <v>97</v>
      </c>
      <c r="AN7" s="374"/>
      <c r="AO7" s="374"/>
      <c r="AP7" s="374"/>
      <c r="AQ7" s="374"/>
      <c r="AR7" s="374"/>
      <c r="AS7" s="374"/>
      <c r="AT7" s="375"/>
      <c r="AU7" s="457" t="s">
        <v>87</v>
      </c>
      <c r="AV7" s="458"/>
      <c r="AW7" s="458"/>
      <c r="AX7" s="458"/>
      <c r="AY7" s="380" t="s">
        <v>98</v>
      </c>
      <c r="AZ7" s="381"/>
      <c r="BA7" s="381"/>
      <c r="BB7" s="381"/>
      <c r="BC7" s="381"/>
      <c r="BD7" s="381"/>
      <c r="BE7" s="381"/>
      <c r="BF7" s="381"/>
      <c r="BG7" s="381"/>
      <c r="BH7" s="381"/>
      <c r="BI7" s="381"/>
      <c r="BJ7" s="381"/>
      <c r="BK7" s="381"/>
      <c r="BL7" s="381"/>
      <c r="BM7" s="382"/>
      <c r="BN7" s="400">
        <v>5691</v>
      </c>
      <c r="BO7" s="401"/>
      <c r="BP7" s="401"/>
      <c r="BQ7" s="401"/>
      <c r="BR7" s="401"/>
      <c r="BS7" s="401"/>
      <c r="BT7" s="401"/>
      <c r="BU7" s="402"/>
      <c r="BV7" s="400">
        <v>23613</v>
      </c>
      <c r="BW7" s="401"/>
      <c r="BX7" s="401"/>
      <c r="BY7" s="401"/>
      <c r="BZ7" s="401"/>
      <c r="CA7" s="401"/>
      <c r="CB7" s="401"/>
      <c r="CC7" s="402"/>
      <c r="CD7" s="409" t="s">
        <v>99</v>
      </c>
      <c r="CE7" s="410"/>
      <c r="CF7" s="410"/>
      <c r="CG7" s="410"/>
      <c r="CH7" s="410"/>
      <c r="CI7" s="410"/>
      <c r="CJ7" s="410"/>
      <c r="CK7" s="410"/>
      <c r="CL7" s="410"/>
      <c r="CM7" s="410"/>
      <c r="CN7" s="410"/>
      <c r="CO7" s="410"/>
      <c r="CP7" s="410"/>
      <c r="CQ7" s="410"/>
      <c r="CR7" s="410"/>
      <c r="CS7" s="411"/>
      <c r="CT7" s="400">
        <v>2611174</v>
      </c>
      <c r="CU7" s="401"/>
      <c r="CV7" s="401"/>
      <c r="CW7" s="401"/>
      <c r="CX7" s="401"/>
      <c r="CY7" s="401"/>
      <c r="CZ7" s="401"/>
      <c r="DA7" s="402"/>
      <c r="DB7" s="400">
        <v>2509422</v>
      </c>
      <c r="DC7" s="401"/>
      <c r="DD7" s="401"/>
      <c r="DE7" s="401"/>
      <c r="DF7" s="401"/>
      <c r="DG7" s="401"/>
      <c r="DH7" s="401"/>
      <c r="DI7" s="402"/>
    </row>
    <row r="8" spans="1:119" ht="18.75" customHeight="1" thickBot="1" x14ac:dyDescent="0.2">
      <c r="A8" s="160"/>
      <c r="B8" s="558"/>
      <c r="C8" s="492"/>
      <c r="D8" s="492"/>
      <c r="E8" s="559"/>
      <c r="F8" s="559"/>
      <c r="G8" s="559"/>
      <c r="H8" s="559"/>
      <c r="I8" s="559"/>
      <c r="J8" s="559"/>
      <c r="K8" s="559"/>
      <c r="L8" s="559"/>
      <c r="M8" s="559"/>
      <c r="N8" s="559"/>
      <c r="O8" s="559"/>
      <c r="P8" s="559"/>
      <c r="Q8" s="559"/>
      <c r="R8" s="563"/>
      <c r="S8" s="563"/>
      <c r="T8" s="563"/>
      <c r="U8" s="563"/>
      <c r="V8" s="564"/>
      <c r="W8" s="481"/>
      <c r="X8" s="482"/>
      <c r="Y8" s="482"/>
      <c r="Z8" s="482"/>
      <c r="AA8" s="482"/>
      <c r="AB8" s="492"/>
      <c r="AC8" s="570"/>
      <c r="AD8" s="571"/>
      <c r="AE8" s="571"/>
      <c r="AF8" s="571"/>
      <c r="AG8" s="571"/>
      <c r="AH8" s="571"/>
      <c r="AI8" s="571"/>
      <c r="AJ8" s="571"/>
      <c r="AK8" s="571"/>
      <c r="AL8" s="572"/>
      <c r="AM8" s="469" t="s">
        <v>100</v>
      </c>
      <c r="AN8" s="374"/>
      <c r="AO8" s="374"/>
      <c r="AP8" s="374"/>
      <c r="AQ8" s="374"/>
      <c r="AR8" s="374"/>
      <c r="AS8" s="374"/>
      <c r="AT8" s="375"/>
      <c r="AU8" s="457" t="s">
        <v>87</v>
      </c>
      <c r="AV8" s="458"/>
      <c r="AW8" s="458"/>
      <c r="AX8" s="458"/>
      <c r="AY8" s="380" t="s">
        <v>101</v>
      </c>
      <c r="AZ8" s="381"/>
      <c r="BA8" s="381"/>
      <c r="BB8" s="381"/>
      <c r="BC8" s="381"/>
      <c r="BD8" s="381"/>
      <c r="BE8" s="381"/>
      <c r="BF8" s="381"/>
      <c r="BG8" s="381"/>
      <c r="BH8" s="381"/>
      <c r="BI8" s="381"/>
      <c r="BJ8" s="381"/>
      <c r="BK8" s="381"/>
      <c r="BL8" s="381"/>
      <c r="BM8" s="382"/>
      <c r="BN8" s="400">
        <v>51459</v>
      </c>
      <c r="BO8" s="401"/>
      <c r="BP8" s="401"/>
      <c r="BQ8" s="401"/>
      <c r="BR8" s="401"/>
      <c r="BS8" s="401"/>
      <c r="BT8" s="401"/>
      <c r="BU8" s="402"/>
      <c r="BV8" s="400">
        <v>69273</v>
      </c>
      <c r="BW8" s="401"/>
      <c r="BX8" s="401"/>
      <c r="BY8" s="401"/>
      <c r="BZ8" s="401"/>
      <c r="CA8" s="401"/>
      <c r="CB8" s="401"/>
      <c r="CC8" s="402"/>
      <c r="CD8" s="409" t="s">
        <v>102</v>
      </c>
      <c r="CE8" s="410"/>
      <c r="CF8" s="410"/>
      <c r="CG8" s="410"/>
      <c r="CH8" s="410"/>
      <c r="CI8" s="410"/>
      <c r="CJ8" s="410"/>
      <c r="CK8" s="410"/>
      <c r="CL8" s="410"/>
      <c r="CM8" s="410"/>
      <c r="CN8" s="410"/>
      <c r="CO8" s="410"/>
      <c r="CP8" s="410"/>
      <c r="CQ8" s="410"/>
      <c r="CR8" s="410"/>
      <c r="CS8" s="411"/>
      <c r="CT8" s="513">
        <v>0.12</v>
      </c>
      <c r="CU8" s="514"/>
      <c r="CV8" s="514"/>
      <c r="CW8" s="514"/>
      <c r="CX8" s="514"/>
      <c r="CY8" s="514"/>
      <c r="CZ8" s="514"/>
      <c r="DA8" s="515"/>
      <c r="DB8" s="513">
        <v>0.13</v>
      </c>
      <c r="DC8" s="514"/>
      <c r="DD8" s="514"/>
      <c r="DE8" s="514"/>
      <c r="DF8" s="514"/>
      <c r="DG8" s="514"/>
      <c r="DH8" s="514"/>
      <c r="DI8" s="515"/>
    </row>
    <row r="9" spans="1:119" ht="18.75" customHeight="1" thickBot="1" x14ac:dyDescent="0.2">
      <c r="A9" s="160"/>
      <c r="B9" s="539" t="s">
        <v>103</v>
      </c>
      <c r="C9" s="540"/>
      <c r="D9" s="540"/>
      <c r="E9" s="540"/>
      <c r="F9" s="540"/>
      <c r="G9" s="540"/>
      <c r="H9" s="540"/>
      <c r="I9" s="540"/>
      <c r="J9" s="540"/>
      <c r="K9" s="463"/>
      <c r="L9" s="541" t="s">
        <v>104</v>
      </c>
      <c r="M9" s="542"/>
      <c r="N9" s="542"/>
      <c r="O9" s="542"/>
      <c r="P9" s="542"/>
      <c r="Q9" s="543"/>
      <c r="R9" s="544">
        <v>3027</v>
      </c>
      <c r="S9" s="545"/>
      <c r="T9" s="545"/>
      <c r="U9" s="545"/>
      <c r="V9" s="546"/>
      <c r="W9" s="479" t="s">
        <v>105</v>
      </c>
      <c r="X9" s="480"/>
      <c r="Y9" s="480"/>
      <c r="Z9" s="480"/>
      <c r="AA9" s="480"/>
      <c r="AB9" s="480"/>
      <c r="AC9" s="480"/>
      <c r="AD9" s="480"/>
      <c r="AE9" s="480"/>
      <c r="AF9" s="480"/>
      <c r="AG9" s="480"/>
      <c r="AH9" s="480"/>
      <c r="AI9" s="480"/>
      <c r="AJ9" s="480"/>
      <c r="AK9" s="480"/>
      <c r="AL9" s="547"/>
      <c r="AM9" s="469" t="s">
        <v>106</v>
      </c>
      <c r="AN9" s="374"/>
      <c r="AO9" s="374"/>
      <c r="AP9" s="374"/>
      <c r="AQ9" s="374"/>
      <c r="AR9" s="374"/>
      <c r="AS9" s="374"/>
      <c r="AT9" s="375"/>
      <c r="AU9" s="457" t="s">
        <v>87</v>
      </c>
      <c r="AV9" s="458"/>
      <c r="AW9" s="458"/>
      <c r="AX9" s="458"/>
      <c r="AY9" s="380" t="s">
        <v>107</v>
      </c>
      <c r="AZ9" s="381"/>
      <c r="BA9" s="381"/>
      <c r="BB9" s="381"/>
      <c r="BC9" s="381"/>
      <c r="BD9" s="381"/>
      <c r="BE9" s="381"/>
      <c r="BF9" s="381"/>
      <c r="BG9" s="381"/>
      <c r="BH9" s="381"/>
      <c r="BI9" s="381"/>
      <c r="BJ9" s="381"/>
      <c r="BK9" s="381"/>
      <c r="BL9" s="381"/>
      <c r="BM9" s="382"/>
      <c r="BN9" s="400">
        <v>-17814</v>
      </c>
      <c r="BO9" s="401"/>
      <c r="BP9" s="401"/>
      <c r="BQ9" s="401"/>
      <c r="BR9" s="401"/>
      <c r="BS9" s="401"/>
      <c r="BT9" s="401"/>
      <c r="BU9" s="402"/>
      <c r="BV9" s="400">
        <v>21664</v>
      </c>
      <c r="BW9" s="401"/>
      <c r="BX9" s="401"/>
      <c r="BY9" s="401"/>
      <c r="BZ9" s="401"/>
      <c r="CA9" s="401"/>
      <c r="CB9" s="401"/>
      <c r="CC9" s="402"/>
      <c r="CD9" s="409" t="s">
        <v>108</v>
      </c>
      <c r="CE9" s="410"/>
      <c r="CF9" s="410"/>
      <c r="CG9" s="410"/>
      <c r="CH9" s="410"/>
      <c r="CI9" s="410"/>
      <c r="CJ9" s="410"/>
      <c r="CK9" s="410"/>
      <c r="CL9" s="410"/>
      <c r="CM9" s="410"/>
      <c r="CN9" s="410"/>
      <c r="CO9" s="410"/>
      <c r="CP9" s="410"/>
      <c r="CQ9" s="410"/>
      <c r="CR9" s="410"/>
      <c r="CS9" s="411"/>
      <c r="CT9" s="370">
        <v>24.5</v>
      </c>
      <c r="CU9" s="371"/>
      <c r="CV9" s="371"/>
      <c r="CW9" s="371"/>
      <c r="CX9" s="371"/>
      <c r="CY9" s="371"/>
      <c r="CZ9" s="371"/>
      <c r="DA9" s="372"/>
      <c r="DB9" s="370">
        <v>22.9</v>
      </c>
      <c r="DC9" s="371"/>
      <c r="DD9" s="371"/>
      <c r="DE9" s="371"/>
      <c r="DF9" s="371"/>
      <c r="DG9" s="371"/>
      <c r="DH9" s="371"/>
      <c r="DI9" s="372"/>
    </row>
    <row r="10" spans="1:119" ht="18.75" customHeight="1" thickBot="1" x14ac:dyDescent="0.2">
      <c r="A10" s="160"/>
      <c r="B10" s="539"/>
      <c r="C10" s="540"/>
      <c r="D10" s="540"/>
      <c r="E10" s="540"/>
      <c r="F10" s="540"/>
      <c r="G10" s="540"/>
      <c r="H10" s="540"/>
      <c r="I10" s="540"/>
      <c r="J10" s="540"/>
      <c r="K10" s="463"/>
      <c r="L10" s="373" t="s">
        <v>109</v>
      </c>
      <c r="M10" s="374"/>
      <c r="N10" s="374"/>
      <c r="O10" s="374"/>
      <c r="P10" s="374"/>
      <c r="Q10" s="375"/>
      <c r="R10" s="376">
        <v>3136</v>
      </c>
      <c r="S10" s="377"/>
      <c r="T10" s="377"/>
      <c r="U10" s="377"/>
      <c r="V10" s="379"/>
      <c r="W10" s="548"/>
      <c r="X10" s="362"/>
      <c r="Y10" s="362"/>
      <c r="Z10" s="362"/>
      <c r="AA10" s="362"/>
      <c r="AB10" s="362"/>
      <c r="AC10" s="362"/>
      <c r="AD10" s="362"/>
      <c r="AE10" s="362"/>
      <c r="AF10" s="362"/>
      <c r="AG10" s="362"/>
      <c r="AH10" s="362"/>
      <c r="AI10" s="362"/>
      <c r="AJ10" s="362"/>
      <c r="AK10" s="362"/>
      <c r="AL10" s="549"/>
      <c r="AM10" s="469" t="s">
        <v>110</v>
      </c>
      <c r="AN10" s="374"/>
      <c r="AO10" s="374"/>
      <c r="AP10" s="374"/>
      <c r="AQ10" s="374"/>
      <c r="AR10" s="374"/>
      <c r="AS10" s="374"/>
      <c r="AT10" s="375"/>
      <c r="AU10" s="457" t="s">
        <v>111</v>
      </c>
      <c r="AV10" s="458"/>
      <c r="AW10" s="458"/>
      <c r="AX10" s="458"/>
      <c r="AY10" s="380" t="s">
        <v>112</v>
      </c>
      <c r="AZ10" s="381"/>
      <c r="BA10" s="381"/>
      <c r="BB10" s="381"/>
      <c r="BC10" s="381"/>
      <c r="BD10" s="381"/>
      <c r="BE10" s="381"/>
      <c r="BF10" s="381"/>
      <c r="BG10" s="381"/>
      <c r="BH10" s="381"/>
      <c r="BI10" s="381"/>
      <c r="BJ10" s="381"/>
      <c r="BK10" s="381"/>
      <c r="BL10" s="381"/>
      <c r="BM10" s="382"/>
      <c r="BN10" s="400">
        <v>7111</v>
      </c>
      <c r="BO10" s="401"/>
      <c r="BP10" s="401"/>
      <c r="BQ10" s="401"/>
      <c r="BR10" s="401"/>
      <c r="BS10" s="401"/>
      <c r="BT10" s="401"/>
      <c r="BU10" s="402"/>
      <c r="BV10" s="400">
        <v>4963</v>
      </c>
      <c r="BW10" s="401"/>
      <c r="BX10" s="401"/>
      <c r="BY10" s="401"/>
      <c r="BZ10" s="401"/>
      <c r="CA10" s="401"/>
      <c r="CB10" s="401"/>
      <c r="CC10" s="402"/>
      <c r="CD10" s="163" t="s">
        <v>113</v>
      </c>
      <c r="CE10" s="164"/>
      <c r="CF10" s="164"/>
      <c r="CG10" s="164"/>
      <c r="CH10" s="164"/>
      <c r="CI10" s="164"/>
      <c r="CJ10" s="164"/>
      <c r="CK10" s="164"/>
      <c r="CL10" s="164"/>
      <c r="CM10" s="164"/>
      <c r="CN10" s="164"/>
      <c r="CO10" s="164"/>
      <c r="CP10" s="164"/>
      <c r="CQ10" s="164"/>
      <c r="CR10" s="164"/>
      <c r="CS10" s="165"/>
      <c r="CT10" s="166"/>
      <c r="CU10" s="167"/>
      <c r="CV10" s="167"/>
      <c r="CW10" s="167"/>
      <c r="CX10" s="167"/>
      <c r="CY10" s="167"/>
      <c r="CZ10" s="167"/>
      <c r="DA10" s="168"/>
      <c r="DB10" s="166"/>
      <c r="DC10" s="167"/>
      <c r="DD10" s="167"/>
      <c r="DE10" s="167"/>
      <c r="DF10" s="167"/>
      <c r="DG10" s="167"/>
      <c r="DH10" s="167"/>
      <c r="DI10" s="168"/>
    </row>
    <row r="11" spans="1:119" ht="18.75" customHeight="1" thickBot="1" x14ac:dyDescent="0.2">
      <c r="A11" s="160"/>
      <c r="B11" s="539"/>
      <c r="C11" s="540"/>
      <c r="D11" s="540"/>
      <c r="E11" s="540"/>
      <c r="F11" s="540"/>
      <c r="G11" s="540"/>
      <c r="H11" s="540"/>
      <c r="I11" s="540"/>
      <c r="J11" s="540"/>
      <c r="K11" s="463"/>
      <c r="L11" s="446" t="s">
        <v>114</v>
      </c>
      <c r="M11" s="447"/>
      <c r="N11" s="447"/>
      <c r="O11" s="447"/>
      <c r="P11" s="447"/>
      <c r="Q11" s="448"/>
      <c r="R11" s="536" t="s">
        <v>115</v>
      </c>
      <c r="S11" s="537"/>
      <c r="T11" s="537"/>
      <c r="U11" s="537"/>
      <c r="V11" s="538"/>
      <c r="W11" s="548"/>
      <c r="X11" s="362"/>
      <c r="Y11" s="362"/>
      <c r="Z11" s="362"/>
      <c r="AA11" s="362"/>
      <c r="AB11" s="362"/>
      <c r="AC11" s="362"/>
      <c r="AD11" s="362"/>
      <c r="AE11" s="362"/>
      <c r="AF11" s="362"/>
      <c r="AG11" s="362"/>
      <c r="AH11" s="362"/>
      <c r="AI11" s="362"/>
      <c r="AJ11" s="362"/>
      <c r="AK11" s="362"/>
      <c r="AL11" s="549"/>
      <c r="AM11" s="469" t="s">
        <v>116</v>
      </c>
      <c r="AN11" s="374"/>
      <c r="AO11" s="374"/>
      <c r="AP11" s="374"/>
      <c r="AQ11" s="374"/>
      <c r="AR11" s="374"/>
      <c r="AS11" s="374"/>
      <c r="AT11" s="375"/>
      <c r="AU11" s="457" t="s">
        <v>117</v>
      </c>
      <c r="AV11" s="458"/>
      <c r="AW11" s="458"/>
      <c r="AX11" s="458"/>
      <c r="AY11" s="380" t="s">
        <v>118</v>
      </c>
      <c r="AZ11" s="381"/>
      <c r="BA11" s="381"/>
      <c r="BB11" s="381"/>
      <c r="BC11" s="381"/>
      <c r="BD11" s="381"/>
      <c r="BE11" s="381"/>
      <c r="BF11" s="381"/>
      <c r="BG11" s="381"/>
      <c r="BH11" s="381"/>
      <c r="BI11" s="381"/>
      <c r="BJ11" s="381"/>
      <c r="BK11" s="381"/>
      <c r="BL11" s="381"/>
      <c r="BM11" s="382"/>
      <c r="BN11" s="400">
        <v>56197</v>
      </c>
      <c r="BO11" s="401"/>
      <c r="BP11" s="401"/>
      <c r="BQ11" s="401"/>
      <c r="BR11" s="401"/>
      <c r="BS11" s="401"/>
      <c r="BT11" s="401"/>
      <c r="BU11" s="402"/>
      <c r="BV11" s="400">
        <v>0</v>
      </c>
      <c r="BW11" s="401"/>
      <c r="BX11" s="401"/>
      <c r="BY11" s="401"/>
      <c r="BZ11" s="401"/>
      <c r="CA11" s="401"/>
      <c r="CB11" s="401"/>
      <c r="CC11" s="402"/>
      <c r="CD11" s="409" t="s">
        <v>119</v>
      </c>
      <c r="CE11" s="410"/>
      <c r="CF11" s="410"/>
      <c r="CG11" s="410"/>
      <c r="CH11" s="410"/>
      <c r="CI11" s="410"/>
      <c r="CJ11" s="410"/>
      <c r="CK11" s="410"/>
      <c r="CL11" s="410"/>
      <c r="CM11" s="410"/>
      <c r="CN11" s="410"/>
      <c r="CO11" s="410"/>
      <c r="CP11" s="410"/>
      <c r="CQ11" s="410"/>
      <c r="CR11" s="410"/>
      <c r="CS11" s="411"/>
      <c r="CT11" s="513" t="s">
        <v>120</v>
      </c>
      <c r="CU11" s="514"/>
      <c r="CV11" s="514"/>
      <c r="CW11" s="514"/>
      <c r="CX11" s="514"/>
      <c r="CY11" s="514"/>
      <c r="CZ11" s="514"/>
      <c r="DA11" s="515"/>
      <c r="DB11" s="513" t="s">
        <v>120</v>
      </c>
      <c r="DC11" s="514"/>
      <c r="DD11" s="514"/>
      <c r="DE11" s="514"/>
      <c r="DF11" s="514"/>
      <c r="DG11" s="514"/>
      <c r="DH11" s="514"/>
      <c r="DI11" s="515"/>
    </row>
    <row r="12" spans="1:119" ht="18.75" customHeight="1" x14ac:dyDescent="0.15">
      <c r="A12" s="160"/>
      <c r="B12" s="516" t="s">
        <v>121</v>
      </c>
      <c r="C12" s="517"/>
      <c r="D12" s="517"/>
      <c r="E12" s="517"/>
      <c r="F12" s="517"/>
      <c r="G12" s="517"/>
      <c r="H12" s="517"/>
      <c r="I12" s="517"/>
      <c r="J12" s="517"/>
      <c r="K12" s="518"/>
      <c r="L12" s="525" t="s">
        <v>122</v>
      </c>
      <c r="M12" s="526"/>
      <c r="N12" s="526"/>
      <c r="O12" s="526"/>
      <c r="P12" s="526"/>
      <c r="Q12" s="527"/>
      <c r="R12" s="528">
        <v>2887</v>
      </c>
      <c r="S12" s="529"/>
      <c r="T12" s="529"/>
      <c r="U12" s="529"/>
      <c r="V12" s="530"/>
      <c r="W12" s="531" t="s">
        <v>1</v>
      </c>
      <c r="X12" s="458"/>
      <c r="Y12" s="458"/>
      <c r="Z12" s="458"/>
      <c r="AA12" s="458"/>
      <c r="AB12" s="532"/>
      <c r="AC12" s="457" t="s">
        <v>123</v>
      </c>
      <c r="AD12" s="458"/>
      <c r="AE12" s="458"/>
      <c r="AF12" s="458"/>
      <c r="AG12" s="532"/>
      <c r="AH12" s="457" t="s">
        <v>124</v>
      </c>
      <c r="AI12" s="458"/>
      <c r="AJ12" s="458"/>
      <c r="AK12" s="458"/>
      <c r="AL12" s="533"/>
      <c r="AM12" s="469" t="s">
        <v>125</v>
      </c>
      <c r="AN12" s="374"/>
      <c r="AO12" s="374"/>
      <c r="AP12" s="374"/>
      <c r="AQ12" s="374"/>
      <c r="AR12" s="374"/>
      <c r="AS12" s="374"/>
      <c r="AT12" s="375"/>
      <c r="AU12" s="457" t="s">
        <v>117</v>
      </c>
      <c r="AV12" s="458"/>
      <c r="AW12" s="458"/>
      <c r="AX12" s="458"/>
      <c r="AY12" s="380" t="s">
        <v>126</v>
      </c>
      <c r="AZ12" s="381"/>
      <c r="BA12" s="381"/>
      <c r="BB12" s="381"/>
      <c r="BC12" s="381"/>
      <c r="BD12" s="381"/>
      <c r="BE12" s="381"/>
      <c r="BF12" s="381"/>
      <c r="BG12" s="381"/>
      <c r="BH12" s="381"/>
      <c r="BI12" s="381"/>
      <c r="BJ12" s="381"/>
      <c r="BK12" s="381"/>
      <c r="BL12" s="381"/>
      <c r="BM12" s="382"/>
      <c r="BN12" s="400">
        <v>74000</v>
      </c>
      <c r="BO12" s="401"/>
      <c r="BP12" s="401"/>
      <c r="BQ12" s="401"/>
      <c r="BR12" s="401"/>
      <c r="BS12" s="401"/>
      <c r="BT12" s="401"/>
      <c r="BU12" s="402"/>
      <c r="BV12" s="400">
        <v>0</v>
      </c>
      <c r="BW12" s="401"/>
      <c r="BX12" s="401"/>
      <c r="BY12" s="401"/>
      <c r="BZ12" s="401"/>
      <c r="CA12" s="401"/>
      <c r="CB12" s="401"/>
      <c r="CC12" s="402"/>
      <c r="CD12" s="409" t="s">
        <v>127</v>
      </c>
      <c r="CE12" s="410"/>
      <c r="CF12" s="410"/>
      <c r="CG12" s="410"/>
      <c r="CH12" s="410"/>
      <c r="CI12" s="410"/>
      <c r="CJ12" s="410"/>
      <c r="CK12" s="410"/>
      <c r="CL12" s="410"/>
      <c r="CM12" s="410"/>
      <c r="CN12" s="410"/>
      <c r="CO12" s="410"/>
      <c r="CP12" s="410"/>
      <c r="CQ12" s="410"/>
      <c r="CR12" s="410"/>
      <c r="CS12" s="411"/>
      <c r="CT12" s="513" t="s">
        <v>128</v>
      </c>
      <c r="CU12" s="514"/>
      <c r="CV12" s="514"/>
      <c r="CW12" s="514"/>
      <c r="CX12" s="514"/>
      <c r="CY12" s="514"/>
      <c r="CZ12" s="514"/>
      <c r="DA12" s="515"/>
      <c r="DB12" s="513" t="s">
        <v>129</v>
      </c>
      <c r="DC12" s="514"/>
      <c r="DD12" s="514"/>
      <c r="DE12" s="514"/>
      <c r="DF12" s="514"/>
      <c r="DG12" s="514"/>
      <c r="DH12" s="514"/>
      <c r="DI12" s="515"/>
    </row>
    <row r="13" spans="1:119" ht="18.75" customHeight="1" x14ac:dyDescent="0.15">
      <c r="A13" s="160"/>
      <c r="B13" s="519"/>
      <c r="C13" s="520"/>
      <c r="D13" s="520"/>
      <c r="E13" s="520"/>
      <c r="F13" s="520"/>
      <c r="G13" s="520"/>
      <c r="H13" s="520"/>
      <c r="I13" s="520"/>
      <c r="J13" s="520"/>
      <c r="K13" s="521"/>
      <c r="L13" s="169"/>
      <c r="M13" s="500" t="s">
        <v>130</v>
      </c>
      <c r="N13" s="501"/>
      <c r="O13" s="501"/>
      <c r="P13" s="501"/>
      <c r="Q13" s="502"/>
      <c r="R13" s="503">
        <v>2868</v>
      </c>
      <c r="S13" s="504"/>
      <c r="T13" s="504"/>
      <c r="U13" s="504"/>
      <c r="V13" s="505"/>
      <c r="W13" s="491" t="s">
        <v>131</v>
      </c>
      <c r="X13" s="413"/>
      <c r="Y13" s="413"/>
      <c r="Z13" s="413"/>
      <c r="AA13" s="413"/>
      <c r="AB13" s="414"/>
      <c r="AC13" s="376">
        <v>249</v>
      </c>
      <c r="AD13" s="377"/>
      <c r="AE13" s="377"/>
      <c r="AF13" s="377"/>
      <c r="AG13" s="378"/>
      <c r="AH13" s="376">
        <v>265</v>
      </c>
      <c r="AI13" s="377"/>
      <c r="AJ13" s="377"/>
      <c r="AK13" s="377"/>
      <c r="AL13" s="379"/>
      <c r="AM13" s="469" t="s">
        <v>132</v>
      </c>
      <c r="AN13" s="374"/>
      <c r="AO13" s="374"/>
      <c r="AP13" s="374"/>
      <c r="AQ13" s="374"/>
      <c r="AR13" s="374"/>
      <c r="AS13" s="374"/>
      <c r="AT13" s="375"/>
      <c r="AU13" s="457" t="s">
        <v>133</v>
      </c>
      <c r="AV13" s="458"/>
      <c r="AW13" s="458"/>
      <c r="AX13" s="458"/>
      <c r="AY13" s="380" t="s">
        <v>134</v>
      </c>
      <c r="AZ13" s="381"/>
      <c r="BA13" s="381"/>
      <c r="BB13" s="381"/>
      <c r="BC13" s="381"/>
      <c r="BD13" s="381"/>
      <c r="BE13" s="381"/>
      <c r="BF13" s="381"/>
      <c r="BG13" s="381"/>
      <c r="BH13" s="381"/>
      <c r="BI13" s="381"/>
      <c r="BJ13" s="381"/>
      <c r="BK13" s="381"/>
      <c r="BL13" s="381"/>
      <c r="BM13" s="382"/>
      <c r="BN13" s="400">
        <v>-28506</v>
      </c>
      <c r="BO13" s="401"/>
      <c r="BP13" s="401"/>
      <c r="BQ13" s="401"/>
      <c r="BR13" s="401"/>
      <c r="BS13" s="401"/>
      <c r="BT13" s="401"/>
      <c r="BU13" s="402"/>
      <c r="BV13" s="400">
        <v>26627</v>
      </c>
      <c r="BW13" s="401"/>
      <c r="BX13" s="401"/>
      <c r="BY13" s="401"/>
      <c r="BZ13" s="401"/>
      <c r="CA13" s="401"/>
      <c r="CB13" s="401"/>
      <c r="CC13" s="402"/>
      <c r="CD13" s="409" t="s">
        <v>135</v>
      </c>
      <c r="CE13" s="410"/>
      <c r="CF13" s="410"/>
      <c r="CG13" s="410"/>
      <c r="CH13" s="410"/>
      <c r="CI13" s="410"/>
      <c r="CJ13" s="410"/>
      <c r="CK13" s="410"/>
      <c r="CL13" s="410"/>
      <c r="CM13" s="410"/>
      <c r="CN13" s="410"/>
      <c r="CO13" s="410"/>
      <c r="CP13" s="410"/>
      <c r="CQ13" s="410"/>
      <c r="CR13" s="410"/>
      <c r="CS13" s="411"/>
      <c r="CT13" s="370">
        <v>11.1</v>
      </c>
      <c r="CU13" s="371"/>
      <c r="CV13" s="371"/>
      <c r="CW13" s="371"/>
      <c r="CX13" s="371"/>
      <c r="CY13" s="371"/>
      <c r="CZ13" s="371"/>
      <c r="DA13" s="372"/>
      <c r="DB13" s="370">
        <v>10.7</v>
      </c>
      <c r="DC13" s="371"/>
      <c r="DD13" s="371"/>
      <c r="DE13" s="371"/>
      <c r="DF13" s="371"/>
      <c r="DG13" s="371"/>
      <c r="DH13" s="371"/>
      <c r="DI13" s="372"/>
    </row>
    <row r="14" spans="1:119" ht="18.75" customHeight="1" thickBot="1" x14ac:dyDescent="0.2">
      <c r="A14" s="160"/>
      <c r="B14" s="519"/>
      <c r="C14" s="520"/>
      <c r="D14" s="520"/>
      <c r="E14" s="520"/>
      <c r="F14" s="520"/>
      <c r="G14" s="520"/>
      <c r="H14" s="520"/>
      <c r="I14" s="520"/>
      <c r="J14" s="520"/>
      <c r="K14" s="521"/>
      <c r="L14" s="493" t="s">
        <v>136</v>
      </c>
      <c r="M14" s="534"/>
      <c r="N14" s="534"/>
      <c r="O14" s="534"/>
      <c r="P14" s="534"/>
      <c r="Q14" s="535"/>
      <c r="R14" s="503">
        <v>2924</v>
      </c>
      <c r="S14" s="504"/>
      <c r="T14" s="504"/>
      <c r="U14" s="504"/>
      <c r="V14" s="505"/>
      <c r="W14" s="506"/>
      <c r="X14" s="416"/>
      <c r="Y14" s="416"/>
      <c r="Z14" s="416"/>
      <c r="AA14" s="416"/>
      <c r="AB14" s="417"/>
      <c r="AC14" s="496">
        <v>17.2</v>
      </c>
      <c r="AD14" s="497"/>
      <c r="AE14" s="497"/>
      <c r="AF14" s="497"/>
      <c r="AG14" s="498"/>
      <c r="AH14" s="496">
        <v>18.5</v>
      </c>
      <c r="AI14" s="497"/>
      <c r="AJ14" s="497"/>
      <c r="AK14" s="497"/>
      <c r="AL14" s="499"/>
      <c r="AM14" s="469"/>
      <c r="AN14" s="374"/>
      <c r="AO14" s="374"/>
      <c r="AP14" s="374"/>
      <c r="AQ14" s="374"/>
      <c r="AR14" s="374"/>
      <c r="AS14" s="374"/>
      <c r="AT14" s="375"/>
      <c r="AU14" s="457"/>
      <c r="AV14" s="458"/>
      <c r="AW14" s="458"/>
      <c r="AX14" s="458"/>
      <c r="AY14" s="380"/>
      <c r="AZ14" s="381"/>
      <c r="BA14" s="381"/>
      <c r="BB14" s="381"/>
      <c r="BC14" s="381"/>
      <c r="BD14" s="381"/>
      <c r="BE14" s="381"/>
      <c r="BF14" s="381"/>
      <c r="BG14" s="381"/>
      <c r="BH14" s="381"/>
      <c r="BI14" s="381"/>
      <c r="BJ14" s="381"/>
      <c r="BK14" s="381"/>
      <c r="BL14" s="381"/>
      <c r="BM14" s="382"/>
      <c r="BN14" s="400"/>
      <c r="BO14" s="401"/>
      <c r="BP14" s="401"/>
      <c r="BQ14" s="401"/>
      <c r="BR14" s="401"/>
      <c r="BS14" s="401"/>
      <c r="BT14" s="401"/>
      <c r="BU14" s="402"/>
      <c r="BV14" s="400"/>
      <c r="BW14" s="401"/>
      <c r="BX14" s="401"/>
      <c r="BY14" s="401"/>
      <c r="BZ14" s="401"/>
      <c r="CA14" s="401"/>
      <c r="CB14" s="401"/>
      <c r="CC14" s="402"/>
      <c r="CD14" s="406" t="s">
        <v>137</v>
      </c>
      <c r="CE14" s="407"/>
      <c r="CF14" s="407"/>
      <c r="CG14" s="407"/>
      <c r="CH14" s="407"/>
      <c r="CI14" s="407"/>
      <c r="CJ14" s="407"/>
      <c r="CK14" s="407"/>
      <c r="CL14" s="407"/>
      <c r="CM14" s="407"/>
      <c r="CN14" s="407"/>
      <c r="CO14" s="407"/>
      <c r="CP14" s="407"/>
      <c r="CQ14" s="407"/>
      <c r="CR14" s="407"/>
      <c r="CS14" s="408"/>
      <c r="CT14" s="507">
        <v>89</v>
      </c>
      <c r="CU14" s="508"/>
      <c r="CV14" s="508"/>
      <c r="CW14" s="508"/>
      <c r="CX14" s="508"/>
      <c r="CY14" s="508"/>
      <c r="CZ14" s="508"/>
      <c r="DA14" s="509"/>
      <c r="DB14" s="507">
        <v>75.8</v>
      </c>
      <c r="DC14" s="508"/>
      <c r="DD14" s="508"/>
      <c r="DE14" s="508"/>
      <c r="DF14" s="508"/>
      <c r="DG14" s="508"/>
      <c r="DH14" s="508"/>
      <c r="DI14" s="509"/>
    </row>
    <row r="15" spans="1:119" ht="18.75" customHeight="1" x14ac:dyDescent="0.15">
      <c r="A15" s="160"/>
      <c r="B15" s="519"/>
      <c r="C15" s="520"/>
      <c r="D15" s="520"/>
      <c r="E15" s="520"/>
      <c r="F15" s="520"/>
      <c r="G15" s="520"/>
      <c r="H15" s="520"/>
      <c r="I15" s="520"/>
      <c r="J15" s="520"/>
      <c r="K15" s="521"/>
      <c r="L15" s="169"/>
      <c r="M15" s="500" t="s">
        <v>130</v>
      </c>
      <c r="N15" s="501"/>
      <c r="O15" s="501"/>
      <c r="P15" s="501"/>
      <c r="Q15" s="502"/>
      <c r="R15" s="503">
        <v>2908</v>
      </c>
      <c r="S15" s="504"/>
      <c r="T15" s="504"/>
      <c r="U15" s="504"/>
      <c r="V15" s="505"/>
      <c r="W15" s="491" t="s">
        <v>138</v>
      </c>
      <c r="X15" s="413"/>
      <c r="Y15" s="413"/>
      <c r="Z15" s="413"/>
      <c r="AA15" s="413"/>
      <c r="AB15" s="414"/>
      <c r="AC15" s="376">
        <v>210</v>
      </c>
      <c r="AD15" s="377"/>
      <c r="AE15" s="377"/>
      <c r="AF15" s="377"/>
      <c r="AG15" s="378"/>
      <c r="AH15" s="376">
        <v>182</v>
      </c>
      <c r="AI15" s="377"/>
      <c r="AJ15" s="377"/>
      <c r="AK15" s="377"/>
      <c r="AL15" s="379"/>
      <c r="AM15" s="469"/>
      <c r="AN15" s="374"/>
      <c r="AO15" s="374"/>
      <c r="AP15" s="374"/>
      <c r="AQ15" s="374"/>
      <c r="AR15" s="374"/>
      <c r="AS15" s="374"/>
      <c r="AT15" s="375"/>
      <c r="AU15" s="457"/>
      <c r="AV15" s="458"/>
      <c r="AW15" s="458"/>
      <c r="AX15" s="458"/>
      <c r="AY15" s="392" t="s">
        <v>139</v>
      </c>
      <c r="AZ15" s="393"/>
      <c r="BA15" s="393"/>
      <c r="BB15" s="393"/>
      <c r="BC15" s="393"/>
      <c r="BD15" s="393"/>
      <c r="BE15" s="393"/>
      <c r="BF15" s="393"/>
      <c r="BG15" s="393"/>
      <c r="BH15" s="393"/>
      <c r="BI15" s="393"/>
      <c r="BJ15" s="393"/>
      <c r="BK15" s="393"/>
      <c r="BL15" s="393"/>
      <c r="BM15" s="394"/>
      <c r="BN15" s="395">
        <v>297115</v>
      </c>
      <c r="BO15" s="396"/>
      <c r="BP15" s="396"/>
      <c r="BQ15" s="396"/>
      <c r="BR15" s="396"/>
      <c r="BS15" s="396"/>
      <c r="BT15" s="396"/>
      <c r="BU15" s="397"/>
      <c r="BV15" s="395">
        <v>294103</v>
      </c>
      <c r="BW15" s="396"/>
      <c r="BX15" s="396"/>
      <c r="BY15" s="396"/>
      <c r="BZ15" s="396"/>
      <c r="CA15" s="396"/>
      <c r="CB15" s="396"/>
      <c r="CC15" s="397"/>
      <c r="CD15" s="510" t="s">
        <v>140</v>
      </c>
      <c r="CE15" s="511"/>
      <c r="CF15" s="511"/>
      <c r="CG15" s="511"/>
      <c r="CH15" s="511"/>
      <c r="CI15" s="511"/>
      <c r="CJ15" s="511"/>
      <c r="CK15" s="511"/>
      <c r="CL15" s="511"/>
      <c r="CM15" s="511"/>
      <c r="CN15" s="511"/>
      <c r="CO15" s="511"/>
      <c r="CP15" s="511"/>
      <c r="CQ15" s="511"/>
      <c r="CR15" s="511"/>
      <c r="CS15" s="512"/>
      <c r="CT15" s="170"/>
      <c r="CU15" s="171"/>
      <c r="CV15" s="171"/>
      <c r="CW15" s="171"/>
      <c r="CX15" s="171"/>
      <c r="CY15" s="171"/>
      <c r="CZ15" s="171"/>
      <c r="DA15" s="172"/>
      <c r="DB15" s="170"/>
      <c r="DC15" s="171"/>
      <c r="DD15" s="171"/>
      <c r="DE15" s="171"/>
      <c r="DF15" s="171"/>
      <c r="DG15" s="171"/>
      <c r="DH15" s="171"/>
      <c r="DI15" s="172"/>
    </row>
    <row r="16" spans="1:119" ht="18.75" customHeight="1" x14ac:dyDescent="0.15">
      <c r="A16" s="160"/>
      <c r="B16" s="519"/>
      <c r="C16" s="520"/>
      <c r="D16" s="520"/>
      <c r="E16" s="520"/>
      <c r="F16" s="520"/>
      <c r="G16" s="520"/>
      <c r="H16" s="520"/>
      <c r="I16" s="520"/>
      <c r="J16" s="520"/>
      <c r="K16" s="521"/>
      <c r="L16" s="493" t="s">
        <v>141</v>
      </c>
      <c r="M16" s="494"/>
      <c r="N16" s="494"/>
      <c r="O16" s="494"/>
      <c r="P16" s="494"/>
      <c r="Q16" s="495"/>
      <c r="R16" s="488" t="s">
        <v>142</v>
      </c>
      <c r="S16" s="489"/>
      <c r="T16" s="489"/>
      <c r="U16" s="489"/>
      <c r="V16" s="490"/>
      <c r="W16" s="506"/>
      <c r="X16" s="416"/>
      <c r="Y16" s="416"/>
      <c r="Z16" s="416"/>
      <c r="AA16" s="416"/>
      <c r="AB16" s="417"/>
      <c r="AC16" s="496">
        <v>14.5</v>
      </c>
      <c r="AD16" s="497"/>
      <c r="AE16" s="497"/>
      <c r="AF16" s="497"/>
      <c r="AG16" s="498"/>
      <c r="AH16" s="496">
        <v>12.7</v>
      </c>
      <c r="AI16" s="497"/>
      <c r="AJ16" s="497"/>
      <c r="AK16" s="497"/>
      <c r="AL16" s="499"/>
      <c r="AM16" s="469"/>
      <c r="AN16" s="374"/>
      <c r="AO16" s="374"/>
      <c r="AP16" s="374"/>
      <c r="AQ16" s="374"/>
      <c r="AR16" s="374"/>
      <c r="AS16" s="374"/>
      <c r="AT16" s="375"/>
      <c r="AU16" s="457"/>
      <c r="AV16" s="458"/>
      <c r="AW16" s="458"/>
      <c r="AX16" s="458"/>
      <c r="AY16" s="380" t="s">
        <v>143</v>
      </c>
      <c r="AZ16" s="381"/>
      <c r="BA16" s="381"/>
      <c r="BB16" s="381"/>
      <c r="BC16" s="381"/>
      <c r="BD16" s="381"/>
      <c r="BE16" s="381"/>
      <c r="BF16" s="381"/>
      <c r="BG16" s="381"/>
      <c r="BH16" s="381"/>
      <c r="BI16" s="381"/>
      <c r="BJ16" s="381"/>
      <c r="BK16" s="381"/>
      <c r="BL16" s="381"/>
      <c r="BM16" s="382"/>
      <c r="BN16" s="400">
        <v>2437876</v>
      </c>
      <c r="BO16" s="401"/>
      <c r="BP16" s="401"/>
      <c r="BQ16" s="401"/>
      <c r="BR16" s="401"/>
      <c r="BS16" s="401"/>
      <c r="BT16" s="401"/>
      <c r="BU16" s="402"/>
      <c r="BV16" s="400">
        <v>2344273</v>
      </c>
      <c r="BW16" s="401"/>
      <c r="BX16" s="401"/>
      <c r="BY16" s="401"/>
      <c r="BZ16" s="401"/>
      <c r="CA16" s="401"/>
      <c r="CB16" s="401"/>
      <c r="CC16" s="402"/>
      <c r="CD16" s="173"/>
      <c r="CE16" s="398"/>
      <c r="CF16" s="398"/>
      <c r="CG16" s="398"/>
      <c r="CH16" s="398"/>
      <c r="CI16" s="398"/>
      <c r="CJ16" s="398"/>
      <c r="CK16" s="398"/>
      <c r="CL16" s="398"/>
      <c r="CM16" s="398"/>
      <c r="CN16" s="398"/>
      <c r="CO16" s="398"/>
      <c r="CP16" s="398"/>
      <c r="CQ16" s="398"/>
      <c r="CR16" s="398"/>
      <c r="CS16" s="399"/>
      <c r="CT16" s="370"/>
      <c r="CU16" s="371"/>
      <c r="CV16" s="371"/>
      <c r="CW16" s="371"/>
      <c r="CX16" s="371"/>
      <c r="CY16" s="371"/>
      <c r="CZ16" s="371"/>
      <c r="DA16" s="372"/>
      <c r="DB16" s="370"/>
      <c r="DC16" s="371"/>
      <c r="DD16" s="371"/>
      <c r="DE16" s="371"/>
      <c r="DF16" s="371"/>
      <c r="DG16" s="371"/>
      <c r="DH16" s="371"/>
      <c r="DI16" s="372"/>
    </row>
    <row r="17" spans="1:113" ht="18.75" customHeight="1" thickBot="1" x14ac:dyDescent="0.2">
      <c r="A17" s="160"/>
      <c r="B17" s="522"/>
      <c r="C17" s="523"/>
      <c r="D17" s="523"/>
      <c r="E17" s="523"/>
      <c r="F17" s="523"/>
      <c r="G17" s="523"/>
      <c r="H17" s="523"/>
      <c r="I17" s="523"/>
      <c r="J17" s="523"/>
      <c r="K17" s="524"/>
      <c r="L17" s="174"/>
      <c r="M17" s="485" t="s">
        <v>144</v>
      </c>
      <c r="N17" s="486"/>
      <c r="O17" s="486"/>
      <c r="P17" s="486"/>
      <c r="Q17" s="487"/>
      <c r="R17" s="488" t="s">
        <v>145</v>
      </c>
      <c r="S17" s="489"/>
      <c r="T17" s="489"/>
      <c r="U17" s="489"/>
      <c r="V17" s="490"/>
      <c r="W17" s="491" t="s">
        <v>146</v>
      </c>
      <c r="X17" s="413"/>
      <c r="Y17" s="413"/>
      <c r="Z17" s="413"/>
      <c r="AA17" s="413"/>
      <c r="AB17" s="414"/>
      <c r="AC17" s="376">
        <v>988</v>
      </c>
      <c r="AD17" s="377"/>
      <c r="AE17" s="377"/>
      <c r="AF17" s="377"/>
      <c r="AG17" s="378"/>
      <c r="AH17" s="376">
        <v>983</v>
      </c>
      <c r="AI17" s="377"/>
      <c r="AJ17" s="377"/>
      <c r="AK17" s="377"/>
      <c r="AL17" s="379"/>
      <c r="AM17" s="469"/>
      <c r="AN17" s="374"/>
      <c r="AO17" s="374"/>
      <c r="AP17" s="374"/>
      <c r="AQ17" s="374"/>
      <c r="AR17" s="374"/>
      <c r="AS17" s="374"/>
      <c r="AT17" s="375"/>
      <c r="AU17" s="457"/>
      <c r="AV17" s="458"/>
      <c r="AW17" s="458"/>
      <c r="AX17" s="458"/>
      <c r="AY17" s="380" t="s">
        <v>147</v>
      </c>
      <c r="AZ17" s="381"/>
      <c r="BA17" s="381"/>
      <c r="BB17" s="381"/>
      <c r="BC17" s="381"/>
      <c r="BD17" s="381"/>
      <c r="BE17" s="381"/>
      <c r="BF17" s="381"/>
      <c r="BG17" s="381"/>
      <c r="BH17" s="381"/>
      <c r="BI17" s="381"/>
      <c r="BJ17" s="381"/>
      <c r="BK17" s="381"/>
      <c r="BL17" s="381"/>
      <c r="BM17" s="382"/>
      <c r="BN17" s="400">
        <v>373175</v>
      </c>
      <c r="BO17" s="401"/>
      <c r="BP17" s="401"/>
      <c r="BQ17" s="401"/>
      <c r="BR17" s="401"/>
      <c r="BS17" s="401"/>
      <c r="BT17" s="401"/>
      <c r="BU17" s="402"/>
      <c r="BV17" s="400">
        <v>368790</v>
      </c>
      <c r="BW17" s="401"/>
      <c r="BX17" s="401"/>
      <c r="BY17" s="401"/>
      <c r="BZ17" s="401"/>
      <c r="CA17" s="401"/>
      <c r="CB17" s="401"/>
      <c r="CC17" s="402"/>
      <c r="CD17" s="173"/>
      <c r="CE17" s="398"/>
      <c r="CF17" s="398"/>
      <c r="CG17" s="398"/>
      <c r="CH17" s="398"/>
      <c r="CI17" s="398"/>
      <c r="CJ17" s="398"/>
      <c r="CK17" s="398"/>
      <c r="CL17" s="398"/>
      <c r="CM17" s="398"/>
      <c r="CN17" s="398"/>
      <c r="CO17" s="398"/>
      <c r="CP17" s="398"/>
      <c r="CQ17" s="398"/>
      <c r="CR17" s="398"/>
      <c r="CS17" s="399"/>
      <c r="CT17" s="370"/>
      <c r="CU17" s="371"/>
      <c r="CV17" s="371"/>
      <c r="CW17" s="371"/>
      <c r="CX17" s="371"/>
      <c r="CY17" s="371"/>
      <c r="CZ17" s="371"/>
      <c r="DA17" s="372"/>
      <c r="DB17" s="370"/>
      <c r="DC17" s="371"/>
      <c r="DD17" s="371"/>
      <c r="DE17" s="371"/>
      <c r="DF17" s="371"/>
      <c r="DG17" s="371"/>
      <c r="DH17" s="371"/>
      <c r="DI17" s="372"/>
    </row>
    <row r="18" spans="1:113" ht="18.75" customHeight="1" thickBot="1" x14ac:dyDescent="0.2">
      <c r="A18" s="160"/>
      <c r="B18" s="462" t="s">
        <v>148</v>
      </c>
      <c r="C18" s="463"/>
      <c r="D18" s="463"/>
      <c r="E18" s="464"/>
      <c r="F18" s="464"/>
      <c r="G18" s="464"/>
      <c r="H18" s="464"/>
      <c r="I18" s="464"/>
      <c r="J18" s="464"/>
      <c r="K18" s="464"/>
      <c r="L18" s="465">
        <v>55.96</v>
      </c>
      <c r="M18" s="465"/>
      <c r="N18" s="465"/>
      <c r="O18" s="465"/>
      <c r="P18" s="465"/>
      <c r="Q18" s="465"/>
      <c r="R18" s="466"/>
      <c r="S18" s="466"/>
      <c r="T18" s="466"/>
      <c r="U18" s="466"/>
      <c r="V18" s="467"/>
      <c r="W18" s="481"/>
      <c r="X18" s="482"/>
      <c r="Y18" s="482"/>
      <c r="Z18" s="482"/>
      <c r="AA18" s="482"/>
      <c r="AB18" s="492"/>
      <c r="AC18" s="364">
        <v>68.3</v>
      </c>
      <c r="AD18" s="365"/>
      <c r="AE18" s="365"/>
      <c r="AF18" s="365"/>
      <c r="AG18" s="468"/>
      <c r="AH18" s="364">
        <v>68.7</v>
      </c>
      <c r="AI18" s="365"/>
      <c r="AJ18" s="365"/>
      <c r="AK18" s="365"/>
      <c r="AL18" s="366"/>
      <c r="AM18" s="469"/>
      <c r="AN18" s="374"/>
      <c r="AO18" s="374"/>
      <c r="AP18" s="374"/>
      <c r="AQ18" s="374"/>
      <c r="AR18" s="374"/>
      <c r="AS18" s="374"/>
      <c r="AT18" s="375"/>
      <c r="AU18" s="457"/>
      <c r="AV18" s="458"/>
      <c r="AW18" s="458"/>
      <c r="AX18" s="458"/>
      <c r="AY18" s="380" t="s">
        <v>149</v>
      </c>
      <c r="AZ18" s="381"/>
      <c r="BA18" s="381"/>
      <c r="BB18" s="381"/>
      <c r="BC18" s="381"/>
      <c r="BD18" s="381"/>
      <c r="BE18" s="381"/>
      <c r="BF18" s="381"/>
      <c r="BG18" s="381"/>
      <c r="BH18" s="381"/>
      <c r="BI18" s="381"/>
      <c r="BJ18" s="381"/>
      <c r="BK18" s="381"/>
      <c r="BL18" s="381"/>
      <c r="BM18" s="382"/>
      <c r="BN18" s="400">
        <v>2234385</v>
      </c>
      <c r="BO18" s="401"/>
      <c r="BP18" s="401"/>
      <c r="BQ18" s="401"/>
      <c r="BR18" s="401"/>
      <c r="BS18" s="401"/>
      <c r="BT18" s="401"/>
      <c r="BU18" s="402"/>
      <c r="BV18" s="400">
        <v>2145395</v>
      </c>
      <c r="BW18" s="401"/>
      <c r="BX18" s="401"/>
      <c r="BY18" s="401"/>
      <c r="BZ18" s="401"/>
      <c r="CA18" s="401"/>
      <c r="CB18" s="401"/>
      <c r="CC18" s="402"/>
      <c r="CD18" s="173"/>
      <c r="CE18" s="398"/>
      <c r="CF18" s="398"/>
      <c r="CG18" s="398"/>
      <c r="CH18" s="398"/>
      <c r="CI18" s="398"/>
      <c r="CJ18" s="398"/>
      <c r="CK18" s="398"/>
      <c r="CL18" s="398"/>
      <c r="CM18" s="398"/>
      <c r="CN18" s="398"/>
      <c r="CO18" s="398"/>
      <c r="CP18" s="398"/>
      <c r="CQ18" s="398"/>
      <c r="CR18" s="398"/>
      <c r="CS18" s="399"/>
      <c r="CT18" s="370"/>
      <c r="CU18" s="371"/>
      <c r="CV18" s="371"/>
      <c r="CW18" s="371"/>
      <c r="CX18" s="371"/>
      <c r="CY18" s="371"/>
      <c r="CZ18" s="371"/>
      <c r="DA18" s="372"/>
      <c r="DB18" s="370"/>
      <c r="DC18" s="371"/>
      <c r="DD18" s="371"/>
      <c r="DE18" s="371"/>
      <c r="DF18" s="371"/>
      <c r="DG18" s="371"/>
      <c r="DH18" s="371"/>
      <c r="DI18" s="372"/>
    </row>
    <row r="19" spans="1:113" ht="18.75" customHeight="1" thickBot="1" x14ac:dyDescent="0.2">
      <c r="A19" s="160"/>
      <c r="B19" s="462" t="s">
        <v>150</v>
      </c>
      <c r="C19" s="463"/>
      <c r="D19" s="463"/>
      <c r="E19" s="464"/>
      <c r="F19" s="464"/>
      <c r="G19" s="464"/>
      <c r="H19" s="464"/>
      <c r="I19" s="464"/>
      <c r="J19" s="464"/>
      <c r="K19" s="464"/>
      <c r="L19" s="470">
        <v>54</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484"/>
      <c r="AM19" s="469"/>
      <c r="AN19" s="374"/>
      <c r="AO19" s="374"/>
      <c r="AP19" s="374"/>
      <c r="AQ19" s="374"/>
      <c r="AR19" s="374"/>
      <c r="AS19" s="374"/>
      <c r="AT19" s="375"/>
      <c r="AU19" s="457"/>
      <c r="AV19" s="458"/>
      <c r="AW19" s="458"/>
      <c r="AX19" s="458"/>
      <c r="AY19" s="380" t="s">
        <v>151</v>
      </c>
      <c r="AZ19" s="381"/>
      <c r="BA19" s="381"/>
      <c r="BB19" s="381"/>
      <c r="BC19" s="381"/>
      <c r="BD19" s="381"/>
      <c r="BE19" s="381"/>
      <c r="BF19" s="381"/>
      <c r="BG19" s="381"/>
      <c r="BH19" s="381"/>
      <c r="BI19" s="381"/>
      <c r="BJ19" s="381"/>
      <c r="BK19" s="381"/>
      <c r="BL19" s="381"/>
      <c r="BM19" s="382"/>
      <c r="BN19" s="400">
        <v>3163549</v>
      </c>
      <c r="BO19" s="401"/>
      <c r="BP19" s="401"/>
      <c r="BQ19" s="401"/>
      <c r="BR19" s="401"/>
      <c r="BS19" s="401"/>
      <c r="BT19" s="401"/>
      <c r="BU19" s="402"/>
      <c r="BV19" s="400">
        <v>3013161</v>
      </c>
      <c r="BW19" s="401"/>
      <c r="BX19" s="401"/>
      <c r="BY19" s="401"/>
      <c r="BZ19" s="401"/>
      <c r="CA19" s="401"/>
      <c r="CB19" s="401"/>
      <c r="CC19" s="402"/>
      <c r="CD19" s="173"/>
      <c r="CE19" s="398"/>
      <c r="CF19" s="398"/>
      <c r="CG19" s="398"/>
      <c r="CH19" s="398"/>
      <c r="CI19" s="398"/>
      <c r="CJ19" s="398"/>
      <c r="CK19" s="398"/>
      <c r="CL19" s="398"/>
      <c r="CM19" s="398"/>
      <c r="CN19" s="398"/>
      <c r="CO19" s="398"/>
      <c r="CP19" s="398"/>
      <c r="CQ19" s="398"/>
      <c r="CR19" s="398"/>
      <c r="CS19" s="399"/>
      <c r="CT19" s="370"/>
      <c r="CU19" s="371"/>
      <c r="CV19" s="371"/>
      <c r="CW19" s="371"/>
      <c r="CX19" s="371"/>
      <c r="CY19" s="371"/>
      <c r="CZ19" s="371"/>
      <c r="DA19" s="372"/>
      <c r="DB19" s="370"/>
      <c r="DC19" s="371"/>
      <c r="DD19" s="371"/>
      <c r="DE19" s="371"/>
      <c r="DF19" s="371"/>
      <c r="DG19" s="371"/>
      <c r="DH19" s="371"/>
      <c r="DI19" s="372"/>
    </row>
    <row r="20" spans="1:113" ht="18.75" customHeight="1" thickBot="1" x14ac:dyDescent="0.2">
      <c r="A20" s="160"/>
      <c r="B20" s="462" t="s">
        <v>152</v>
      </c>
      <c r="C20" s="463"/>
      <c r="D20" s="463"/>
      <c r="E20" s="464"/>
      <c r="F20" s="464"/>
      <c r="G20" s="464"/>
      <c r="H20" s="464"/>
      <c r="I20" s="464"/>
      <c r="J20" s="464"/>
      <c r="K20" s="464"/>
      <c r="L20" s="470">
        <v>1499</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447"/>
      <c r="AO20" s="447"/>
      <c r="AP20" s="447"/>
      <c r="AQ20" s="447"/>
      <c r="AR20" s="447"/>
      <c r="AS20" s="447"/>
      <c r="AT20" s="448"/>
      <c r="AU20" s="476"/>
      <c r="AV20" s="477"/>
      <c r="AW20" s="477"/>
      <c r="AX20" s="478"/>
      <c r="AY20" s="380"/>
      <c r="AZ20" s="381"/>
      <c r="BA20" s="381"/>
      <c r="BB20" s="381"/>
      <c r="BC20" s="381"/>
      <c r="BD20" s="381"/>
      <c r="BE20" s="381"/>
      <c r="BF20" s="381"/>
      <c r="BG20" s="381"/>
      <c r="BH20" s="381"/>
      <c r="BI20" s="381"/>
      <c r="BJ20" s="381"/>
      <c r="BK20" s="381"/>
      <c r="BL20" s="381"/>
      <c r="BM20" s="382"/>
      <c r="BN20" s="400"/>
      <c r="BO20" s="401"/>
      <c r="BP20" s="401"/>
      <c r="BQ20" s="401"/>
      <c r="BR20" s="401"/>
      <c r="BS20" s="401"/>
      <c r="BT20" s="401"/>
      <c r="BU20" s="402"/>
      <c r="BV20" s="400"/>
      <c r="BW20" s="401"/>
      <c r="BX20" s="401"/>
      <c r="BY20" s="401"/>
      <c r="BZ20" s="401"/>
      <c r="CA20" s="401"/>
      <c r="CB20" s="401"/>
      <c r="CC20" s="402"/>
      <c r="CD20" s="173"/>
      <c r="CE20" s="398"/>
      <c r="CF20" s="398"/>
      <c r="CG20" s="398"/>
      <c r="CH20" s="398"/>
      <c r="CI20" s="398"/>
      <c r="CJ20" s="398"/>
      <c r="CK20" s="398"/>
      <c r="CL20" s="398"/>
      <c r="CM20" s="398"/>
      <c r="CN20" s="398"/>
      <c r="CO20" s="398"/>
      <c r="CP20" s="398"/>
      <c r="CQ20" s="398"/>
      <c r="CR20" s="398"/>
      <c r="CS20" s="399"/>
      <c r="CT20" s="370"/>
      <c r="CU20" s="371"/>
      <c r="CV20" s="371"/>
      <c r="CW20" s="371"/>
      <c r="CX20" s="371"/>
      <c r="CY20" s="371"/>
      <c r="CZ20" s="371"/>
      <c r="DA20" s="372"/>
      <c r="DB20" s="370"/>
      <c r="DC20" s="371"/>
      <c r="DD20" s="371"/>
      <c r="DE20" s="371"/>
      <c r="DF20" s="371"/>
      <c r="DG20" s="371"/>
      <c r="DH20" s="371"/>
      <c r="DI20" s="372"/>
    </row>
    <row r="21" spans="1:113" ht="18.75" customHeight="1" x14ac:dyDescent="0.15">
      <c r="A21" s="160"/>
      <c r="B21" s="459" t="s">
        <v>153</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1"/>
      <c r="AY21" s="380"/>
      <c r="AZ21" s="381"/>
      <c r="BA21" s="381"/>
      <c r="BB21" s="381"/>
      <c r="BC21" s="381"/>
      <c r="BD21" s="381"/>
      <c r="BE21" s="381"/>
      <c r="BF21" s="381"/>
      <c r="BG21" s="381"/>
      <c r="BH21" s="381"/>
      <c r="BI21" s="381"/>
      <c r="BJ21" s="381"/>
      <c r="BK21" s="381"/>
      <c r="BL21" s="381"/>
      <c r="BM21" s="382"/>
      <c r="BN21" s="400"/>
      <c r="BO21" s="401"/>
      <c r="BP21" s="401"/>
      <c r="BQ21" s="401"/>
      <c r="BR21" s="401"/>
      <c r="BS21" s="401"/>
      <c r="BT21" s="401"/>
      <c r="BU21" s="402"/>
      <c r="BV21" s="400"/>
      <c r="BW21" s="401"/>
      <c r="BX21" s="401"/>
      <c r="BY21" s="401"/>
      <c r="BZ21" s="401"/>
      <c r="CA21" s="401"/>
      <c r="CB21" s="401"/>
      <c r="CC21" s="402"/>
      <c r="CD21" s="173"/>
      <c r="CE21" s="398"/>
      <c r="CF21" s="398"/>
      <c r="CG21" s="398"/>
      <c r="CH21" s="398"/>
      <c r="CI21" s="398"/>
      <c r="CJ21" s="398"/>
      <c r="CK21" s="398"/>
      <c r="CL21" s="398"/>
      <c r="CM21" s="398"/>
      <c r="CN21" s="398"/>
      <c r="CO21" s="398"/>
      <c r="CP21" s="398"/>
      <c r="CQ21" s="398"/>
      <c r="CR21" s="398"/>
      <c r="CS21" s="399"/>
      <c r="CT21" s="370"/>
      <c r="CU21" s="371"/>
      <c r="CV21" s="371"/>
      <c r="CW21" s="371"/>
      <c r="CX21" s="371"/>
      <c r="CY21" s="371"/>
      <c r="CZ21" s="371"/>
      <c r="DA21" s="372"/>
      <c r="DB21" s="370"/>
      <c r="DC21" s="371"/>
      <c r="DD21" s="371"/>
      <c r="DE21" s="371"/>
      <c r="DF21" s="371"/>
      <c r="DG21" s="371"/>
      <c r="DH21" s="371"/>
      <c r="DI21" s="372"/>
    </row>
    <row r="22" spans="1:113" ht="18.75" customHeight="1" thickBot="1" x14ac:dyDescent="0.2">
      <c r="A22" s="160"/>
      <c r="B22" s="429" t="s">
        <v>154</v>
      </c>
      <c r="C22" s="430"/>
      <c r="D22" s="431"/>
      <c r="E22" s="438" t="s">
        <v>1</v>
      </c>
      <c r="F22" s="413"/>
      <c r="G22" s="413"/>
      <c r="H22" s="413"/>
      <c r="I22" s="413"/>
      <c r="J22" s="413"/>
      <c r="K22" s="414"/>
      <c r="L22" s="438" t="s">
        <v>155</v>
      </c>
      <c r="M22" s="413"/>
      <c r="N22" s="413"/>
      <c r="O22" s="413"/>
      <c r="P22" s="414"/>
      <c r="Q22" s="423" t="s">
        <v>156</v>
      </c>
      <c r="R22" s="424"/>
      <c r="S22" s="424"/>
      <c r="T22" s="424"/>
      <c r="U22" s="424"/>
      <c r="V22" s="439"/>
      <c r="W22" s="441" t="s">
        <v>157</v>
      </c>
      <c r="X22" s="430"/>
      <c r="Y22" s="431"/>
      <c r="Z22" s="438" t="s">
        <v>1</v>
      </c>
      <c r="AA22" s="413"/>
      <c r="AB22" s="413"/>
      <c r="AC22" s="413"/>
      <c r="AD22" s="413"/>
      <c r="AE22" s="413"/>
      <c r="AF22" s="413"/>
      <c r="AG22" s="414"/>
      <c r="AH22" s="412" t="s">
        <v>158</v>
      </c>
      <c r="AI22" s="413"/>
      <c r="AJ22" s="413"/>
      <c r="AK22" s="413"/>
      <c r="AL22" s="414"/>
      <c r="AM22" s="412" t="s">
        <v>159</v>
      </c>
      <c r="AN22" s="418"/>
      <c r="AO22" s="418"/>
      <c r="AP22" s="418"/>
      <c r="AQ22" s="418"/>
      <c r="AR22" s="419"/>
      <c r="AS22" s="423" t="s">
        <v>156</v>
      </c>
      <c r="AT22" s="424"/>
      <c r="AU22" s="424"/>
      <c r="AV22" s="424"/>
      <c r="AW22" s="424"/>
      <c r="AX22" s="425"/>
      <c r="AY22" s="367"/>
      <c r="AZ22" s="368"/>
      <c r="BA22" s="368"/>
      <c r="BB22" s="368"/>
      <c r="BC22" s="368"/>
      <c r="BD22" s="368"/>
      <c r="BE22" s="368"/>
      <c r="BF22" s="368"/>
      <c r="BG22" s="368"/>
      <c r="BH22" s="368"/>
      <c r="BI22" s="368"/>
      <c r="BJ22" s="368"/>
      <c r="BK22" s="368"/>
      <c r="BL22" s="368"/>
      <c r="BM22" s="369"/>
      <c r="BN22" s="403"/>
      <c r="BO22" s="404"/>
      <c r="BP22" s="404"/>
      <c r="BQ22" s="404"/>
      <c r="BR22" s="404"/>
      <c r="BS22" s="404"/>
      <c r="BT22" s="404"/>
      <c r="BU22" s="405"/>
      <c r="BV22" s="403"/>
      <c r="BW22" s="404"/>
      <c r="BX22" s="404"/>
      <c r="BY22" s="404"/>
      <c r="BZ22" s="404"/>
      <c r="CA22" s="404"/>
      <c r="CB22" s="404"/>
      <c r="CC22" s="405"/>
      <c r="CD22" s="173"/>
      <c r="CE22" s="398"/>
      <c r="CF22" s="398"/>
      <c r="CG22" s="398"/>
      <c r="CH22" s="398"/>
      <c r="CI22" s="398"/>
      <c r="CJ22" s="398"/>
      <c r="CK22" s="398"/>
      <c r="CL22" s="398"/>
      <c r="CM22" s="398"/>
      <c r="CN22" s="398"/>
      <c r="CO22" s="398"/>
      <c r="CP22" s="398"/>
      <c r="CQ22" s="398"/>
      <c r="CR22" s="398"/>
      <c r="CS22" s="399"/>
      <c r="CT22" s="370"/>
      <c r="CU22" s="371"/>
      <c r="CV22" s="371"/>
      <c r="CW22" s="371"/>
      <c r="CX22" s="371"/>
      <c r="CY22" s="371"/>
      <c r="CZ22" s="371"/>
      <c r="DA22" s="372"/>
      <c r="DB22" s="370"/>
      <c r="DC22" s="371"/>
      <c r="DD22" s="371"/>
      <c r="DE22" s="371"/>
      <c r="DF22" s="371"/>
      <c r="DG22" s="371"/>
      <c r="DH22" s="371"/>
      <c r="DI22" s="372"/>
    </row>
    <row r="23" spans="1:113" ht="18.75" customHeight="1" x14ac:dyDescent="0.15">
      <c r="A23" s="160"/>
      <c r="B23" s="432"/>
      <c r="C23" s="433"/>
      <c r="D23" s="434"/>
      <c r="E23" s="415"/>
      <c r="F23" s="416"/>
      <c r="G23" s="416"/>
      <c r="H23" s="416"/>
      <c r="I23" s="416"/>
      <c r="J23" s="416"/>
      <c r="K23" s="417"/>
      <c r="L23" s="415"/>
      <c r="M23" s="416"/>
      <c r="N23" s="416"/>
      <c r="O23" s="416"/>
      <c r="P23" s="417"/>
      <c r="Q23" s="426"/>
      <c r="R23" s="427"/>
      <c r="S23" s="427"/>
      <c r="T23" s="427"/>
      <c r="U23" s="427"/>
      <c r="V23" s="440"/>
      <c r="W23" s="442"/>
      <c r="X23" s="433"/>
      <c r="Y23" s="434"/>
      <c r="Z23" s="415"/>
      <c r="AA23" s="416"/>
      <c r="AB23" s="416"/>
      <c r="AC23" s="416"/>
      <c r="AD23" s="416"/>
      <c r="AE23" s="416"/>
      <c r="AF23" s="416"/>
      <c r="AG23" s="417"/>
      <c r="AH23" s="415"/>
      <c r="AI23" s="416"/>
      <c r="AJ23" s="416"/>
      <c r="AK23" s="416"/>
      <c r="AL23" s="417"/>
      <c r="AM23" s="420"/>
      <c r="AN23" s="421"/>
      <c r="AO23" s="421"/>
      <c r="AP23" s="421"/>
      <c r="AQ23" s="421"/>
      <c r="AR23" s="422"/>
      <c r="AS23" s="426"/>
      <c r="AT23" s="427"/>
      <c r="AU23" s="427"/>
      <c r="AV23" s="427"/>
      <c r="AW23" s="427"/>
      <c r="AX23" s="428"/>
      <c r="AY23" s="392" t="s">
        <v>160</v>
      </c>
      <c r="AZ23" s="393"/>
      <c r="BA23" s="393"/>
      <c r="BB23" s="393"/>
      <c r="BC23" s="393"/>
      <c r="BD23" s="393"/>
      <c r="BE23" s="393"/>
      <c r="BF23" s="393"/>
      <c r="BG23" s="393"/>
      <c r="BH23" s="393"/>
      <c r="BI23" s="393"/>
      <c r="BJ23" s="393"/>
      <c r="BK23" s="393"/>
      <c r="BL23" s="393"/>
      <c r="BM23" s="394"/>
      <c r="BN23" s="400">
        <v>11294186</v>
      </c>
      <c r="BO23" s="401"/>
      <c r="BP23" s="401"/>
      <c r="BQ23" s="401"/>
      <c r="BR23" s="401"/>
      <c r="BS23" s="401"/>
      <c r="BT23" s="401"/>
      <c r="BU23" s="402"/>
      <c r="BV23" s="400">
        <v>9242199</v>
      </c>
      <c r="BW23" s="401"/>
      <c r="BX23" s="401"/>
      <c r="BY23" s="401"/>
      <c r="BZ23" s="401"/>
      <c r="CA23" s="401"/>
      <c r="CB23" s="401"/>
      <c r="CC23" s="402"/>
      <c r="CD23" s="173"/>
      <c r="CE23" s="398"/>
      <c r="CF23" s="398"/>
      <c r="CG23" s="398"/>
      <c r="CH23" s="398"/>
      <c r="CI23" s="398"/>
      <c r="CJ23" s="398"/>
      <c r="CK23" s="398"/>
      <c r="CL23" s="398"/>
      <c r="CM23" s="398"/>
      <c r="CN23" s="398"/>
      <c r="CO23" s="398"/>
      <c r="CP23" s="398"/>
      <c r="CQ23" s="398"/>
      <c r="CR23" s="398"/>
      <c r="CS23" s="399"/>
      <c r="CT23" s="370"/>
      <c r="CU23" s="371"/>
      <c r="CV23" s="371"/>
      <c r="CW23" s="371"/>
      <c r="CX23" s="371"/>
      <c r="CY23" s="371"/>
      <c r="CZ23" s="371"/>
      <c r="DA23" s="372"/>
      <c r="DB23" s="370"/>
      <c r="DC23" s="371"/>
      <c r="DD23" s="371"/>
      <c r="DE23" s="371"/>
      <c r="DF23" s="371"/>
      <c r="DG23" s="371"/>
      <c r="DH23" s="371"/>
      <c r="DI23" s="372"/>
    </row>
    <row r="24" spans="1:113" ht="18.75" customHeight="1" thickBot="1" x14ac:dyDescent="0.2">
      <c r="A24" s="160"/>
      <c r="B24" s="432"/>
      <c r="C24" s="433"/>
      <c r="D24" s="434"/>
      <c r="E24" s="373" t="s">
        <v>161</v>
      </c>
      <c r="F24" s="374"/>
      <c r="G24" s="374"/>
      <c r="H24" s="374"/>
      <c r="I24" s="374"/>
      <c r="J24" s="374"/>
      <c r="K24" s="375"/>
      <c r="L24" s="376">
        <v>1</v>
      </c>
      <c r="M24" s="377"/>
      <c r="N24" s="377"/>
      <c r="O24" s="377"/>
      <c r="P24" s="378"/>
      <c r="Q24" s="376">
        <v>6900</v>
      </c>
      <c r="R24" s="377"/>
      <c r="S24" s="377"/>
      <c r="T24" s="377"/>
      <c r="U24" s="377"/>
      <c r="V24" s="378"/>
      <c r="W24" s="442"/>
      <c r="X24" s="433"/>
      <c r="Y24" s="434"/>
      <c r="Z24" s="373" t="s">
        <v>162</v>
      </c>
      <c r="AA24" s="374"/>
      <c r="AB24" s="374"/>
      <c r="AC24" s="374"/>
      <c r="AD24" s="374"/>
      <c r="AE24" s="374"/>
      <c r="AF24" s="374"/>
      <c r="AG24" s="375"/>
      <c r="AH24" s="376">
        <v>65</v>
      </c>
      <c r="AI24" s="377"/>
      <c r="AJ24" s="377"/>
      <c r="AK24" s="377"/>
      <c r="AL24" s="378"/>
      <c r="AM24" s="376">
        <v>174330</v>
      </c>
      <c r="AN24" s="377"/>
      <c r="AO24" s="377"/>
      <c r="AP24" s="377"/>
      <c r="AQ24" s="377"/>
      <c r="AR24" s="378"/>
      <c r="AS24" s="376">
        <v>2682</v>
      </c>
      <c r="AT24" s="377"/>
      <c r="AU24" s="377"/>
      <c r="AV24" s="377"/>
      <c r="AW24" s="377"/>
      <c r="AX24" s="379"/>
      <c r="AY24" s="367" t="s">
        <v>163</v>
      </c>
      <c r="AZ24" s="368"/>
      <c r="BA24" s="368"/>
      <c r="BB24" s="368"/>
      <c r="BC24" s="368"/>
      <c r="BD24" s="368"/>
      <c r="BE24" s="368"/>
      <c r="BF24" s="368"/>
      <c r="BG24" s="368"/>
      <c r="BH24" s="368"/>
      <c r="BI24" s="368"/>
      <c r="BJ24" s="368"/>
      <c r="BK24" s="368"/>
      <c r="BL24" s="368"/>
      <c r="BM24" s="369"/>
      <c r="BN24" s="400">
        <v>11034180</v>
      </c>
      <c r="BO24" s="401"/>
      <c r="BP24" s="401"/>
      <c r="BQ24" s="401"/>
      <c r="BR24" s="401"/>
      <c r="BS24" s="401"/>
      <c r="BT24" s="401"/>
      <c r="BU24" s="402"/>
      <c r="BV24" s="400">
        <v>8899972</v>
      </c>
      <c r="BW24" s="401"/>
      <c r="BX24" s="401"/>
      <c r="BY24" s="401"/>
      <c r="BZ24" s="401"/>
      <c r="CA24" s="401"/>
      <c r="CB24" s="401"/>
      <c r="CC24" s="402"/>
      <c r="CD24" s="173"/>
      <c r="CE24" s="398"/>
      <c r="CF24" s="398"/>
      <c r="CG24" s="398"/>
      <c r="CH24" s="398"/>
      <c r="CI24" s="398"/>
      <c r="CJ24" s="398"/>
      <c r="CK24" s="398"/>
      <c r="CL24" s="398"/>
      <c r="CM24" s="398"/>
      <c r="CN24" s="398"/>
      <c r="CO24" s="398"/>
      <c r="CP24" s="398"/>
      <c r="CQ24" s="398"/>
      <c r="CR24" s="398"/>
      <c r="CS24" s="399"/>
      <c r="CT24" s="370"/>
      <c r="CU24" s="371"/>
      <c r="CV24" s="371"/>
      <c r="CW24" s="371"/>
      <c r="CX24" s="371"/>
      <c r="CY24" s="371"/>
      <c r="CZ24" s="371"/>
      <c r="DA24" s="372"/>
      <c r="DB24" s="370"/>
      <c r="DC24" s="371"/>
      <c r="DD24" s="371"/>
      <c r="DE24" s="371"/>
      <c r="DF24" s="371"/>
      <c r="DG24" s="371"/>
      <c r="DH24" s="371"/>
      <c r="DI24" s="372"/>
    </row>
    <row r="25" spans="1:113" ht="18.75" customHeight="1" x14ac:dyDescent="0.15">
      <c r="A25" s="160"/>
      <c r="B25" s="432"/>
      <c r="C25" s="433"/>
      <c r="D25" s="434"/>
      <c r="E25" s="373" t="s">
        <v>164</v>
      </c>
      <c r="F25" s="374"/>
      <c r="G25" s="374"/>
      <c r="H25" s="374"/>
      <c r="I25" s="374"/>
      <c r="J25" s="374"/>
      <c r="K25" s="375"/>
      <c r="L25" s="376">
        <v>1</v>
      </c>
      <c r="M25" s="377"/>
      <c r="N25" s="377"/>
      <c r="O25" s="377"/>
      <c r="P25" s="378"/>
      <c r="Q25" s="376">
        <v>5870</v>
      </c>
      <c r="R25" s="377"/>
      <c r="S25" s="377"/>
      <c r="T25" s="377"/>
      <c r="U25" s="377"/>
      <c r="V25" s="378"/>
      <c r="W25" s="442"/>
      <c r="X25" s="433"/>
      <c r="Y25" s="434"/>
      <c r="Z25" s="373" t="s">
        <v>165</v>
      </c>
      <c r="AA25" s="374"/>
      <c r="AB25" s="374"/>
      <c r="AC25" s="374"/>
      <c r="AD25" s="374"/>
      <c r="AE25" s="374"/>
      <c r="AF25" s="374"/>
      <c r="AG25" s="375"/>
      <c r="AH25" s="376" t="s">
        <v>129</v>
      </c>
      <c r="AI25" s="377"/>
      <c r="AJ25" s="377"/>
      <c r="AK25" s="377"/>
      <c r="AL25" s="378"/>
      <c r="AM25" s="376" t="s">
        <v>129</v>
      </c>
      <c r="AN25" s="377"/>
      <c r="AO25" s="377"/>
      <c r="AP25" s="377"/>
      <c r="AQ25" s="377"/>
      <c r="AR25" s="378"/>
      <c r="AS25" s="376" t="s">
        <v>129</v>
      </c>
      <c r="AT25" s="377"/>
      <c r="AU25" s="377"/>
      <c r="AV25" s="377"/>
      <c r="AW25" s="377"/>
      <c r="AX25" s="379"/>
      <c r="AY25" s="392" t="s">
        <v>166</v>
      </c>
      <c r="AZ25" s="393"/>
      <c r="BA25" s="393"/>
      <c r="BB25" s="393"/>
      <c r="BC25" s="393"/>
      <c r="BD25" s="393"/>
      <c r="BE25" s="393"/>
      <c r="BF25" s="393"/>
      <c r="BG25" s="393"/>
      <c r="BH25" s="393"/>
      <c r="BI25" s="393"/>
      <c r="BJ25" s="393"/>
      <c r="BK25" s="393"/>
      <c r="BL25" s="393"/>
      <c r="BM25" s="394"/>
      <c r="BN25" s="395">
        <v>269059</v>
      </c>
      <c r="BO25" s="396"/>
      <c r="BP25" s="396"/>
      <c r="BQ25" s="396"/>
      <c r="BR25" s="396"/>
      <c r="BS25" s="396"/>
      <c r="BT25" s="396"/>
      <c r="BU25" s="397"/>
      <c r="BV25" s="395">
        <v>474666</v>
      </c>
      <c r="BW25" s="396"/>
      <c r="BX25" s="396"/>
      <c r="BY25" s="396"/>
      <c r="BZ25" s="396"/>
      <c r="CA25" s="396"/>
      <c r="CB25" s="396"/>
      <c r="CC25" s="397"/>
      <c r="CD25" s="173"/>
      <c r="CE25" s="398"/>
      <c r="CF25" s="398"/>
      <c r="CG25" s="398"/>
      <c r="CH25" s="398"/>
      <c r="CI25" s="398"/>
      <c r="CJ25" s="398"/>
      <c r="CK25" s="398"/>
      <c r="CL25" s="398"/>
      <c r="CM25" s="398"/>
      <c r="CN25" s="398"/>
      <c r="CO25" s="398"/>
      <c r="CP25" s="398"/>
      <c r="CQ25" s="398"/>
      <c r="CR25" s="398"/>
      <c r="CS25" s="399"/>
      <c r="CT25" s="370"/>
      <c r="CU25" s="371"/>
      <c r="CV25" s="371"/>
      <c r="CW25" s="371"/>
      <c r="CX25" s="371"/>
      <c r="CY25" s="371"/>
      <c r="CZ25" s="371"/>
      <c r="DA25" s="372"/>
      <c r="DB25" s="370"/>
      <c r="DC25" s="371"/>
      <c r="DD25" s="371"/>
      <c r="DE25" s="371"/>
      <c r="DF25" s="371"/>
      <c r="DG25" s="371"/>
      <c r="DH25" s="371"/>
      <c r="DI25" s="372"/>
    </row>
    <row r="26" spans="1:113" ht="18.75" customHeight="1" x14ac:dyDescent="0.15">
      <c r="A26" s="160"/>
      <c r="B26" s="432"/>
      <c r="C26" s="433"/>
      <c r="D26" s="434"/>
      <c r="E26" s="373" t="s">
        <v>167</v>
      </c>
      <c r="F26" s="374"/>
      <c r="G26" s="374"/>
      <c r="H26" s="374"/>
      <c r="I26" s="374"/>
      <c r="J26" s="374"/>
      <c r="K26" s="375"/>
      <c r="L26" s="376">
        <v>1</v>
      </c>
      <c r="M26" s="377"/>
      <c r="N26" s="377"/>
      <c r="O26" s="377"/>
      <c r="P26" s="378"/>
      <c r="Q26" s="376">
        <v>5330</v>
      </c>
      <c r="R26" s="377"/>
      <c r="S26" s="377"/>
      <c r="T26" s="377"/>
      <c r="U26" s="377"/>
      <c r="V26" s="378"/>
      <c r="W26" s="442"/>
      <c r="X26" s="433"/>
      <c r="Y26" s="434"/>
      <c r="Z26" s="373" t="s">
        <v>168</v>
      </c>
      <c r="AA26" s="455"/>
      <c r="AB26" s="455"/>
      <c r="AC26" s="455"/>
      <c r="AD26" s="455"/>
      <c r="AE26" s="455"/>
      <c r="AF26" s="455"/>
      <c r="AG26" s="456"/>
      <c r="AH26" s="376">
        <v>3</v>
      </c>
      <c r="AI26" s="377"/>
      <c r="AJ26" s="377"/>
      <c r="AK26" s="377"/>
      <c r="AL26" s="378"/>
      <c r="AM26" s="376">
        <v>8235</v>
      </c>
      <c r="AN26" s="377"/>
      <c r="AO26" s="377"/>
      <c r="AP26" s="377"/>
      <c r="AQ26" s="377"/>
      <c r="AR26" s="378"/>
      <c r="AS26" s="376">
        <v>2745</v>
      </c>
      <c r="AT26" s="377"/>
      <c r="AU26" s="377"/>
      <c r="AV26" s="377"/>
      <c r="AW26" s="377"/>
      <c r="AX26" s="379"/>
      <c r="AY26" s="409" t="s">
        <v>169</v>
      </c>
      <c r="AZ26" s="410"/>
      <c r="BA26" s="410"/>
      <c r="BB26" s="410"/>
      <c r="BC26" s="410"/>
      <c r="BD26" s="410"/>
      <c r="BE26" s="410"/>
      <c r="BF26" s="410"/>
      <c r="BG26" s="410"/>
      <c r="BH26" s="410"/>
      <c r="BI26" s="410"/>
      <c r="BJ26" s="410"/>
      <c r="BK26" s="410"/>
      <c r="BL26" s="410"/>
      <c r="BM26" s="411"/>
      <c r="BN26" s="400" t="s">
        <v>129</v>
      </c>
      <c r="BO26" s="401"/>
      <c r="BP26" s="401"/>
      <c r="BQ26" s="401"/>
      <c r="BR26" s="401"/>
      <c r="BS26" s="401"/>
      <c r="BT26" s="401"/>
      <c r="BU26" s="402"/>
      <c r="BV26" s="400" t="s">
        <v>129</v>
      </c>
      <c r="BW26" s="401"/>
      <c r="BX26" s="401"/>
      <c r="BY26" s="401"/>
      <c r="BZ26" s="401"/>
      <c r="CA26" s="401"/>
      <c r="CB26" s="401"/>
      <c r="CC26" s="402"/>
      <c r="CD26" s="173"/>
      <c r="CE26" s="398"/>
      <c r="CF26" s="398"/>
      <c r="CG26" s="398"/>
      <c r="CH26" s="398"/>
      <c r="CI26" s="398"/>
      <c r="CJ26" s="398"/>
      <c r="CK26" s="398"/>
      <c r="CL26" s="398"/>
      <c r="CM26" s="398"/>
      <c r="CN26" s="398"/>
      <c r="CO26" s="398"/>
      <c r="CP26" s="398"/>
      <c r="CQ26" s="398"/>
      <c r="CR26" s="398"/>
      <c r="CS26" s="399"/>
      <c r="CT26" s="370"/>
      <c r="CU26" s="371"/>
      <c r="CV26" s="371"/>
      <c r="CW26" s="371"/>
      <c r="CX26" s="371"/>
      <c r="CY26" s="371"/>
      <c r="CZ26" s="371"/>
      <c r="DA26" s="372"/>
      <c r="DB26" s="370"/>
      <c r="DC26" s="371"/>
      <c r="DD26" s="371"/>
      <c r="DE26" s="371"/>
      <c r="DF26" s="371"/>
      <c r="DG26" s="371"/>
      <c r="DH26" s="371"/>
      <c r="DI26" s="372"/>
    </row>
    <row r="27" spans="1:113" ht="18.75" customHeight="1" thickBot="1" x14ac:dyDescent="0.2">
      <c r="A27" s="160"/>
      <c r="B27" s="432"/>
      <c r="C27" s="433"/>
      <c r="D27" s="434"/>
      <c r="E27" s="373" t="s">
        <v>170</v>
      </c>
      <c r="F27" s="374"/>
      <c r="G27" s="374"/>
      <c r="H27" s="374"/>
      <c r="I27" s="374"/>
      <c r="J27" s="374"/>
      <c r="K27" s="375"/>
      <c r="L27" s="376">
        <v>1</v>
      </c>
      <c r="M27" s="377"/>
      <c r="N27" s="377"/>
      <c r="O27" s="377"/>
      <c r="P27" s="378"/>
      <c r="Q27" s="376">
        <v>2490</v>
      </c>
      <c r="R27" s="377"/>
      <c r="S27" s="377"/>
      <c r="T27" s="377"/>
      <c r="U27" s="377"/>
      <c r="V27" s="378"/>
      <c r="W27" s="442"/>
      <c r="X27" s="433"/>
      <c r="Y27" s="434"/>
      <c r="Z27" s="373" t="s">
        <v>171</v>
      </c>
      <c r="AA27" s="374"/>
      <c r="AB27" s="374"/>
      <c r="AC27" s="374"/>
      <c r="AD27" s="374"/>
      <c r="AE27" s="374"/>
      <c r="AF27" s="374"/>
      <c r="AG27" s="375"/>
      <c r="AH27" s="376" t="s">
        <v>129</v>
      </c>
      <c r="AI27" s="377"/>
      <c r="AJ27" s="377"/>
      <c r="AK27" s="377"/>
      <c r="AL27" s="378"/>
      <c r="AM27" s="376" t="s">
        <v>120</v>
      </c>
      <c r="AN27" s="377"/>
      <c r="AO27" s="377"/>
      <c r="AP27" s="377"/>
      <c r="AQ27" s="377"/>
      <c r="AR27" s="378"/>
      <c r="AS27" s="376" t="s">
        <v>128</v>
      </c>
      <c r="AT27" s="377"/>
      <c r="AU27" s="377"/>
      <c r="AV27" s="377"/>
      <c r="AW27" s="377"/>
      <c r="AX27" s="379"/>
      <c r="AY27" s="406" t="s">
        <v>172</v>
      </c>
      <c r="AZ27" s="407"/>
      <c r="BA27" s="407"/>
      <c r="BB27" s="407"/>
      <c r="BC27" s="407"/>
      <c r="BD27" s="407"/>
      <c r="BE27" s="407"/>
      <c r="BF27" s="407"/>
      <c r="BG27" s="407"/>
      <c r="BH27" s="407"/>
      <c r="BI27" s="407"/>
      <c r="BJ27" s="407"/>
      <c r="BK27" s="407"/>
      <c r="BL27" s="407"/>
      <c r="BM27" s="408"/>
      <c r="BN27" s="403" t="s">
        <v>129</v>
      </c>
      <c r="BO27" s="404"/>
      <c r="BP27" s="404"/>
      <c r="BQ27" s="404"/>
      <c r="BR27" s="404"/>
      <c r="BS27" s="404"/>
      <c r="BT27" s="404"/>
      <c r="BU27" s="405"/>
      <c r="BV27" s="403" t="s">
        <v>128</v>
      </c>
      <c r="BW27" s="404"/>
      <c r="BX27" s="404"/>
      <c r="BY27" s="404"/>
      <c r="BZ27" s="404"/>
      <c r="CA27" s="404"/>
      <c r="CB27" s="404"/>
      <c r="CC27" s="405"/>
      <c r="CD27" s="175"/>
      <c r="CE27" s="398"/>
      <c r="CF27" s="398"/>
      <c r="CG27" s="398"/>
      <c r="CH27" s="398"/>
      <c r="CI27" s="398"/>
      <c r="CJ27" s="398"/>
      <c r="CK27" s="398"/>
      <c r="CL27" s="398"/>
      <c r="CM27" s="398"/>
      <c r="CN27" s="398"/>
      <c r="CO27" s="398"/>
      <c r="CP27" s="398"/>
      <c r="CQ27" s="398"/>
      <c r="CR27" s="398"/>
      <c r="CS27" s="399"/>
      <c r="CT27" s="370"/>
      <c r="CU27" s="371"/>
      <c r="CV27" s="371"/>
      <c r="CW27" s="371"/>
      <c r="CX27" s="371"/>
      <c r="CY27" s="371"/>
      <c r="CZ27" s="371"/>
      <c r="DA27" s="372"/>
      <c r="DB27" s="370"/>
      <c r="DC27" s="371"/>
      <c r="DD27" s="371"/>
      <c r="DE27" s="371"/>
      <c r="DF27" s="371"/>
      <c r="DG27" s="371"/>
      <c r="DH27" s="371"/>
      <c r="DI27" s="372"/>
    </row>
    <row r="28" spans="1:113" ht="18.75" customHeight="1" x14ac:dyDescent="0.15">
      <c r="A28" s="160"/>
      <c r="B28" s="432"/>
      <c r="C28" s="433"/>
      <c r="D28" s="434"/>
      <c r="E28" s="373" t="s">
        <v>173</v>
      </c>
      <c r="F28" s="374"/>
      <c r="G28" s="374"/>
      <c r="H28" s="374"/>
      <c r="I28" s="374"/>
      <c r="J28" s="374"/>
      <c r="K28" s="375"/>
      <c r="L28" s="376">
        <v>1</v>
      </c>
      <c r="M28" s="377"/>
      <c r="N28" s="377"/>
      <c r="O28" s="377"/>
      <c r="P28" s="378"/>
      <c r="Q28" s="376">
        <v>2070</v>
      </c>
      <c r="R28" s="377"/>
      <c r="S28" s="377"/>
      <c r="T28" s="377"/>
      <c r="U28" s="377"/>
      <c r="V28" s="378"/>
      <c r="W28" s="442"/>
      <c r="X28" s="433"/>
      <c r="Y28" s="434"/>
      <c r="Z28" s="373" t="s">
        <v>174</v>
      </c>
      <c r="AA28" s="374"/>
      <c r="AB28" s="374"/>
      <c r="AC28" s="374"/>
      <c r="AD28" s="374"/>
      <c r="AE28" s="374"/>
      <c r="AF28" s="374"/>
      <c r="AG28" s="375"/>
      <c r="AH28" s="376" t="s">
        <v>129</v>
      </c>
      <c r="AI28" s="377"/>
      <c r="AJ28" s="377"/>
      <c r="AK28" s="377"/>
      <c r="AL28" s="378"/>
      <c r="AM28" s="376" t="s">
        <v>129</v>
      </c>
      <c r="AN28" s="377"/>
      <c r="AO28" s="377"/>
      <c r="AP28" s="377"/>
      <c r="AQ28" s="377"/>
      <c r="AR28" s="378"/>
      <c r="AS28" s="376" t="s">
        <v>129</v>
      </c>
      <c r="AT28" s="377"/>
      <c r="AU28" s="377"/>
      <c r="AV28" s="377"/>
      <c r="AW28" s="377"/>
      <c r="AX28" s="379"/>
      <c r="AY28" s="383" t="s">
        <v>175</v>
      </c>
      <c r="AZ28" s="384"/>
      <c r="BA28" s="384"/>
      <c r="BB28" s="385"/>
      <c r="BC28" s="392" t="s">
        <v>41</v>
      </c>
      <c r="BD28" s="393"/>
      <c r="BE28" s="393"/>
      <c r="BF28" s="393"/>
      <c r="BG28" s="393"/>
      <c r="BH28" s="393"/>
      <c r="BI28" s="393"/>
      <c r="BJ28" s="393"/>
      <c r="BK28" s="393"/>
      <c r="BL28" s="393"/>
      <c r="BM28" s="394"/>
      <c r="BN28" s="395">
        <v>931778</v>
      </c>
      <c r="BO28" s="396"/>
      <c r="BP28" s="396"/>
      <c r="BQ28" s="396"/>
      <c r="BR28" s="396"/>
      <c r="BS28" s="396"/>
      <c r="BT28" s="396"/>
      <c r="BU28" s="397"/>
      <c r="BV28" s="395">
        <v>998667</v>
      </c>
      <c r="BW28" s="396"/>
      <c r="BX28" s="396"/>
      <c r="BY28" s="396"/>
      <c r="BZ28" s="396"/>
      <c r="CA28" s="396"/>
      <c r="CB28" s="396"/>
      <c r="CC28" s="397"/>
      <c r="CD28" s="173"/>
      <c r="CE28" s="398"/>
      <c r="CF28" s="398"/>
      <c r="CG28" s="398"/>
      <c r="CH28" s="398"/>
      <c r="CI28" s="398"/>
      <c r="CJ28" s="398"/>
      <c r="CK28" s="398"/>
      <c r="CL28" s="398"/>
      <c r="CM28" s="398"/>
      <c r="CN28" s="398"/>
      <c r="CO28" s="398"/>
      <c r="CP28" s="398"/>
      <c r="CQ28" s="398"/>
      <c r="CR28" s="398"/>
      <c r="CS28" s="399"/>
      <c r="CT28" s="370"/>
      <c r="CU28" s="371"/>
      <c r="CV28" s="371"/>
      <c r="CW28" s="371"/>
      <c r="CX28" s="371"/>
      <c r="CY28" s="371"/>
      <c r="CZ28" s="371"/>
      <c r="DA28" s="372"/>
      <c r="DB28" s="370"/>
      <c r="DC28" s="371"/>
      <c r="DD28" s="371"/>
      <c r="DE28" s="371"/>
      <c r="DF28" s="371"/>
      <c r="DG28" s="371"/>
      <c r="DH28" s="371"/>
      <c r="DI28" s="372"/>
    </row>
    <row r="29" spans="1:113" ht="18.75" customHeight="1" x14ac:dyDescent="0.15">
      <c r="A29" s="160"/>
      <c r="B29" s="432"/>
      <c r="C29" s="433"/>
      <c r="D29" s="434"/>
      <c r="E29" s="373" t="s">
        <v>176</v>
      </c>
      <c r="F29" s="374"/>
      <c r="G29" s="374"/>
      <c r="H29" s="374"/>
      <c r="I29" s="374"/>
      <c r="J29" s="374"/>
      <c r="K29" s="375"/>
      <c r="L29" s="376">
        <v>8</v>
      </c>
      <c r="M29" s="377"/>
      <c r="N29" s="377"/>
      <c r="O29" s="377"/>
      <c r="P29" s="378"/>
      <c r="Q29" s="376">
        <v>1730</v>
      </c>
      <c r="R29" s="377"/>
      <c r="S29" s="377"/>
      <c r="T29" s="377"/>
      <c r="U29" s="377"/>
      <c r="V29" s="378"/>
      <c r="W29" s="443"/>
      <c r="X29" s="444"/>
      <c r="Y29" s="445"/>
      <c r="Z29" s="373" t="s">
        <v>177</v>
      </c>
      <c r="AA29" s="374"/>
      <c r="AB29" s="374"/>
      <c r="AC29" s="374"/>
      <c r="AD29" s="374"/>
      <c r="AE29" s="374"/>
      <c r="AF29" s="374"/>
      <c r="AG29" s="375"/>
      <c r="AH29" s="376">
        <v>65</v>
      </c>
      <c r="AI29" s="377"/>
      <c r="AJ29" s="377"/>
      <c r="AK29" s="377"/>
      <c r="AL29" s="378"/>
      <c r="AM29" s="376">
        <v>174330</v>
      </c>
      <c r="AN29" s="377"/>
      <c r="AO29" s="377"/>
      <c r="AP29" s="377"/>
      <c r="AQ29" s="377"/>
      <c r="AR29" s="378"/>
      <c r="AS29" s="376">
        <v>2682</v>
      </c>
      <c r="AT29" s="377"/>
      <c r="AU29" s="377"/>
      <c r="AV29" s="377"/>
      <c r="AW29" s="377"/>
      <c r="AX29" s="379"/>
      <c r="AY29" s="386"/>
      <c r="AZ29" s="387"/>
      <c r="BA29" s="387"/>
      <c r="BB29" s="388"/>
      <c r="BC29" s="380" t="s">
        <v>178</v>
      </c>
      <c r="BD29" s="381"/>
      <c r="BE29" s="381"/>
      <c r="BF29" s="381"/>
      <c r="BG29" s="381"/>
      <c r="BH29" s="381"/>
      <c r="BI29" s="381"/>
      <c r="BJ29" s="381"/>
      <c r="BK29" s="381"/>
      <c r="BL29" s="381"/>
      <c r="BM29" s="382"/>
      <c r="BN29" s="400">
        <v>845211</v>
      </c>
      <c r="BO29" s="401"/>
      <c r="BP29" s="401"/>
      <c r="BQ29" s="401"/>
      <c r="BR29" s="401"/>
      <c r="BS29" s="401"/>
      <c r="BT29" s="401"/>
      <c r="BU29" s="402"/>
      <c r="BV29" s="400">
        <v>817343</v>
      </c>
      <c r="BW29" s="401"/>
      <c r="BX29" s="401"/>
      <c r="BY29" s="401"/>
      <c r="BZ29" s="401"/>
      <c r="CA29" s="401"/>
      <c r="CB29" s="401"/>
      <c r="CC29" s="402"/>
      <c r="CD29" s="175"/>
      <c r="CE29" s="398"/>
      <c r="CF29" s="398"/>
      <c r="CG29" s="398"/>
      <c r="CH29" s="398"/>
      <c r="CI29" s="398"/>
      <c r="CJ29" s="398"/>
      <c r="CK29" s="398"/>
      <c r="CL29" s="398"/>
      <c r="CM29" s="398"/>
      <c r="CN29" s="398"/>
      <c r="CO29" s="398"/>
      <c r="CP29" s="398"/>
      <c r="CQ29" s="398"/>
      <c r="CR29" s="398"/>
      <c r="CS29" s="399"/>
      <c r="CT29" s="370"/>
      <c r="CU29" s="371"/>
      <c r="CV29" s="371"/>
      <c r="CW29" s="371"/>
      <c r="CX29" s="371"/>
      <c r="CY29" s="371"/>
      <c r="CZ29" s="371"/>
      <c r="DA29" s="372"/>
      <c r="DB29" s="370"/>
      <c r="DC29" s="371"/>
      <c r="DD29" s="371"/>
      <c r="DE29" s="371"/>
      <c r="DF29" s="371"/>
      <c r="DG29" s="371"/>
      <c r="DH29" s="371"/>
      <c r="DI29" s="372"/>
    </row>
    <row r="30" spans="1:113" ht="18.75" customHeight="1" thickBot="1" x14ac:dyDescent="0.2">
      <c r="A30" s="160"/>
      <c r="B30" s="435"/>
      <c r="C30" s="436"/>
      <c r="D30" s="437"/>
      <c r="E30" s="446"/>
      <c r="F30" s="447"/>
      <c r="G30" s="447"/>
      <c r="H30" s="447"/>
      <c r="I30" s="447"/>
      <c r="J30" s="447"/>
      <c r="K30" s="448"/>
      <c r="L30" s="449"/>
      <c r="M30" s="450"/>
      <c r="N30" s="450"/>
      <c r="O30" s="450"/>
      <c r="P30" s="451"/>
      <c r="Q30" s="449"/>
      <c r="R30" s="450"/>
      <c r="S30" s="450"/>
      <c r="T30" s="450"/>
      <c r="U30" s="450"/>
      <c r="V30" s="451"/>
      <c r="W30" s="452" t="s">
        <v>179</v>
      </c>
      <c r="X30" s="453"/>
      <c r="Y30" s="453"/>
      <c r="Z30" s="453"/>
      <c r="AA30" s="453"/>
      <c r="AB30" s="453"/>
      <c r="AC30" s="453"/>
      <c r="AD30" s="453"/>
      <c r="AE30" s="453"/>
      <c r="AF30" s="453"/>
      <c r="AG30" s="454"/>
      <c r="AH30" s="364">
        <v>96.2</v>
      </c>
      <c r="AI30" s="365"/>
      <c r="AJ30" s="365"/>
      <c r="AK30" s="365"/>
      <c r="AL30" s="365"/>
      <c r="AM30" s="365"/>
      <c r="AN30" s="365"/>
      <c r="AO30" s="365"/>
      <c r="AP30" s="365"/>
      <c r="AQ30" s="365"/>
      <c r="AR30" s="365"/>
      <c r="AS30" s="365"/>
      <c r="AT30" s="365"/>
      <c r="AU30" s="365"/>
      <c r="AV30" s="365"/>
      <c r="AW30" s="365"/>
      <c r="AX30" s="366"/>
      <c r="AY30" s="389"/>
      <c r="AZ30" s="390"/>
      <c r="BA30" s="390"/>
      <c r="BB30" s="391"/>
      <c r="BC30" s="367" t="s">
        <v>43</v>
      </c>
      <c r="BD30" s="368"/>
      <c r="BE30" s="368"/>
      <c r="BF30" s="368"/>
      <c r="BG30" s="368"/>
      <c r="BH30" s="368"/>
      <c r="BI30" s="368"/>
      <c r="BJ30" s="368"/>
      <c r="BK30" s="368"/>
      <c r="BL30" s="368"/>
      <c r="BM30" s="369"/>
      <c r="BN30" s="403">
        <v>550513</v>
      </c>
      <c r="BO30" s="404"/>
      <c r="BP30" s="404"/>
      <c r="BQ30" s="404"/>
      <c r="BR30" s="404"/>
      <c r="BS30" s="404"/>
      <c r="BT30" s="404"/>
      <c r="BU30" s="405"/>
      <c r="BV30" s="403">
        <v>386893</v>
      </c>
      <c r="BW30" s="404"/>
      <c r="BX30" s="404"/>
      <c r="BY30" s="404"/>
      <c r="BZ30" s="404"/>
      <c r="CA30" s="404"/>
      <c r="CB30" s="404"/>
      <c r="CC30" s="405"/>
      <c r="CD30" s="176"/>
      <c r="CE30" s="177"/>
      <c r="CF30" s="177"/>
      <c r="CG30" s="177"/>
      <c r="CH30" s="177"/>
      <c r="CI30" s="177"/>
      <c r="CJ30" s="177"/>
      <c r="CK30" s="177"/>
      <c r="CL30" s="177"/>
      <c r="CM30" s="177"/>
      <c r="CN30" s="177"/>
      <c r="CO30" s="177"/>
      <c r="CP30" s="177"/>
      <c r="CQ30" s="177"/>
      <c r="CR30" s="177"/>
      <c r="CS30" s="178"/>
      <c r="CT30" s="179"/>
      <c r="CU30" s="180"/>
      <c r="CV30" s="180"/>
      <c r="CW30" s="180"/>
      <c r="CX30" s="180"/>
      <c r="CY30" s="180"/>
      <c r="CZ30" s="180"/>
      <c r="DA30" s="181"/>
      <c r="DB30" s="179"/>
      <c r="DC30" s="180"/>
      <c r="DD30" s="180"/>
      <c r="DE30" s="180"/>
      <c r="DF30" s="180"/>
      <c r="DG30" s="180"/>
      <c r="DH30" s="180"/>
      <c r="DI30" s="181"/>
    </row>
    <row r="31" spans="1:113" ht="13.5" customHeight="1" x14ac:dyDescent="0.15">
      <c r="A31" s="160"/>
      <c r="B31" s="182"/>
      <c r="DI31" s="183"/>
    </row>
    <row r="32" spans="1:113" ht="13.5" customHeight="1" x14ac:dyDescent="0.15">
      <c r="A32" s="160"/>
      <c r="B32" s="184"/>
      <c r="C32" s="160" t="s">
        <v>180</v>
      </c>
      <c r="D32" s="160"/>
      <c r="E32" s="160"/>
      <c r="U32" s="159" t="s">
        <v>181</v>
      </c>
      <c r="AM32" s="159" t="s">
        <v>182</v>
      </c>
      <c r="BE32" s="159" t="s">
        <v>183</v>
      </c>
      <c r="BW32" s="159" t="s">
        <v>184</v>
      </c>
      <c r="CO32" s="159" t="s">
        <v>185</v>
      </c>
      <c r="DI32" s="183"/>
    </row>
    <row r="33" spans="1:113" ht="13.5" customHeight="1" x14ac:dyDescent="0.15">
      <c r="A33" s="160"/>
      <c r="B33" s="184"/>
      <c r="C33" s="363" t="s">
        <v>186</v>
      </c>
      <c r="D33" s="363"/>
      <c r="E33" s="362" t="s">
        <v>187</v>
      </c>
      <c r="F33" s="362"/>
      <c r="G33" s="362"/>
      <c r="H33" s="362"/>
      <c r="I33" s="362"/>
      <c r="J33" s="362"/>
      <c r="K33" s="362"/>
      <c r="L33" s="362"/>
      <c r="M33" s="362"/>
      <c r="N33" s="362"/>
      <c r="O33" s="362"/>
      <c r="P33" s="362"/>
      <c r="Q33" s="362"/>
      <c r="R33" s="362"/>
      <c r="S33" s="362"/>
      <c r="T33" s="185"/>
      <c r="U33" s="363" t="s">
        <v>186</v>
      </c>
      <c r="V33" s="363"/>
      <c r="W33" s="362" t="s">
        <v>187</v>
      </c>
      <c r="X33" s="362"/>
      <c r="Y33" s="362"/>
      <c r="Z33" s="362"/>
      <c r="AA33" s="362"/>
      <c r="AB33" s="362"/>
      <c r="AC33" s="362"/>
      <c r="AD33" s="362"/>
      <c r="AE33" s="362"/>
      <c r="AF33" s="362"/>
      <c r="AG33" s="362"/>
      <c r="AH33" s="362"/>
      <c r="AI33" s="362"/>
      <c r="AJ33" s="362"/>
      <c r="AK33" s="362"/>
      <c r="AL33" s="185"/>
      <c r="AM33" s="363" t="s">
        <v>186</v>
      </c>
      <c r="AN33" s="363"/>
      <c r="AO33" s="362" t="s">
        <v>187</v>
      </c>
      <c r="AP33" s="362"/>
      <c r="AQ33" s="362"/>
      <c r="AR33" s="362"/>
      <c r="AS33" s="362"/>
      <c r="AT33" s="362"/>
      <c r="AU33" s="362"/>
      <c r="AV33" s="362"/>
      <c r="AW33" s="362"/>
      <c r="AX33" s="362"/>
      <c r="AY33" s="362"/>
      <c r="AZ33" s="362"/>
      <c r="BA33" s="362"/>
      <c r="BB33" s="362"/>
      <c r="BC33" s="362"/>
      <c r="BD33" s="186"/>
      <c r="BE33" s="362" t="s">
        <v>188</v>
      </c>
      <c r="BF33" s="362"/>
      <c r="BG33" s="362" t="s">
        <v>189</v>
      </c>
      <c r="BH33" s="362"/>
      <c r="BI33" s="362"/>
      <c r="BJ33" s="362"/>
      <c r="BK33" s="362"/>
      <c r="BL33" s="362"/>
      <c r="BM33" s="362"/>
      <c r="BN33" s="362"/>
      <c r="BO33" s="362"/>
      <c r="BP33" s="362"/>
      <c r="BQ33" s="362"/>
      <c r="BR33" s="362"/>
      <c r="BS33" s="362"/>
      <c r="BT33" s="362"/>
      <c r="BU33" s="362"/>
      <c r="BV33" s="186"/>
      <c r="BW33" s="363" t="s">
        <v>188</v>
      </c>
      <c r="BX33" s="363"/>
      <c r="BY33" s="362" t="s">
        <v>190</v>
      </c>
      <c r="BZ33" s="362"/>
      <c r="CA33" s="362"/>
      <c r="CB33" s="362"/>
      <c r="CC33" s="362"/>
      <c r="CD33" s="362"/>
      <c r="CE33" s="362"/>
      <c r="CF33" s="362"/>
      <c r="CG33" s="362"/>
      <c r="CH33" s="362"/>
      <c r="CI33" s="362"/>
      <c r="CJ33" s="362"/>
      <c r="CK33" s="362"/>
      <c r="CL33" s="362"/>
      <c r="CM33" s="362"/>
      <c r="CN33" s="185"/>
      <c r="CO33" s="363" t="s">
        <v>186</v>
      </c>
      <c r="CP33" s="363"/>
      <c r="CQ33" s="362" t="s">
        <v>191</v>
      </c>
      <c r="CR33" s="362"/>
      <c r="CS33" s="362"/>
      <c r="CT33" s="362"/>
      <c r="CU33" s="362"/>
      <c r="CV33" s="362"/>
      <c r="CW33" s="362"/>
      <c r="CX33" s="362"/>
      <c r="CY33" s="362"/>
      <c r="CZ33" s="362"/>
      <c r="DA33" s="362"/>
      <c r="DB33" s="362"/>
      <c r="DC33" s="362"/>
      <c r="DD33" s="362"/>
      <c r="DE33" s="362"/>
      <c r="DF33" s="185"/>
      <c r="DG33" s="361" t="s">
        <v>192</v>
      </c>
      <c r="DH33" s="361"/>
      <c r="DI33" s="187"/>
    </row>
    <row r="34" spans="1:113" ht="32.25" customHeight="1" x14ac:dyDescent="0.15">
      <c r="A34" s="160"/>
      <c r="B34" s="184"/>
      <c r="C34" s="359">
        <f>IF(E34="","",1)</f>
        <v>1</v>
      </c>
      <c r="D34" s="359"/>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60"/>
      <c r="U34" s="359">
        <f>IF(W34="","",MAX(C34:D43)+1)</f>
        <v>3</v>
      </c>
      <c r="V34" s="359"/>
      <c r="W34" s="358" t="str">
        <f>IF('各会計、関係団体の財政状況及び健全化判断比率'!B28="","",'各会計、関係団体の財政状況及び健全化判断比率'!B28)</f>
        <v>特別会計国民健康保険事業</v>
      </c>
      <c r="X34" s="358"/>
      <c r="Y34" s="358"/>
      <c r="Z34" s="358"/>
      <c r="AA34" s="358"/>
      <c r="AB34" s="358"/>
      <c r="AC34" s="358"/>
      <c r="AD34" s="358"/>
      <c r="AE34" s="358"/>
      <c r="AF34" s="358"/>
      <c r="AG34" s="358"/>
      <c r="AH34" s="358"/>
      <c r="AI34" s="358"/>
      <c r="AJ34" s="358"/>
      <c r="AK34" s="358"/>
      <c r="AL34" s="160"/>
      <c r="AM34" s="359" t="str">
        <f>IF(AO34="","",MAX(C34:D43,U34:V43)+1)</f>
        <v/>
      </c>
      <c r="AN34" s="359"/>
      <c r="AO34" s="358"/>
      <c r="AP34" s="358"/>
      <c r="AQ34" s="358"/>
      <c r="AR34" s="358"/>
      <c r="AS34" s="358"/>
      <c r="AT34" s="358"/>
      <c r="AU34" s="358"/>
      <c r="AV34" s="358"/>
      <c r="AW34" s="358"/>
      <c r="AX34" s="358"/>
      <c r="AY34" s="358"/>
      <c r="AZ34" s="358"/>
      <c r="BA34" s="358"/>
      <c r="BB34" s="358"/>
      <c r="BC34" s="358"/>
      <c r="BD34" s="160"/>
      <c r="BE34" s="359">
        <f>IF(BG34="","",MAX(C34:D43,U34:V43,AM34:AN43)+1)</f>
        <v>6</v>
      </c>
      <c r="BF34" s="359"/>
      <c r="BG34" s="358" t="str">
        <f>IF('各会計、関係団体の財政状況及び健全化判断比率'!B31="","",'各会計、関係団体の財政状況及び健全化判断比率'!B31)</f>
        <v>特別会計簡易水道事業</v>
      </c>
      <c r="BH34" s="358"/>
      <c r="BI34" s="358"/>
      <c r="BJ34" s="358"/>
      <c r="BK34" s="358"/>
      <c r="BL34" s="358"/>
      <c r="BM34" s="358"/>
      <c r="BN34" s="358"/>
      <c r="BO34" s="358"/>
      <c r="BP34" s="358"/>
      <c r="BQ34" s="358"/>
      <c r="BR34" s="358"/>
      <c r="BS34" s="358"/>
      <c r="BT34" s="358"/>
      <c r="BU34" s="358"/>
      <c r="BV34" s="160"/>
      <c r="BW34" s="359">
        <f>IF(BY34="","",MAX(C34:D43,U34:V43,AM34:AN43,BE34:BF43)+1)</f>
        <v>8</v>
      </c>
      <c r="BX34" s="359"/>
      <c r="BY34" s="358" t="str">
        <f>IF('各会計、関係団体の財政状況及び健全化判断比率'!B68="","",'各会計、関係団体の財政状況及び健全化判断比率'!B68)</f>
        <v>隠岐広域連合（普通会計）</v>
      </c>
      <c r="BZ34" s="358"/>
      <c r="CA34" s="358"/>
      <c r="CB34" s="358"/>
      <c r="CC34" s="358"/>
      <c r="CD34" s="358"/>
      <c r="CE34" s="358"/>
      <c r="CF34" s="358"/>
      <c r="CG34" s="358"/>
      <c r="CH34" s="358"/>
      <c r="CI34" s="358"/>
      <c r="CJ34" s="358"/>
      <c r="CK34" s="358"/>
      <c r="CL34" s="358"/>
      <c r="CM34" s="358"/>
      <c r="CN34" s="160"/>
      <c r="CO34" s="359" t="str">
        <f>IF(CQ34="","",MAX(C34:D43,U34:V43,AM34:AN43,BE34:BF43,BW34:BX43)+1)</f>
        <v/>
      </c>
      <c r="CP34" s="359"/>
      <c r="CQ34" s="358" t="str">
        <f>IF('各会計、関係団体の財政状況及び健全化判断比率'!BS7="","",'各会計、関係団体の財政状況及び健全化判断比率'!BS7)</f>
        <v/>
      </c>
      <c r="CR34" s="358"/>
      <c r="CS34" s="358"/>
      <c r="CT34" s="358"/>
      <c r="CU34" s="358"/>
      <c r="CV34" s="358"/>
      <c r="CW34" s="358"/>
      <c r="CX34" s="358"/>
      <c r="CY34" s="358"/>
      <c r="CZ34" s="358"/>
      <c r="DA34" s="358"/>
      <c r="DB34" s="358"/>
      <c r="DC34" s="358"/>
      <c r="DD34" s="358"/>
      <c r="DE34" s="358"/>
      <c r="DG34" s="360" t="str">
        <f>IF('各会計、関係団体の財政状況及び健全化判断比率'!BR7="","",'各会計、関係団体の財政状況及び健全化判断比率'!BR7)</f>
        <v/>
      </c>
      <c r="DH34" s="360"/>
      <c r="DI34" s="187"/>
    </row>
    <row r="35" spans="1:113" ht="32.25" customHeight="1" x14ac:dyDescent="0.15">
      <c r="A35" s="160"/>
      <c r="B35" s="184"/>
      <c r="C35" s="359">
        <f>IF(E35="","",C34+1)</f>
        <v>2</v>
      </c>
      <c r="D35" s="359"/>
      <c r="E35" s="358" t="str">
        <f>IF('各会計、関係団体の財政状況及び健全化判断比率'!B8="","",'各会計、関係団体の財政状況及び健全化判断比率'!B8)</f>
        <v>特別会計へき地三度出張診療所</v>
      </c>
      <c r="F35" s="358"/>
      <c r="G35" s="358"/>
      <c r="H35" s="358"/>
      <c r="I35" s="358"/>
      <c r="J35" s="358"/>
      <c r="K35" s="358"/>
      <c r="L35" s="358"/>
      <c r="M35" s="358"/>
      <c r="N35" s="358"/>
      <c r="O35" s="358"/>
      <c r="P35" s="358"/>
      <c r="Q35" s="358"/>
      <c r="R35" s="358"/>
      <c r="S35" s="358"/>
      <c r="T35" s="160"/>
      <c r="U35" s="359">
        <f>IF(W35="","",U34+1)</f>
        <v>4</v>
      </c>
      <c r="V35" s="359"/>
      <c r="W35" s="358" t="str">
        <f>IF('各会計、関係団体の財政状況及び健全化判断比率'!B29="","",'各会計、関係団体の財政状況及び健全化判断比率'!B29)</f>
        <v>特別会計後期高齢者医療保険事業</v>
      </c>
      <c r="X35" s="358"/>
      <c r="Y35" s="358"/>
      <c r="Z35" s="358"/>
      <c r="AA35" s="358"/>
      <c r="AB35" s="358"/>
      <c r="AC35" s="358"/>
      <c r="AD35" s="358"/>
      <c r="AE35" s="358"/>
      <c r="AF35" s="358"/>
      <c r="AG35" s="358"/>
      <c r="AH35" s="358"/>
      <c r="AI35" s="358"/>
      <c r="AJ35" s="358"/>
      <c r="AK35" s="358"/>
      <c r="AL35" s="160"/>
      <c r="AM35" s="359" t="str">
        <f t="shared" ref="AM35:AM43" si="0">IF(AO35="","",AM34+1)</f>
        <v/>
      </c>
      <c r="AN35" s="359"/>
      <c r="AO35" s="358"/>
      <c r="AP35" s="358"/>
      <c r="AQ35" s="358"/>
      <c r="AR35" s="358"/>
      <c r="AS35" s="358"/>
      <c r="AT35" s="358"/>
      <c r="AU35" s="358"/>
      <c r="AV35" s="358"/>
      <c r="AW35" s="358"/>
      <c r="AX35" s="358"/>
      <c r="AY35" s="358"/>
      <c r="AZ35" s="358"/>
      <c r="BA35" s="358"/>
      <c r="BB35" s="358"/>
      <c r="BC35" s="358"/>
      <c r="BD35" s="160"/>
      <c r="BE35" s="359">
        <f t="shared" ref="BE35:BE43" si="1">IF(BG35="","",BE34+1)</f>
        <v>7</v>
      </c>
      <c r="BF35" s="359"/>
      <c r="BG35" s="358" t="str">
        <f>IF('各会計、関係団体の財政状況及び健全化判断比率'!B32="","",'各会計、関係団体の財政状況及び健全化判断比率'!B32)</f>
        <v>特別会計下水道事業</v>
      </c>
      <c r="BH35" s="358"/>
      <c r="BI35" s="358"/>
      <c r="BJ35" s="358"/>
      <c r="BK35" s="358"/>
      <c r="BL35" s="358"/>
      <c r="BM35" s="358"/>
      <c r="BN35" s="358"/>
      <c r="BO35" s="358"/>
      <c r="BP35" s="358"/>
      <c r="BQ35" s="358"/>
      <c r="BR35" s="358"/>
      <c r="BS35" s="358"/>
      <c r="BT35" s="358"/>
      <c r="BU35" s="358"/>
      <c r="BV35" s="160"/>
      <c r="BW35" s="359">
        <f t="shared" ref="BW35:BW43" si="2">IF(BY35="","",BW34+1)</f>
        <v>9</v>
      </c>
      <c r="BX35" s="359"/>
      <c r="BY35" s="358" t="str">
        <f>IF('各会計、関係団体の財政状況及び健全化判断比率'!B69="","",'各会計、関係団体の財政状況及び健全化判断比率'!B69)</f>
        <v>隠岐広域連合（介護会計）</v>
      </c>
      <c r="BZ35" s="358"/>
      <c r="CA35" s="358"/>
      <c r="CB35" s="358"/>
      <c r="CC35" s="358"/>
      <c r="CD35" s="358"/>
      <c r="CE35" s="358"/>
      <c r="CF35" s="358"/>
      <c r="CG35" s="358"/>
      <c r="CH35" s="358"/>
      <c r="CI35" s="358"/>
      <c r="CJ35" s="358"/>
      <c r="CK35" s="358"/>
      <c r="CL35" s="358"/>
      <c r="CM35" s="358"/>
      <c r="CN35" s="160"/>
      <c r="CO35" s="359" t="str">
        <f t="shared" ref="CO35:CO43" si="3">IF(CQ35="","",CO34+1)</f>
        <v/>
      </c>
      <c r="CP35" s="359"/>
      <c r="CQ35" s="358" t="str">
        <f>IF('各会計、関係団体の財政状況及び健全化判断比率'!BS8="","",'各会計、関係団体の財政状況及び健全化判断比率'!BS8)</f>
        <v/>
      </c>
      <c r="CR35" s="358"/>
      <c r="CS35" s="358"/>
      <c r="CT35" s="358"/>
      <c r="CU35" s="358"/>
      <c r="CV35" s="358"/>
      <c r="CW35" s="358"/>
      <c r="CX35" s="358"/>
      <c r="CY35" s="358"/>
      <c r="CZ35" s="358"/>
      <c r="DA35" s="358"/>
      <c r="DB35" s="358"/>
      <c r="DC35" s="358"/>
      <c r="DD35" s="358"/>
      <c r="DE35" s="358"/>
      <c r="DG35" s="360" t="str">
        <f>IF('各会計、関係団体の財政状況及び健全化判断比率'!BR8="","",'各会計、関係団体の財政状況及び健全化判断比率'!BR8)</f>
        <v/>
      </c>
      <c r="DH35" s="360"/>
      <c r="DI35" s="187"/>
    </row>
    <row r="36" spans="1:113" ht="32.25" customHeight="1" x14ac:dyDescent="0.15">
      <c r="A36" s="160"/>
      <c r="B36" s="184"/>
      <c r="C36" s="359" t="str">
        <f>IF(E36="","",C35+1)</f>
        <v/>
      </c>
      <c r="D36" s="359"/>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60"/>
      <c r="U36" s="359">
        <f t="shared" ref="U36:U43" si="4">IF(W36="","",U35+1)</f>
        <v>5</v>
      </c>
      <c r="V36" s="359"/>
      <c r="W36" s="358" t="str">
        <f>IF('各会計、関係団体の財政状況及び健全化判断比率'!B30="","",'各会計、関係団体の財政状況及び健全化判断比率'!B30)</f>
        <v>特別会計浦郷診療所</v>
      </c>
      <c r="X36" s="358"/>
      <c r="Y36" s="358"/>
      <c r="Z36" s="358"/>
      <c r="AA36" s="358"/>
      <c r="AB36" s="358"/>
      <c r="AC36" s="358"/>
      <c r="AD36" s="358"/>
      <c r="AE36" s="358"/>
      <c r="AF36" s="358"/>
      <c r="AG36" s="358"/>
      <c r="AH36" s="358"/>
      <c r="AI36" s="358"/>
      <c r="AJ36" s="358"/>
      <c r="AK36" s="358"/>
      <c r="AL36" s="160"/>
      <c r="AM36" s="359" t="str">
        <f t="shared" si="0"/>
        <v/>
      </c>
      <c r="AN36" s="359"/>
      <c r="AO36" s="358"/>
      <c r="AP36" s="358"/>
      <c r="AQ36" s="358"/>
      <c r="AR36" s="358"/>
      <c r="AS36" s="358"/>
      <c r="AT36" s="358"/>
      <c r="AU36" s="358"/>
      <c r="AV36" s="358"/>
      <c r="AW36" s="358"/>
      <c r="AX36" s="358"/>
      <c r="AY36" s="358"/>
      <c r="AZ36" s="358"/>
      <c r="BA36" s="358"/>
      <c r="BB36" s="358"/>
      <c r="BC36" s="358"/>
      <c r="BD36" s="160"/>
      <c r="BE36" s="359" t="str">
        <f t="shared" si="1"/>
        <v/>
      </c>
      <c r="BF36" s="359"/>
      <c r="BG36" s="358"/>
      <c r="BH36" s="358"/>
      <c r="BI36" s="358"/>
      <c r="BJ36" s="358"/>
      <c r="BK36" s="358"/>
      <c r="BL36" s="358"/>
      <c r="BM36" s="358"/>
      <c r="BN36" s="358"/>
      <c r="BO36" s="358"/>
      <c r="BP36" s="358"/>
      <c r="BQ36" s="358"/>
      <c r="BR36" s="358"/>
      <c r="BS36" s="358"/>
      <c r="BT36" s="358"/>
      <c r="BU36" s="358"/>
      <c r="BV36" s="160"/>
      <c r="BW36" s="359">
        <f t="shared" si="2"/>
        <v>10</v>
      </c>
      <c r="BX36" s="359"/>
      <c r="BY36" s="358" t="str">
        <f>IF('各会計、関係団体の財政状況及び健全化判断比率'!B70="","",'各会計、関係団体の財政状況及び健全化判断比率'!B70)</f>
        <v>隠岐広域連合（隠岐病院会計）</v>
      </c>
      <c r="BZ36" s="358"/>
      <c r="CA36" s="358"/>
      <c r="CB36" s="358"/>
      <c r="CC36" s="358"/>
      <c r="CD36" s="358"/>
      <c r="CE36" s="358"/>
      <c r="CF36" s="358"/>
      <c r="CG36" s="358"/>
      <c r="CH36" s="358"/>
      <c r="CI36" s="358"/>
      <c r="CJ36" s="358"/>
      <c r="CK36" s="358"/>
      <c r="CL36" s="358"/>
      <c r="CM36" s="358"/>
      <c r="CN36" s="160"/>
      <c r="CO36" s="359" t="str">
        <f t="shared" si="3"/>
        <v/>
      </c>
      <c r="CP36" s="359"/>
      <c r="CQ36" s="358" t="str">
        <f>IF('各会計、関係団体の財政状況及び健全化判断比率'!BS9="","",'各会計、関係団体の財政状況及び健全化判断比率'!BS9)</f>
        <v/>
      </c>
      <c r="CR36" s="358"/>
      <c r="CS36" s="358"/>
      <c r="CT36" s="358"/>
      <c r="CU36" s="358"/>
      <c r="CV36" s="358"/>
      <c r="CW36" s="358"/>
      <c r="CX36" s="358"/>
      <c r="CY36" s="358"/>
      <c r="CZ36" s="358"/>
      <c r="DA36" s="358"/>
      <c r="DB36" s="358"/>
      <c r="DC36" s="358"/>
      <c r="DD36" s="358"/>
      <c r="DE36" s="358"/>
      <c r="DG36" s="360" t="str">
        <f>IF('各会計、関係団体の財政状況及び健全化判断比率'!BR9="","",'各会計、関係団体の財政状況及び健全化判断比率'!BR9)</f>
        <v/>
      </c>
      <c r="DH36" s="360"/>
      <c r="DI36" s="187"/>
    </row>
    <row r="37" spans="1:113" ht="32.25" customHeight="1" x14ac:dyDescent="0.15">
      <c r="A37" s="160"/>
      <c r="B37" s="184"/>
      <c r="C37" s="359" t="str">
        <f>IF(E37="","",C36+1)</f>
        <v/>
      </c>
      <c r="D37" s="359"/>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60"/>
      <c r="U37" s="359" t="str">
        <f t="shared" si="4"/>
        <v/>
      </c>
      <c r="V37" s="359"/>
      <c r="W37" s="358"/>
      <c r="X37" s="358"/>
      <c r="Y37" s="358"/>
      <c r="Z37" s="358"/>
      <c r="AA37" s="358"/>
      <c r="AB37" s="358"/>
      <c r="AC37" s="358"/>
      <c r="AD37" s="358"/>
      <c r="AE37" s="358"/>
      <c r="AF37" s="358"/>
      <c r="AG37" s="358"/>
      <c r="AH37" s="358"/>
      <c r="AI37" s="358"/>
      <c r="AJ37" s="358"/>
      <c r="AK37" s="358"/>
      <c r="AL37" s="160"/>
      <c r="AM37" s="359" t="str">
        <f t="shared" si="0"/>
        <v/>
      </c>
      <c r="AN37" s="359"/>
      <c r="AO37" s="358"/>
      <c r="AP37" s="358"/>
      <c r="AQ37" s="358"/>
      <c r="AR37" s="358"/>
      <c r="AS37" s="358"/>
      <c r="AT37" s="358"/>
      <c r="AU37" s="358"/>
      <c r="AV37" s="358"/>
      <c r="AW37" s="358"/>
      <c r="AX37" s="358"/>
      <c r="AY37" s="358"/>
      <c r="AZ37" s="358"/>
      <c r="BA37" s="358"/>
      <c r="BB37" s="358"/>
      <c r="BC37" s="358"/>
      <c r="BD37" s="160"/>
      <c r="BE37" s="359" t="str">
        <f t="shared" si="1"/>
        <v/>
      </c>
      <c r="BF37" s="359"/>
      <c r="BG37" s="358"/>
      <c r="BH37" s="358"/>
      <c r="BI37" s="358"/>
      <c r="BJ37" s="358"/>
      <c r="BK37" s="358"/>
      <c r="BL37" s="358"/>
      <c r="BM37" s="358"/>
      <c r="BN37" s="358"/>
      <c r="BO37" s="358"/>
      <c r="BP37" s="358"/>
      <c r="BQ37" s="358"/>
      <c r="BR37" s="358"/>
      <c r="BS37" s="358"/>
      <c r="BT37" s="358"/>
      <c r="BU37" s="358"/>
      <c r="BV37" s="160"/>
      <c r="BW37" s="359">
        <f t="shared" si="2"/>
        <v>11</v>
      </c>
      <c r="BX37" s="359"/>
      <c r="BY37" s="358" t="str">
        <f>IF('各会計、関係団体の財政状況及び健全化判断比率'!B71="","",'各会計、関係団体の財政状況及び健全化判断比率'!B71)</f>
        <v>隠岐広域連合（島前病院会計）</v>
      </c>
      <c r="BZ37" s="358"/>
      <c r="CA37" s="358"/>
      <c r="CB37" s="358"/>
      <c r="CC37" s="358"/>
      <c r="CD37" s="358"/>
      <c r="CE37" s="358"/>
      <c r="CF37" s="358"/>
      <c r="CG37" s="358"/>
      <c r="CH37" s="358"/>
      <c r="CI37" s="358"/>
      <c r="CJ37" s="358"/>
      <c r="CK37" s="358"/>
      <c r="CL37" s="358"/>
      <c r="CM37" s="358"/>
      <c r="CN37" s="160"/>
      <c r="CO37" s="359" t="str">
        <f t="shared" si="3"/>
        <v/>
      </c>
      <c r="CP37" s="359"/>
      <c r="CQ37" s="358" t="str">
        <f>IF('各会計、関係団体の財政状況及び健全化判断比率'!BS10="","",'各会計、関係団体の財政状況及び健全化判断比率'!BS10)</f>
        <v/>
      </c>
      <c r="CR37" s="358"/>
      <c r="CS37" s="358"/>
      <c r="CT37" s="358"/>
      <c r="CU37" s="358"/>
      <c r="CV37" s="358"/>
      <c r="CW37" s="358"/>
      <c r="CX37" s="358"/>
      <c r="CY37" s="358"/>
      <c r="CZ37" s="358"/>
      <c r="DA37" s="358"/>
      <c r="DB37" s="358"/>
      <c r="DC37" s="358"/>
      <c r="DD37" s="358"/>
      <c r="DE37" s="358"/>
      <c r="DG37" s="360" t="str">
        <f>IF('各会計、関係団体の財政状況及び健全化判断比率'!BR10="","",'各会計、関係団体の財政状況及び健全化判断比率'!BR10)</f>
        <v/>
      </c>
      <c r="DH37" s="360"/>
      <c r="DI37" s="187"/>
    </row>
    <row r="38" spans="1:113" ht="32.25" customHeight="1" x14ac:dyDescent="0.15">
      <c r="A38" s="160"/>
      <c r="B38" s="184"/>
      <c r="C38" s="359" t="str">
        <f t="shared" ref="C38:C43" si="5">IF(E38="","",C37+1)</f>
        <v/>
      </c>
      <c r="D38" s="359"/>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60"/>
      <c r="U38" s="359" t="str">
        <f t="shared" si="4"/>
        <v/>
      </c>
      <c r="V38" s="359"/>
      <c r="W38" s="358"/>
      <c r="X38" s="358"/>
      <c r="Y38" s="358"/>
      <c r="Z38" s="358"/>
      <c r="AA38" s="358"/>
      <c r="AB38" s="358"/>
      <c r="AC38" s="358"/>
      <c r="AD38" s="358"/>
      <c r="AE38" s="358"/>
      <c r="AF38" s="358"/>
      <c r="AG38" s="358"/>
      <c r="AH38" s="358"/>
      <c r="AI38" s="358"/>
      <c r="AJ38" s="358"/>
      <c r="AK38" s="358"/>
      <c r="AL38" s="160"/>
      <c r="AM38" s="359" t="str">
        <f t="shared" si="0"/>
        <v/>
      </c>
      <c r="AN38" s="359"/>
      <c r="AO38" s="358"/>
      <c r="AP38" s="358"/>
      <c r="AQ38" s="358"/>
      <c r="AR38" s="358"/>
      <c r="AS38" s="358"/>
      <c r="AT38" s="358"/>
      <c r="AU38" s="358"/>
      <c r="AV38" s="358"/>
      <c r="AW38" s="358"/>
      <c r="AX38" s="358"/>
      <c r="AY38" s="358"/>
      <c r="AZ38" s="358"/>
      <c r="BA38" s="358"/>
      <c r="BB38" s="358"/>
      <c r="BC38" s="358"/>
      <c r="BD38" s="160"/>
      <c r="BE38" s="359" t="str">
        <f t="shared" si="1"/>
        <v/>
      </c>
      <c r="BF38" s="359"/>
      <c r="BG38" s="358"/>
      <c r="BH38" s="358"/>
      <c r="BI38" s="358"/>
      <c r="BJ38" s="358"/>
      <c r="BK38" s="358"/>
      <c r="BL38" s="358"/>
      <c r="BM38" s="358"/>
      <c r="BN38" s="358"/>
      <c r="BO38" s="358"/>
      <c r="BP38" s="358"/>
      <c r="BQ38" s="358"/>
      <c r="BR38" s="358"/>
      <c r="BS38" s="358"/>
      <c r="BT38" s="358"/>
      <c r="BU38" s="358"/>
      <c r="BV38" s="160"/>
      <c r="BW38" s="359">
        <f t="shared" si="2"/>
        <v>12</v>
      </c>
      <c r="BX38" s="359"/>
      <c r="BY38" s="358" t="str">
        <f>IF('各会計、関係団体の財政状況及び健全化判断比率'!B72="","",'各会計、関係団体の財政状況及び健全化判断比率'!B72)</f>
        <v>島前町村組合</v>
      </c>
      <c r="BZ38" s="358"/>
      <c r="CA38" s="358"/>
      <c r="CB38" s="358"/>
      <c r="CC38" s="358"/>
      <c r="CD38" s="358"/>
      <c r="CE38" s="358"/>
      <c r="CF38" s="358"/>
      <c r="CG38" s="358"/>
      <c r="CH38" s="358"/>
      <c r="CI38" s="358"/>
      <c r="CJ38" s="358"/>
      <c r="CK38" s="358"/>
      <c r="CL38" s="358"/>
      <c r="CM38" s="358"/>
      <c r="CN38" s="160"/>
      <c r="CO38" s="359" t="str">
        <f t="shared" si="3"/>
        <v/>
      </c>
      <c r="CP38" s="359"/>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60" t="str">
        <f>IF('各会計、関係団体の財政状況及び健全化判断比率'!BR11="","",'各会計、関係団体の財政状況及び健全化判断比率'!BR11)</f>
        <v/>
      </c>
      <c r="DH38" s="360"/>
      <c r="DI38" s="187"/>
    </row>
    <row r="39" spans="1:113" ht="32.25" customHeight="1" x14ac:dyDescent="0.15">
      <c r="A39" s="160"/>
      <c r="B39" s="184"/>
      <c r="C39" s="359" t="str">
        <f t="shared" si="5"/>
        <v/>
      </c>
      <c r="D39" s="359"/>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60"/>
      <c r="U39" s="359" t="str">
        <f t="shared" si="4"/>
        <v/>
      </c>
      <c r="V39" s="359"/>
      <c r="W39" s="358"/>
      <c r="X39" s="358"/>
      <c r="Y39" s="358"/>
      <c r="Z39" s="358"/>
      <c r="AA39" s="358"/>
      <c r="AB39" s="358"/>
      <c r="AC39" s="358"/>
      <c r="AD39" s="358"/>
      <c r="AE39" s="358"/>
      <c r="AF39" s="358"/>
      <c r="AG39" s="358"/>
      <c r="AH39" s="358"/>
      <c r="AI39" s="358"/>
      <c r="AJ39" s="358"/>
      <c r="AK39" s="358"/>
      <c r="AL39" s="160"/>
      <c r="AM39" s="359" t="str">
        <f t="shared" si="0"/>
        <v/>
      </c>
      <c r="AN39" s="359"/>
      <c r="AO39" s="358"/>
      <c r="AP39" s="358"/>
      <c r="AQ39" s="358"/>
      <c r="AR39" s="358"/>
      <c r="AS39" s="358"/>
      <c r="AT39" s="358"/>
      <c r="AU39" s="358"/>
      <c r="AV39" s="358"/>
      <c r="AW39" s="358"/>
      <c r="AX39" s="358"/>
      <c r="AY39" s="358"/>
      <c r="AZ39" s="358"/>
      <c r="BA39" s="358"/>
      <c r="BB39" s="358"/>
      <c r="BC39" s="358"/>
      <c r="BD39" s="160"/>
      <c r="BE39" s="359" t="str">
        <f t="shared" si="1"/>
        <v/>
      </c>
      <c r="BF39" s="359"/>
      <c r="BG39" s="358"/>
      <c r="BH39" s="358"/>
      <c r="BI39" s="358"/>
      <c r="BJ39" s="358"/>
      <c r="BK39" s="358"/>
      <c r="BL39" s="358"/>
      <c r="BM39" s="358"/>
      <c r="BN39" s="358"/>
      <c r="BO39" s="358"/>
      <c r="BP39" s="358"/>
      <c r="BQ39" s="358"/>
      <c r="BR39" s="358"/>
      <c r="BS39" s="358"/>
      <c r="BT39" s="358"/>
      <c r="BU39" s="358"/>
      <c r="BV39" s="160"/>
      <c r="BW39" s="359">
        <f t="shared" si="2"/>
        <v>13</v>
      </c>
      <c r="BX39" s="359"/>
      <c r="BY39" s="358" t="str">
        <f>IF('各会計、関係団体の財政状況及び健全化判断比率'!B73="","",'各会計、関係団体の財政状況及び健全化判断比率'!B73)</f>
        <v>島根県市町村総合事務組合</v>
      </c>
      <c r="BZ39" s="358"/>
      <c r="CA39" s="358"/>
      <c r="CB39" s="358"/>
      <c r="CC39" s="358"/>
      <c r="CD39" s="358"/>
      <c r="CE39" s="358"/>
      <c r="CF39" s="358"/>
      <c r="CG39" s="358"/>
      <c r="CH39" s="358"/>
      <c r="CI39" s="358"/>
      <c r="CJ39" s="358"/>
      <c r="CK39" s="358"/>
      <c r="CL39" s="358"/>
      <c r="CM39" s="358"/>
      <c r="CN39" s="160"/>
      <c r="CO39" s="359" t="str">
        <f t="shared" si="3"/>
        <v/>
      </c>
      <c r="CP39" s="359"/>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60" t="str">
        <f>IF('各会計、関係団体の財政状況及び健全化判断比率'!BR12="","",'各会計、関係団体の財政状況及び健全化判断比率'!BR12)</f>
        <v/>
      </c>
      <c r="DH39" s="360"/>
      <c r="DI39" s="187"/>
    </row>
    <row r="40" spans="1:113" ht="32.25" customHeight="1" x14ac:dyDescent="0.15">
      <c r="A40" s="160"/>
      <c r="B40" s="184"/>
      <c r="C40" s="359" t="str">
        <f t="shared" si="5"/>
        <v/>
      </c>
      <c r="D40" s="359"/>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60"/>
      <c r="U40" s="359" t="str">
        <f t="shared" si="4"/>
        <v/>
      </c>
      <c r="V40" s="359"/>
      <c r="W40" s="358"/>
      <c r="X40" s="358"/>
      <c r="Y40" s="358"/>
      <c r="Z40" s="358"/>
      <c r="AA40" s="358"/>
      <c r="AB40" s="358"/>
      <c r="AC40" s="358"/>
      <c r="AD40" s="358"/>
      <c r="AE40" s="358"/>
      <c r="AF40" s="358"/>
      <c r="AG40" s="358"/>
      <c r="AH40" s="358"/>
      <c r="AI40" s="358"/>
      <c r="AJ40" s="358"/>
      <c r="AK40" s="358"/>
      <c r="AL40" s="160"/>
      <c r="AM40" s="359" t="str">
        <f t="shared" si="0"/>
        <v/>
      </c>
      <c r="AN40" s="359"/>
      <c r="AO40" s="358"/>
      <c r="AP40" s="358"/>
      <c r="AQ40" s="358"/>
      <c r="AR40" s="358"/>
      <c r="AS40" s="358"/>
      <c r="AT40" s="358"/>
      <c r="AU40" s="358"/>
      <c r="AV40" s="358"/>
      <c r="AW40" s="358"/>
      <c r="AX40" s="358"/>
      <c r="AY40" s="358"/>
      <c r="AZ40" s="358"/>
      <c r="BA40" s="358"/>
      <c r="BB40" s="358"/>
      <c r="BC40" s="358"/>
      <c r="BD40" s="160"/>
      <c r="BE40" s="359" t="str">
        <f t="shared" si="1"/>
        <v/>
      </c>
      <c r="BF40" s="359"/>
      <c r="BG40" s="358"/>
      <c r="BH40" s="358"/>
      <c r="BI40" s="358"/>
      <c r="BJ40" s="358"/>
      <c r="BK40" s="358"/>
      <c r="BL40" s="358"/>
      <c r="BM40" s="358"/>
      <c r="BN40" s="358"/>
      <c r="BO40" s="358"/>
      <c r="BP40" s="358"/>
      <c r="BQ40" s="358"/>
      <c r="BR40" s="358"/>
      <c r="BS40" s="358"/>
      <c r="BT40" s="358"/>
      <c r="BU40" s="358"/>
      <c r="BV40" s="160"/>
      <c r="BW40" s="359">
        <f t="shared" si="2"/>
        <v>14</v>
      </c>
      <c r="BX40" s="359"/>
      <c r="BY40" s="358" t="str">
        <f>IF('各会計、関係団体の財政状況及び健全化判断比率'!B74="","",'各会計、関係団体の財政状況及び健全化判断比率'!B74)</f>
        <v>島根県後期高齢者医療広域連合（普通会計）</v>
      </c>
      <c r="BZ40" s="358"/>
      <c r="CA40" s="358"/>
      <c r="CB40" s="358"/>
      <c r="CC40" s="358"/>
      <c r="CD40" s="358"/>
      <c r="CE40" s="358"/>
      <c r="CF40" s="358"/>
      <c r="CG40" s="358"/>
      <c r="CH40" s="358"/>
      <c r="CI40" s="358"/>
      <c r="CJ40" s="358"/>
      <c r="CK40" s="358"/>
      <c r="CL40" s="358"/>
      <c r="CM40" s="358"/>
      <c r="CN40" s="160"/>
      <c r="CO40" s="359" t="str">
        <f t="shared" si="3"/>
        <v/>
      </c>
      <c r="CP40" s="359"/>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60" t="str">
        <f>IF('各会計、関係団体の財政状況及び健全化判断比率'!BR13="","",'各会計、関係団体の財政状況及び健全化判断比率'!BR13)</f>
        <v/>
      </c>
      <c r="DH40" s="360"/>
      <c r="DI40" s="187"/>
    </row>
    <row r="41" spans="1:113" ht="32.25" customHeight="1" x14ac:dyDescent="0.15">
      <c r="A41" s="160"/>
      <c r="B41" s="184"/>
      <c r="C41" s="359" t="str">
        <f t="shared" si="5"/>
        <v/>
      </c>
      <c r="D41" s="359"/>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60"/>
      <c r="U41" s="359" t="str">
        <f t="shared" si="4"/>
        <v/>
      </c>
      <c r="V41" s="359"/>
      <c r="W41" s="358"/>
      <c r="X41" s="358"/>
      <c r="Y41" s="358"/>
      <c r="Z41" s="358"/>
      <c r="AA41" s="358"/>
      <c r="AB41" s="358"/>
      <c r="AC41" s="358"/>
      <c r="AD41" s="358"/>
      <c r="AE41" s="358"/>
      <c r="AF41" s="358"/>
      <c r="AG41" s="358"/>
      <c r="AH41" s="358"/>
      <c r="AI41" s="358"/>
      <c r="AJ41" s="358"/>
      <c r="AK41" s="358"/>
      <c r="AL41" s="160"/>
      <c r="AM41" s="359" t="str">
        <f t="shared" si="0"/>
        <v/>
      </c>
      <c r="AN41" s="359"/>
      <c r="AO41" s="358"/>
      <c r="AP41" s="358"/>
      <c r="AQ41" s="358"/>
      <c r="AR41" s="358"/>
      <c r="AS41" s="358"/>
      <c r="AT41" s="358"/>
      <c r="AU41" s="358"/>
      <c r="AV41" s="358"/>
      <c r="AW41" s="358"/>
      <c r="AX41" s="358"/>
      <c r="AY41" s="358"/>
      <c r="AZ41" s="358"/>
      <c r="BA41" s="358"/>
      <c r="BB41" s="358"/>
      <c r="BC41" s="358"/>
      <c r="BD41" s="160"/>
      <c r="BE41" s="359" t="str">
        <f t="shared" si="1"/>
        <v/>
      </c>
      <c r="BF41" s="359"/>
      <c r="BG41" s="358"/>
      <c r="BH41" s="358"/>
      <c r="BI41" s="358"/>
      <c r="BJ41" s="358"/>
      <c r="BK41" s="358"/>
      <c r="BL41" s="358"/>
      <c r="BM41" s="358"/>
      <c r="BN41" s="358"/>
      <c r="BO41" s="358"/>
      <c r="BP41" s="358"/>
      <c r="BQ41" s="358"/>
      <c r="BR41" s="358"/>
      <c r="BS41" s="358"/>
      <c r="BT41" s="358"/>
      <c r="BU41" s="358"/>
      <c r="BV41" s="160"/>
      <c r="BW41" s="359">
        <f t="shared" si="2"/>
        <v>15</v>
      </c>
      <c r="BX41" s="359"/>
      <c r="BY41" s="358" t="str">
        <f>IF('各会計、関係団体の財政状況及び健全化判断比率'!B75="","",'各会計、関係団体の財政状況及び健全化判断比率'!B75)</f>
        <v>島根県後期高齢者医療広域連合（後期高齢会計）</v>
      </c>
      <c r="BZ41" s="358"/>
      <c r="CA41" s="358"/>
      <c r="CB41" s="358"/>
      <c r="CC41" s="358"/>
      <c r="CD41" s="358"/>
      <c r="CE41" s="358"/>
      <c r="CF41" s="358"/>
      <c r="CG41" s="358"/>
      <c r="CH41" s="358"/>
      <c r="CI41" s="358"/>
      <c r="CJ41" s="358"/>
      <c r="CK41" s="358"/>
      <c r="CL41" s="358"/>
      <c r="CM41" s="358"/>
      <c r="CN41" s="160"/>
      <c r="CO41" s="359" t="str">
        <f t="shared" si="3"/>
        <v/>
      </c>
      <c r="CP41" s="359"/>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60" t="str">
        <f>IF('各会計、関係団体の財政状況及び健全化判断比率'!BR14="","",'各会計、関係団体の財政状況及び健全化判断比率'!BR14)</f>
        <v/>
      </c>
      <c r="DH41" s="360"/>
      <c r="DI41" s="187"/>
    </row>
    <row r="42" spans="1:113" ht="32.25" customHeight="1" x14ac:dyDescent="0.15">
      <c r="B42" s="184"/>
      <c r="C42" s="359" t="str">
        <f t="shared" si="5"/>
        <v/>
      </c>
      <c r="D42" s="359"/>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60"/>
      <c r="U42" s="359" t="str">
        <f t="shared" si="4"/>
        <v/>
      </c>
      <c r="V42" s="359"/>
      <c r="W42" s="358"/>
      <c r="X42" s="358"/>
      <c r="Y42" s="358"/>
      <c r="Z42" s="358"/>
      <c r="AA42" s="358"/>
      <c r="AB42" s="358"/>
      <c r="AC42" s="358"/>
      <c r="AD42" s="358"/>
      <c r="AE42" s="358"/>
      <c r="AF42" s="358"/>
      <c r="AG42" s="358"/>
      <c r="AH42" s="358"/>
      <c r="AI42" s="358"/>
      <c r="AJ42" s="358"/>
      <c r="AK42" s="358"/>
      <c r="AL42" s="160"/>
      <c r="AM42" s="359" t="str">
        <f t="shared" si="0"/>
        <v/>
      </c>
      <c r="AN42" s="359"/>
      <c r="AO42" s="358"/>
      <c r="AP42" s="358"/>
      <c r="AQ42" s="358"/>
      <c r="AR42" s="358"/>
      <c r="AS42" s="358"/>
      <c r="AT42" s="358"/>
      <c r="AU42" s="358"/>
      <c r="AV42" s="358"/>
      <c r="AW42" s="358"/>
      <c r="AX42" s="358"/>
      <c r="AY42" s="358"/>
      <c r="AZ42" s="358"/>
      <c r="BA42" s="358"/>
      <c r="BB42" s="358"/>
      <c r="BC42" s="358"/>
      <c r="BD42" s="160"/>
      <c r="BE42" s="359" t="str">
        <f t="shared" si="1"/>
        <v/>
      </c>
      <c r="BF42" s="359"/>
      <c r="BG42" s="358"/>
      <c r="BH42" s="358"/>
      <c r="BI42" s="358"/>
      <c r="BJ42" s="358"/>
      <c r="BK42" s="358"/>
      <c r="BL42" s="358"/>
      <c r="BM42" s="358"/>
      <c r="BN42" s="358"/>
      <c r="BO42" s="358"/>
      <c r="BP42" s="358"/>
      <c r="BQ42" s="358"/>
      <c r="BR42" s="358"/>
      <c r="BS42" s="358"/>
      <c r="BT42" s="358"/>
      <c r="BU42" s="358"/>
      <c r="BV42" s="160"/>
      <c r="BW42" s="359" t="str">
        <f t="shared" si="2"/>
        <v/>
      </c>
      <c r="BX42" s="359"/>
      <c r="BY42" s="358" t="str">
        <f>IF('各会計、関係団体の財政状況及び健全化判断比率'!B76="","",'各会計、関係団体の財政状況及び健全化判断比率'!B76)</f>
        <v/>
      </c>
      <c r="BZ42" s="358"/>
      <c r="CA42" s="358"/>
      <c r="CB42" s="358"/>
      <c r="CC42" s="358"/>
      <c r="CD42" s="358"/>
      <c r="CE42" s="358"/>
      <c r="CF42" s="358"/>
      <c r="CG42" s="358"/>
      <c r="CH42" s="358"/>
      <c r="CI42" s="358"/>
      <c r="CJ42" s="358"/>
      <c r="CK42" s="358"/>
      <c r="CL42" s="358"/>
      <c r="CM42" s="358"/>
      <c r="CN42" s="160"/>
      <c r="CO42" s="359" t="str">
        <f t="shared" si="3"/>
        <v/>
      </c>
      <c r="CP42" s="359"/>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60" t="str">
        <f>IF('各会計、関係団体の財政状況及び健全化判断比率'!BR15="","",'各会計、関係団体の財政状況及び健全化判断比率'!BR15)</f>
        <v/>
      </c>
      <c r="DH42" s="360"/>
      <c r="DI42" s="187"/>
    </row>
    <row r="43" spans="1:113" ht="32.25" customHeight="1" x14ac:dyDescent="0.15">
      <c r="B43" s="184"/>
      <c r="C43" s="359" t="str">
        <f t="shared" si="5"/>
        <v/>
      </c>
      <c r="D43" s="359"/>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60"/>
      <c r="U43" s="359" t="str">
        <f t="shared" si="4"/>
        <v/>
      </c>
      <c r="V43" s="359"/>
      <c r="W43" s="358"/>
      <c r="X43" s="358"/>
      <c r="Y43" s="358"/>
      <c r="Z43" s="358"/>
      <c r="AA43" s="358"/>
      <c r="AB43" s="358"/>
      <c r="AC43" s="358"/>
      <c r="AD43" s="358"/>
      <c r="AE43" s="358"/>
      <c r="AF43" s="358"/>
      <c r="AG43" s="358"/>
      <c r="AH43" s="358"/>
      <c r="AI43" s="358"/>
      <c r="AJ43" s="358"/>
      <c r="AK43" s="358"/>
      <c r="AL43" s="160"/>
      <c r="AM43" s="359" t="str">
        <f t="shared" si="0"/>
        <v/>
      </c>
      <c r="AN43" s="359"/>
      <c r="AO43" s="358"/>
      <c r="AP43" s="358"/>
      <c r="AQ43" s="358"/>
      <c r="AR43" s="358"/>
      <c r="AS43" s="358"/>
      <c r="AT43" s="358"/>
      <c r="AU43" s="358"/>
      <c r="AV43" s="358"/>
      <c r="AW43" s="358"/>
      <c r="AX43" s="358"/>
      <c r="AY43" s="358"/>
      <c r="AZ43" s="358"/>
      <c r="BA43" s="358"/>
      <c r="BB43" s="358"/>
      <c r="BC43" s="358"/>
      <c r="BD43" s="160"/>
      <c r="BE43" s="359" t="str">
        <f t="shared" si="1"/>
        <v/>
      </c>
      <c r="BF43" s="359"/>
      <c r="BG43" s="358"/>
      <c r="BH43" s="358"/>
      <c r="BI43" s="358"/>
      <c r="BJ43" s="358"/>
      <c r="BK43" s="358"/>
      <c r="BL43" s="358"/>
      <c r="BM43" s="358"/>
      <c r="BN43" s="358"/>
      <c r="BO43" s="358"/>
      <c r="BP43" s="358"/>
      <c r="BQ43" s="358"/>
      <c r="BR43" s="358"/>
      <c r="BS43" s="358"/>
      <c r="BT43" s="358"/>
      <c r="BU43" s="358"/>
      <c r="BV43" s="160"/>
      <c r="BW43" s="359" t="str">
        <f t="shared" si="2"/>
        <v/>
      </c>
      <c r="BX43" s="359"/>
      <c r="BY43" s="358" t="str">
        <f>IF('各会計、関係団体の財政状況及び健全化判断比率'!B77="","",'各会計、関係団体の財政状況及び健全化判断比率'!B77)</f>
        <v/>
      </c>
      <c r="BZ43" s="358"/>
      <c r="CA43" s="358"/>
      <c r="CB43" s="358"/>
      <c r="CC43" s="358"/>
      <c r="CD43" s="358"/>
      <c r="CE43" s="358"/>
      <c r="CF43" s="358"/>
      <c r="CG43" s="358"/>
      <c r="CH43" s="358"/>
      <c r="CI43" s="358"/>
      <c r="CJ43" s="358"/>
      <c r="CK43" s="358"/>
      <c r="CL43" s="358"/>
      <c r="CM43" s="358"/>
      <c r="CN43" s="160"/>
      <c r="CO43" s="359" t="str">
        <f t="shared" si="3"/>
        <v/>
      </c>
      <c r="CP43" s="359"/>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60" t="str">
        <f>IF('各会計、関係団体の財政状況及び健全化判断比率'!BR16="","",'各会計、関係団体の財政状況及び健全化判断比率'!BR16)</f>
        <v/>
      </c>
      <c r="DH43" s="360"/>
      <c r="DI43" s="187"/>
    </row>
    <row r="44" spans="1:113" ht="13.5" customHeight="1" thickBot="1" x14ac:dyDescent="0.2">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x14ac:dyDescent="0.15"/>
    <row r="46" spans="1:113" x14ac:dyDescent="0.15">
      <c r="B46" s="159" t="s">
        <v>193</v>
      </c>
      <c r="E46" s="159" t="s">
        <v>194</v>
      </c>
    </row>
    <row r="47" spans="1:113" x14ac:dyDescent="0.15">
      <c r="E47" s="159" t="s">
        <v>195</v>
      </c>
    </row>
    <row r="48" spans="1:113" x14ac:dyDescent="0.15">
      <c r="E48" s="159" t="s">
        <v>196</v>
      </c>
    </row>
    <row r="49" spans="5:5" x14ac:dyDescent="0.15">
      <c r="E49" s="191" t="s">
        <v>197</v>
      </c>
    </row>
    <row r="50" spans="5:5" x14ac:dyDescent="0.15">
      <c r="E50" s="159" t="s">
        <v>198</v>
      </c>
    </row>
    <row r="51" spans="5:5" x14ac:dyDescent="0.15">
      <c r="E51" s="159" t="s">
        <v>199</v>
      </c>
    </row>
    <row r="52" spans="5:5" x14ac:dyDescent="0.15">
      <c r="E52" s="159" t="s">
        <v>200</v>
      </c>
    </row>
    <row r="53" spans="5:5" x14ac:dyDescent="0.15">
      <c r="E53" s="159" t="s">
        <v>201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4Nl97MnLccl8YyRk2CzbFVydzZZF0EV6kUppsWponcIfy0QFx/sLDn6wqSJILqvRk2yz3qofyLfwoagCTg+A==" saltValue="HfHlJtt/KFgMmZ5UKAN2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80" zoomScaleNormal="80" zoomScaleSheetLayoutView="100" workbookViewId="0">
      <selection activeCell="H57" sqref="H5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30" t="s">
        <v>553</v>
      </c>
      <c r="D34" s="1130"/>
      <c r="E34" s="1131"/>
      <c r="F34" s="32">
        <v>7.46</v>
      </c>
      <c r="G34" s="33">
        <v>8.93</v>
      </c>
      <c r="H34" s="33">
        <v>1.94</v>
      </c>
      <c r="I34" s="33">
        <v>2.75</v>
      </c>
      <c r="J34" s="34">
        <v>1.96</v>
      </c>
      <c r="K34" s="22"/>
      <c r="L34" s="22"/>
      <c r="M34" s="22"/>
      <c r="N34" s="22"/>
      <c r="O34" s="22"/>
      <c r="P34" s="22"/>
    </row>
    <row r="35" spans="1:16" ht="39" customHeight="1" x14ac:dyDescent="0.15">
      <c r="A35" s="22"/>
      <c r="B35" s="35"/>
      <c r="C35" s="1126" t="s">
        <v>554</v>
      </c>
      <c r="D35" s="1126"/>
      <c r="E35" s="1127"/>
      <c r="F35" s="36">
        <v>0.64</v>
      </c>
      <c r="G35" s="37">
        <v>0.76</v>
      </c>
      <c r="H35" s="37">
        <v>0.02</v>
      </c>
      <c r="I35" s="37">
        <v>0</v>
      </c>
      <c r="J35" s="38">
        <v>0.5</v>
      </c>
      <c r="K35" s="22"/>
      <c r="L35" s="22"/>
      <c r="M35" s="22"/>
      <c r="N35" s="22"/>
      <c r="O35" s="22"/>
      <c r="P35" s="22"/>
    </row>
    <row r="36" spans="1:16" ht="39" customHeight="1" x14ac:dyDescent="0.15">
      <c r="A36" s="22"/>
      <c r="B36" s="35"/>
      <c r="C36" s="1126" t="s">
        <v>555</v>
      </c>
      <c r="D36" s="1126"/>
      <c r="E36" s="1127"/>
      <c r="F36" s="36">
        <v>0.03</v>
      </c>
      <c r="G36" s="37">
        <v>0.03</v>
      </c>
      <c r="H36" s="37">
        <v>0.03</v>
      </c>
      <c r="I36" s="37">
        <v>0.03</v>
      </c>
      <c r="J36" s="38">
        <v>0.02</v>
      </c>
      <c r="K36" s="22"/>
      <c r="L36" s="22"/>
      <c r="M36" s="22"/>
      <c r="N36" s="22"/>
      <c r="O36" s="22"/>
      <c r="P36" s="22"/>
    </row>
    <row r="37" spans="1:16" ht="39" customHeight="1" x14ac:dyDescent="0.15">
      <c r="A37" s="22"/>
      <c r="B37" s="35"/>
      <c r="C37" s="1126" t="s">
        <v>556</v>
      </c>
      <c r="D37" s="1126"/>
      <c r="E37" s="1127"/>
      <c r="F37" s="36">
        <v>0</v>
      </c>
      <c r="G37" s="37">
        <v>0</v>
      </c>
      <c r="H37" s="37">
        <v>0.01</v>
      </c>
      <c r="I37" s="37">
        <v>0.01</v>
      </c>
      <c r="J37" s="38">
        <v>0.01</v>
      </c>
      <c r="K37" s="22"/>
      <c r="L37" s="22"/>
      <c r="M37" s="22"/>
      <c r="N37" s="22"/>
      <c r="O37" s="22"/>
      <c r="P37" s="22"/>
    </row>
    <row r="38" spans="1:16" ht="39" customHeight="1" x14ac:dyDescent="0.15">
      <c r="A38" s="22"/>
      <c r="B38" s="35"/>
      <c r="C38" s="1126" t="s">
        <v>557</v>
      </c>
      <c r="D38" s="1126"/>
      <c r="E38" s="1127"/>
      <c r="F38" s="36">
        <v>0</v>
      </c>
      <c r="G38" s="37">
        <v>0</v>
      </c>
      <c r="H38" s="37">
        <v>0</v>
      </c>
      <c r="I38" s="37">
        <v>0</v>
      </c>
      <c r="J38" s="38">
        <v>0</v>
      </c>
      <c r="K38" s="22"/>
      <c r="L38" s="22"/>
      <c r="M38" s="22"/>
      <c r="N38" s="22"/>
      <c r="O38" s="22"/>
      <c r="P38" s="22"/>
    </row>
    <row r="39" spans="1:16" ht="39" customHeight="1" x14ac:dyDescent="0.15">
      <c r="A39" s="22"/>
      <c r="B39" s="35"/>
      <c r="C39" s="1126" t="s">
        <v>558</v>
      </c>
      <c r="D39" s="1126"/>
      <c r="E39" s="1127"/>
      <c r="F39" s="36">
        <v>0</v>
      </c>
      <c r="G39" s="37">
        <v>0</v>
      </c>
      <c r="H39" s="37">
        <v>0</v>
      </c>
      <c r="I39" s="37">
        <v>0</v>
      </c>
      <c r="J39" s="38">
        <v>0</v>
      </c>
      <c r="K39" s="22"/>
      <c r="L39" s="22"/>
      <c r="M39" s="22"/>
      <c r="N39" s="22"/>
      <c r="O39" s="22"/>
      <c r="P39" s="22"/>
    </row>
    <row r="40" spans="1:16" ht="39" customHeight="1" x14ac:dyDescent="0.15">
      <c r="A40" s="22"/>
      <c r="B40" s="35"/>
      <c r="C40" s="1126" t="s">
        <v>559</v>
      </c>
      <c r="D40" s="1126"/>
      <c r="E40" s="1127"/>
      <c r="F40" s="36">
        <v>0.01</v>
      </c>
      <c r="G40" s="37">
        <v>0.02</v>
      </c>
      <c r="H40" s="37">
        <v>0.02</v>
      </c>
      <c r="I40" s="37">
        <v>0</v>
      </c>
      <c r="J40" s="38">
        <v>0</v>
      </c>
      <c r="K40" s="22"/>
      <c r="L40" s="22"/>
      <c r="M40" s="22"/>
      <c r="N40" s="22"/>
      <c r="O40" s="22"/>
      <c r="P40" s="22"/>
    </row>
    <row r="41" spans="1:16" ht="39" customHeight="1" x14ac:dyDescent="0.15">
      <c r="A41" s="22"/>
      <c r="B41" s="35"/>
      <c r="C41" s="1126"/>
      <c r="D41" s="1126"/>
      <c r="E41" s="1127"/>
      <c r="F41" s="36"/>
      <c r="G41" s="37"/>
      <c r="H41" s="37"/>
      <c r="I41" s="37"/>
      <c r="J41" s="38"/>
      <c r="K41" s="22"/>
      <c r="L41" s="22"/>
      <c r="M41" s="22"/>
      <c r="N41" s="22"/>
      <c r="O41" s="22"/>
      <c r="P41" s="22"/>
    </row>
    <row r="42" spans="1:16" ht="39" customHeight="1" x14ac:dyDescent="0.15">
      <c r="A42" s="22"/>
      <c r="B42" s="39"/>
      <c r="C42" s="1126" t="s">
        <v>560</v>
      </c>
      <c r="D42" s="1126"/>
      <c r="E42" s="1127"/>
      <c r="F42" s="36" t="s">
        <v>503</v>
      </c>
      <c r="G42" s="37" t="s">
        <v>503</v>
      </c>
      <c r="H42" s="37" t="s">
        <v>503</v>
      </c>
      <c r="I42" s="37" t="s">
        <v>503</v>
      </c>
      <c r="J42" s="38" t="s">
        <v>503</v>
      </c>
      <c r="K42" s="22"/>
      <c r="L42" s="22"/>
      <c r="M42" s="22"/>
      <c r="N42" s="22"/>
      <c r="O42" s="22"/>
      <c r="P42" s="22"/>
    </row>
    <row r="43" spans="1:16" ht="39" customHeight="1" thickBot="1" x14ac:dyDescent="0.2">
      <c r="A43" s="22"/>
      <c r="B43" s="40"/>
      <c r="C43" s="1128" t="s">
        <v>561</v>
      </c>
      <c r="D43" s="1128"/>
      <c r="E43" s="1129"/>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WwPQJ1P/DvvA+hgSY2ZBy09OB3Uk+WFPUYfrgBp7Tpz9KYke/VFppq5Gn5I2bFQzpnA87x7emZx6WwffvHLoA==" saltValue="pLbPxTkelF6GTOJXnlAH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A16" zoomScale="90" zoomScaleNormal="90" zoomScaleSheetLayoutView="55" workbookViewId="0">
      <selection activeCell="H57" sqref="H57"/>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546</v>
      </c>
      <c r="L44" s="54" t="s">
        <v>547</v>
      </c>
      <c r="M44" s="54" t="s">
        <v>548</v>
      </c>
      <c r="N44" s="54" t="s">
        <v>549</v>
      </c>
      <c r="O44" s="55" t="s">
        <v>550</v>
      </c>
      <c r="P44" s="46"/>
      <c r="Q44" s="46"/>
      <c r="R44" s="46"/>
      <c r="S44" s="46"/>
      <c r="T44" s="46"/>
      <c r="U44" s="46"/>
    </row>
    <row r="45" spans="1:21" ht="30.75" customHeight="1" x14ac:dyDescent="0.15">
      <c r="A45" s="46"/>
      <c r="B45" s="1140" t="s">
        <v>10</v>
      </c>
      <c r="C45" s="1141"/>
      <c r="D45" s="56"/>
      <c r="E45" s="1146" t="s">
        <v>11</v>
      </c>
      <c r="F45" s="1146"/>
      <c r="G45" s="1146"/>
      <c r="H45" s="1146"/>
      <c r="I45" s="1146"/>
      <c r="J45" s="1147"/>
      <c r="K45" s="57">
        <v>627</v>
      </c>
      <c r="L45" s="58">
        <v>604</v>
      </c>
      <c r="M45" s="58">
        <v>701</v>
      </c>
      <c r="N45" s="58">
        <v>769</v>
      </c>
      <c r="O45" s="59">
        <v>788</v>
      </c>
      <c r="P45" s="46"/>
      <c r="Q45" s="46"/>
      <c r="R45" s="46"/>
      <c r="S45" s="46"/>
      <c r="T45" s="46"/>
      <c r="U45" s="46"/>
    </row>
    <row r="46" spans="1:21" ht="30.75" customHeight="1" x14ac:dyDescent="0.15">
      <c r="A46" s="46"/>
      <c r="B46" s="1142"/>
      <c r="C46" s="1143"/>
      <c r="D46" s="60"/>
      <c r="E46" s="1134" t="s">
        <v>12</v>
      </c>
      <c r="F46" s="1134"/>
      <c r="G46" s="1134"/>
      <c r="H46" s="1134"/>
      <c r="I46" s="1134"/>
      <c r="J46" s="1135"/>
      <c r="K46" s="61" t="s">
        <v>503</v>
      </c>
      <c r="L46" s="62" t="s">
        <v>503</v>
      </c>
      <c r="M46" s="62" t="s">
        <v>503</v>
      </c>
      <c r="N46" s="62" t="s">
        <v>503</v>
      </c>
      <c r="O46" s="63" t="s">
        <v>503</v>
      </c>
      <c r="P46" s="46"/>
      <c r="Q46" s="46"/>
      <c r="R46" s="46"/>
      <c r="S46" s="46"/>
      <c r="T46" s="46"/>
      <c r="U46" s="46"/>
    </row>
    <row r="47" spans="1:21" ht="30.75" customHeight="1" x14ac:dyDescent="0.15">
      <c r="A47" s="46"/>
      <c r="B47" s="1142"/>
      <c r="C47" s="1143"/>
      <c r="D47" s="60"/>
      <c r="E47" s="1134" t="s">
        <v>13</v>
      </c>
      <c r="F47" s="1134"/>
      <c r="G47" s="1134"/>
      <c r="H47" s="1134"/>
      <c r="I47" s="1134"/>
      <c r="J47" s="1135"/>
      <c r="K47" s="61" t="s">
        <v>503</v>
      </c>
      <c r="L47" s="62" t="s">
        <v>503</v>
      </c>
      <c r="M47" s="62" t="s">
        <v>503</v>
      </c>
      <c r="N47" s="62" t="s">
        <v>503</v>
      </c>
      <c r="O47" s="63" t="s">
        <v>503</v>
      </c>
      <c r="P47" s="46"/>
      <c r="Q47" s="46"/>
      <c r="R47" s="46"/>
      <c r="S47" s="46"/>
      <c r="T47" s="46"/>
      <c r="U47" s="46"/>
    </row>
    <row r="48" spans="1:21" ht="30.75" customHeight="1" x14ac:dyDescent="0.15">
      <c r="A48" s="46"/>
      <c r="B48" s="1142"/>
      <c r="C48" s="1143"/>
      <c r="D48" s="60"/>
      <c r="E48" s="1134" t="s">
        <v>14</v>
      </c>
      <c r="F48" s="1134"/>
      <c r="G48" s="1134"/>
      <c r="H48" s="1134"/>
      <c r="I48" s="1134"/>
      <c r="J48" s="1135"/>
      <c r="K48" s="61">
        <v>143</v>
      </c>
      <c r="L48" s="62">
        <v>151</v>
      </c>
      <c r="M48" s="62">
        <v>167</v>
      </c>
      <c r="N48" s="62">
        <v>178</v>
      </c>
      <c r="O48" s="63">
        <v>178</v>
      </c>
      <c r="P48" s="46"/>
      <c r="Q48" s="46"/>
      <c r="R48" s="46"/>
      <c r="S48" s="46"/>
      <c r="T48" s="46"/>
      <c r="U48" s="46"/>
    </row>
    <row r="49" spans="1:21" ht="30.75" customHeight="1" x14ac:dyDescent="0.15">
      <c r="A49" s="46"/>
      <c r="B49" s="1142"/>
      <c r="C49" s="1143"/>
      <c r="D49" s="60"/>
      <c r="E49" s="1134" t="s">
        <v>15</v>
      </c>
      <c r="F49" s="1134"/>
      <c r="G49" s="1134"/>
      <c r="H49" s="1134"/>
      <c r="I49" s="1134"/>
      <c r="J49" s="1135"/>
      <c r="K49" s="61">
        <v>20</v>
      </c>
      <c r="L49" s="62">
        <v>18</v>
      </c>
      <c r="M49" s="62">
        <v>19</v>
      </c>
      <c r="N49" s="62">
        <v>21</v>
      </c>
      <c r="O49" s="63">
        <v>23</v>
      </c>
      <c r="P49" s="46"/>
      <c r="Q49" s="46"/>
      <c r="R49" s="46"/>
      <c r="S49" s="46"/>
      <c r="T49" s="46"/>
      <c r="U49" s="46"/>
    </row>
    <row r="50" spans="1:21" ht="30.75" customHeight="1" x14ac:dyDescent="0.15">
      <c r="A50" s="46"/>
      <c r="B50" s="1142"/>
      <c r="C50" s="1143"/>
      <c r="D50" s="60"/>
      <c r="E50" s="1134" t="s">
        <v>16</v>
      </c>
      <c r="F50" s="1134"/>
      <c r="G50" s="1134"/>
      <c r="H50" s="1134"/>
      <c r="I50" s="1134"/>
      <c r="J50" s="1135"/>
      <c r="K50" s="61">
        <v>0</v>
      </c>
      <c r="L50" s="62">
        <v>0</v>
      </c>
      <c r="M50" s="62" t="s">
        <v>503</v>
      </c>
      <c r="N50" s="62" t="s">
        <v>503</v>
      </c>
      <c r="O50" s="63" t="s">
        <v>503</v>
      </c>
      <c r="P50" s="46"/>
      <c r="Q50" s="46"/>
      <c r="R50" s="46"/>
      <c r="S50" s="46"/>
      <c r="T50" s="46"/>
      <c r="U50" s="46"/>
    </row>
    <row r="51" spans="1:21" ht="30.75" customHeight="1" x14ac:dyDescent="0.15">
      <c r="A51" s="46"/>
      <c r="B51" s="1144"/>
      <c r="C51" s="1145"/>
      <c r="D51" s="64"/>
      <c r="E51" s="1134" t="s">
        <v>17</v>
      </c>
      <c r="F51" s="1134"/>
      <c r="G51" s="1134"/>
      <c r="H51" s="1134"/>
      <c r="I51" s="1134"/>
      <c r="J51" s="1135"/>
      <c r="K51" s="61">
        <v>1</v>
      </c>
      <c r="L51" s="62" t="s">
        <v>503</v>
      </c>
      <c r="M51" s="62" t="s">
        <v>503</v>
      </c>
      <c r="N51" s="62">
        <v>0</v>
      </c>
      <c r="O51" s="63" t="s">
        <v>503</v>
      </c>
      <c r="P51" s="46"/>
      <c r="Q51" s="46"/>
      <c r="R51" s="46"/>
      <c r="S51" s="46"/>
      <c r="T51" s="46"/>
      <c r="U51" s="46"/>
    </row>
    <row r="52" spans="1:21" ht="30.75" customHeight="1" x14ac:dyDescent="0.15">
      <c r="A52" s="46"/>
      <c r="B52" s="1132" t="s">
        <v>18</v>
      </c>
      <c r="C52" s="1133"/>
      <c r="D52" s="64"/>
      <c r="E52" s="1134" t="s">
        <v>19</v>
      </c>
      <c r="F52" s="1134"/>
      <c r="G52" s="1134"/>
      <c r="H52" s="1134"/>
      <c r="I52" s="1134"/>
      <c r="J52" s="1135"/>
      <c r="K52" s="61">
        <v>573</v>
      </c>
      <c r="L52" s="62">
        <v>598</v>
      </c>
      <c r="M52" s="62">
        <v>699</v>
      </c>
      <c r="N52" s="62">
        <v>753</v>
      </c>
      <c r="O52" s="63">
        <v>772</v>
      </c>
      <c r="P52" s="46"/>
      <c r="Q52" s="46"/>
      <c r="R52" s="46"/>
      <c r="S52" s="46"/>
      <c r="T52" s="46"/>
      <c r="U52" s="46"/>
    </row>
    <row r="53" spans="1:21" ht="30.75" customHeight="1" thickBot="1" x14ac:dyDescent="0.2">
      <c r="A53" s="46"/>
      <c r="B53" s="1136" t="s">
        <v>20</v>
      </c>
      <c r="C53" s="1137"/>
      <c r="D53" s="65"/>
      <c r="E53" s="1138" t="s">
        <v>21</v>
      </c>
      <c r="F53" s="1138"/>
      <c r="G53" s="1138"/>
      <c r="H53" s="1138"/>
      <c r="I53" s="1138"/>
      <c r="J53" s="1139"/>
      <c r="K53" s="66">
        <v>218</v>
      </c>
      <c r="L53" s="67">
        <v>175</v>
      </c>
      <c r="M53" s="67">
        <v>188</v>
      </c>
      <c r="N53" s="67">
        <v>215</v>
      </c>
      <c r="O53" s="68">
        <v>217</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c r="C55" s="46"/>
      <c r="D55" s="46"/>
      <c r="E55" s="46"/>
      <c r="F55" s="46"/>
      <c r="G55" s="46"/>
      <c r="H55" s="46"/>
      <c r="I55" s="46"/>
      <c r="J55" s="46"/>
      <c r="K55" s="46"/>
      <c r="L55" s="46"/>
      <c r="M55" s="46"/>
      <c r="N55" s="46"/>
      <c r="O55" s="46"/>
      <c r="P55" s="46"/>
      <c r="Q55" s="46"/>
      <c r="R55" s="46"/>
      <c r="S55" s="46"/>
      <c r="T55" s="46"/>
      <c r="U55" s="46"/>
    </row>
    <row r="56" spans="1:21" ht="24" customHeight="1" x14ac:dyDescent="0.15">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ik0BLxq6mUs51Afbqx/UGcFpHFY7rDY19BGYn66Zl14+K43NUtReu+s+9hrjxEeUg1iWnVHPJEhuulJHxjO0Nw==" saltValue="uq6e8CRlPKqXYkZRq6h6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8" zoomScale="80" zoomScaleNormal="80" zoomScaleSheetLayoutView="100" workbookViewId="0">
      <selection activeCell="H57" sqref="H57"/>
    </sheetView>
  </sheetViews>
  <sheetFormatPr defaultColWidth="0" defaultRowHeight="13.5" customHeight="1" zeroHeight="1" x14ac:dyDescent="0.15"/>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1" t="s">
        <v>8</v>
      </c>
    </row>
    <row r="40" spans="2:13" ht="27.75" customHeight="1" thickBot="1" x14ac:dyDescent="0.2">
      <c r="B40" s="72" t="s">
        <v>9</v>
      </c>
      <c r="C40" s="73"/>
      <c r="D40" s="73"/>
      <c r="E40" s="74"/>
      <c r="F40" s="74"/>
      <c r="G40" s="74"/>
      <c r="H40" s="75" t="s">
        <v>2</v>
      </c>
      <c r="I40" s="76" t="s">
        <v>546</v>
      </c>
      <c r="J40" s="77" t="s">
        <v>547</v>
      </c>
      <c r="K40" s="77" t="s">
        <v>548</v>
      </c>
      <c r="L40" s="77" t="s">
        <v>549</v>
      </c>
      <c r="M40" s="78" t="s">
        <v>550</v>
      </c>
    </row>
    <row r="41" spans="2:13" ht="27.75" customHeight="1" x14ac:dyDescent="0.15">
      <c r="B41" s="1160" t="s">
        <v>23</v>
      </c>
      <c r="C41" s="1161"/>
      <c r="D41" s="79"/>
      <c r="E41" s="1162" t="s">
        <v>24</v>
      </c>
      <c r="F41" s="1162"/>
      <c r="G41" s="1162"/>
      <c r="H41" s="1163"/>
      <c r="I41" s="80">
        <v>6714</v>
      </c>
      <c r="J41" s="81">
        <v>7118</v>
      </c>
      <c r="K41" s="81">
        <v>9155</v>
      </c>
      <c r="L41" s="81">
        <v>9242</v>
      </c>
      <c r="M41" s="82">
        <v>11294</v>
      </c>
    </row>
    <row r="42" spans="2:13" ht="27.75" customHeight="1" x14ac:dyDescent="0.15">
      <c r="B42" s="1150"/>
      <c r="C42" s="1151"/>
      <c r="D42" s="83"/>
      <c r="E42" s="1154" t="s">
        <v>25</v>
      </c>
      <c r="F42" s="1154"/>
      <c r="G42" s="1154"/>
      <c r="H42" s="1155"/>
      <c r="I42" s="84" t="s">
        <v>503</v>
      </c>
      <c r="J42" s="85" t="s">
        <v>503</v>
      </c>
      <c r="K42" s="85" t="s">
        <v>503</v>
      </c>
      <c r="L42" s="85" t="s">
        <v>503</v>
      </c>
      <c r="M42" s="86" t="s">
        <v>503</v>
      </c>
    </row>
    <row r="43" spans="2:13" ht="27.75" customHeight="1" x14ac:dyDescent="0.15">
      <c r="B43" s="1150"/>
      <c r="C43" s="1151"/>
      <c r="D43" s="83"/>
      <c r="E43" s="1154" t="s">
        <v>26</v>
      </c>
      <c r="F43" s="1154"/>
      <c r="G43" s="1154"/>
      <c r="H43" s="1155"/>
      <c r="I43" s="84">
        <v>1746</v>
      </c>
      <c r="J43" s="85">
        <v>1725</v>
      </c>
      <c r="K43" s="85">
        <v>1680</v>
      </c>
      <c r="L43" s="85">
        <v>1656</v>
      </c>
      <c r="M43" s="86">
        <v>1632</v>
      </c>
    </row>
    <row r="44" spans="2:13" ht="27.75" customHeight="1" x14ac:dyDescent="0.15">
      <c r="B44" s="1150"/>
      <c r="C44" s="1151"/>
      <c r="D44" s="83"/>
      <c r="E44" s="1154" t="s">
        <v>27</v>
      </c>
      <c r="F44" s="1154"/>
      <c r="G44" s="1154"/>
      <c r="H44" s="1155"/>
      <c r="I44" s="84">
        <v>255</v>
      </c>
      <c r="J44" s="85">
        <v>252</v>
      </c>
      <c r="K44" s="85">
        <v>241</v>
      </c>
      <c r="L44" s="85">
        <v>230</v>
      </c>
      <c r="M44" s="86">
        <v>231</v>
      </c>
    </row>
    <row r="45" spans="2:13" ht="27.75" customHeight="1" x14ac:dyDescent="0.15">
      <c r="B45" s="1150"/>
      <c r="C45" s="1151"/>
      <c r="D45" s="83"/>
      <c r="E45" s="1154" t="s">
        <v>28</v>
      </c>
      <c r="F45" s="1154"/>
      <c r="G45" s="1154"/>
      <c r="H45" s="1155"/>
      <c r="I45" s="84">
        <v>775</v>
      </c>
      <c r="J45" s="85">
        <v>744</v>
      </c>
      <c r="K45" s="85">
        <v>710</v>
      </c>
      <c r="L45" s="85">
        <v>698</v>
      </c>
      <c r="M45" s="86">
        <v>690</v>
      </c>
    </row>
    <row r="46" spans="2:13" ht="27.75" customHeight="1" x14ac:dyDescent="0.15">
      <c r="B46" s="1150"/>
      <c r="C46" s="1151"/>
      <c r="D46" s="87"/>
      <c r="E46" s="1154" t="s">
        <v>29</v>
      </c>
      <c r="F46" s="1154"/>
      <c r="G46" s="1154"/>
      <c r="H46" s="1155"/>
      <c r="I46" s="84" t="s">
        <v>503</v>
      </c>
      <c r="J46" s="85" t="s">
        <v>503</v>
      </c>
      <c r="K46" s="85" t="s">
        <v>503</v>
      </c>
      <c r="L46" s="85" t="s">
        <v>503</v>
      </c>
      <c r="M46" s="86" t="s">
        <v>503</v>
      </c>
    </row>
    <row r="47" spans="2:13" ht="27.75" customHeight="1" x14ac:dyDescent="0.15">
      <c r="B47" s="1150"/>
      <c r="C47" s="1151"/>
      <c r="D47" s="88"/>
      <c r="E47" s="1164" t="s">
        <v>30</v>
      </c>
      <c r="F47" s="1165"/>
      <c r="G47" s="1165"/>
      <c r="H47" s="1166"/>
      <c r="I47" s="84" t="s">
        <v>503</v>
      </c>
      <c r="J47" s="85" t="s">
        <v>503</v>
      </c>
      <c r="K47" s="85" t="s">
        <v>503</v>
      </c>
      <c r="L47" s="85" t="s">
        <v>503</v>
      </c>
      <c r="M47" s="86" t="s">
        <v>503</v>
      </c>
    </row>
    <row r="48" spans="2:13" ht="27.75" customHeight="1" x14ac:dyDescent="0.15">
      <c r="B48" s="1150"/>
      <c r="C48" s="1151"/>
      <c r="D48" s="83"/>
      <c r="E48" s="1154" t="s">
        <v>31</v>
      </c>
      <c r="F48" s="1154"/>
      <c r="G48" s="1154"/>
      <c r="H48" s="1155"/>
      <c r="I48" s="84" t="s">
        <v>503</v>
      </c>
      <c r="J48" s="85" t="s">
        <v>503</v>
      </c>
      <c r="K48" s="85" t="s">
        <v>503</v>
      </c>
      <c r="L48" s="85" t="s">
        <v>503</v>
      </c>
      <c r="M48" s="86" t="s">
        <v>503</v>
      </c>
    </row>
    <row r="49" spans="2:13" ht="27.75" customHeight="1" x14ac:dyDescent="0.15">
      <c r="B49" s="1152"/>
      <c r="C49" s="1153"/>
      <c r="D49" s="83"/>
      <c r="E49" s="1154" t="s">
        <v>32</v>
      </c>
      <c r="F49" s="1154"/>
      <c r="G49" s="1154"/>
      <c r="H49" s="1155"/>
      <c r="I49" s="84" t="s">
        <v>503</v>
      </c>
      <c r="J49" s="85" t="s">
        <v>503</v>
      </c>
      <c r="K49" s="85" t="s">
        <v>503</v>
      </c>
      <c r="L49" s="85" t="s">
        <v>503</v>
      </c>
      <c r="M49" s="86" t="s">
        <v>503</v>
      </c>
    </row>
    <row r="50" spans="2:13" ht="27.75" customHeight="1" x14ac:dyDescent="0.15">
      <c r="B50" s="1148" t="s">
        <v>33</v>
      </c>
      <c r="C50" s="1149"/>
      <c r="D50" s="89"/>
      <c r="E50" s="1154" t="s">
        <v>34</v>
      </c>
      <c r="F50" s="1154"/>
      <c r="G50" s="1154"/>
      <c r="H50" s="1155"/>
      <c r="I50" s="84">
        <v>1606</v>
      </c>
      <c r="J50" s="85">
        <v>1796</v>
      </c>
      <c r="K50" s="85">
        <v>2125</v>
      </c>
      <c r="L50" s="85">
        <v>2242</v>
      </c>
      <c r="M50" s="86">
        <v>2367</v>
      </c>
    </row>
    <row r="51" spans="2:13" ht="27.75" customHeight="1" x14ac:dyDescent="0.15">
      <c r="B51" s="1150"/>
      <c r="C51" s="1151"/>
      <c r="D51" s="83"/>
      <c r="E51" s="1154" t="s">
        <v>35</v>
      </c>
      <c r="F51" s="1154"/>
      <c r="G51" s="1154"/>
      <c r="H51" s="1155"/>
      <c r="I51" s="84">
        <v>562</v>
      </c>
      <c r="J51" s="85">
        <v>498</v>
      </c>
      <c r="K51" s="85">
        <v>453</v>
      </c>
      <c r="L51" s="85">
        <v>403</v>
      </c>
      <c r="M51" s="86">
        <v>451</v>
      </c>
    </row>
    <row r="52" spans="2:13" ht="27.75" customHeight="1" x14ac:dyDescent="0.15">
      <c r="B52" s="1152"/>
      <c r="C52" s="1153"/>
      <c r="D52" s="83"/>
      <c r="E52" s="1154" t="s">
        <v>36</v>
      </c>
      <c r="F52" s="1154"/>
      <c r="G52" s="1154"/>
      <c r="H52" s="1155"/>
      <c r="I52" s="84">
        <v>5942</v>
      </c>
      <c r="J52" s="85">
        <v>6514</v>
      </c>
      <c r="K52" s="85">
        <v>7883</v>
      </c>
      <c r="L52" s="85">
        <v>7791</v>
      </c>
      <c r="M52" s="86">
        <v>9332</v>
      </c>
    </row>
    <row r="53" spans="2:13" ht="27.75" customHeight="1" thickBot="1" x14ac:dyDescent="0.2">
      <c r="B53" s="1156" t="s">
        <v>37</v>
      </c>
      <c r="C53" s="1157"/>
      <c r="D53" s="90"/>
      <c r="E53" s="1158" t="s">
        <v>38</v>
      </c>
      <c r="F53" s="1158"/>
      <c r="G53" s="1158"/>
      <c r="H53" s="1159"/>
      <c r="I53" s="91">
        <v>1381</v>
      </c>
      <c r="J53" s="92">
        <v>1030</v>
      </c>
      <c r="K53" s="92">
        <v>1326</v>
      </c>
      <c r="L53" s="92">
        <v>1391</v>
      </c>
      <c r="M53" s="93">
        <v>1698</v>
      </c>
    </row>
    <row r="54" spans="2:13" ht="27.75" customHeight="1" x14ac:dyDescent="0.15">
      <c r="B54" s="94" t="s">
        <v>39</v>
      </c>
      <c r="C54" s="95"/>
      <c r="D54" s="95"/>
      <c r="E54" s="96"/>
      <c r="F54" s="96"/>
      <c r="G54" s="96"/>
      <c r="H54" s="96"/>
      <c r="I54" s="97"/>
      <c r="J54" s="97"/>
      <c r="K54" s="97"/>
      <c r="L54" s="97"/>
      <c r="M54" s="9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NdnOYgvQ1viP17RO8rE1nCxBpXvR5t2P/UXrmiK5PmIlG3HDUmWkId7Yg+gifmpx7UTYQmDB3p8mJqmWW37gw==" saltValue="jvhKxMZxBwNtNtV0+9Jd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0" zoomScaleNormal="50" zoomScaleSheetLayoutView="100" workbookViewId="0">
      <selection activeCell="G58" sqref="G58: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8" t="s">
        <v>40</v>
      </c>
    </row>
    <row r="54" spans="2:8" ht="29.25" customHeight="1" thickBot="1" x14ac:dyDescent="0.25">
      <c r="B54" s="99" t="s">
        <v>1</v>
      </c>
      <c r="C54" s="100"/>
      <c r="D54" s="100"/>
      <c r="E54" s="101" t="s">
        <v>2</v>
      </c>
      <c r="F54" s="102" t="s">
        <v>548</v>
      </c>
      <c r="G54" s="102" t="s">
        <v>549</v>
      </c>
      <c r="H54" s="103" t="s">
        <v>550</v>
      </c>
    </row>
    <row r="55" spans="2:8" ht="52.5" customHeight="1" x14ac:dyDescent="0.15">
      <c r="B55" s="104"/>
      <c r="C55" s="1175" t="s">
        <v>41</v>
      </c>
      <c r="D55" s="1175"/>
      <c r="E55" s="1176"/>
      <c r="F55" s="105">
        <v>994</v>
      </c>
      <c r="G55" s="105">
        <v>999</v>
      </c>
      <c r="H55" s="106">
        <v>932</v>
      </c>
    </row>
    <row r="56" spans="2:8" ht="52.5" customHeight="1" x14ac:dyDescent="0.15">
      <c r="B56" s="107"/>
      <c r="C56" s="1177" t="s">
        <v>42</v>
      </c>
      <c r="D56" s="1177"/>
      <c r="E56" s="1178"/>
      <c r="F56" s="108">
        <v>728</v>
      </c>
      <c r="G56" s="108">
        <v>817</v>
      </c>
      <c r="H56" s="109">
        <v>845</v>
      </c>
    </row>
    <row r="57" spans="2:8" ht="53.25" customHeight="1" x14ac:dyDescent="0.15">
      <c r="B57" s="107"/>
      <c r="C57" s="1179" t="s">
        <v>43</v>
      </c>
      <c r="D57" s="1179"/>
      <c r="E57" s="1180"/>
      <c r="F57" s="110">
        <v>356</v>
      </c>
      <c r="G57" s="110">
        <v>387</v>
      </c>
      <c r="H57" s="111">
        <v>551</v>
      </c>
    </row>
    <row r="58" spans="2:8" ht="45.75" customHeight="1" x14ac:dyDescent="0.15">
      <c r="B58" s="112"/>
      <c r="C58" s="1167" t="s">
        <v>562</v>
      </c>
      <c r="D58" s="1168"/>
      <c r="E58" s="1169"/>
      <c r="F58" s="113">
        <v>200</v>
      </c>
      <c r="G58" s="113">
        <v>301</v>
      </c>
      <c r="H58" s="114">
        <v>473</v>
      </c>
    </row>
    <row r="59" spans="2:8" ht="45.75" customHeight="1" x14ac:dyDescent="0.15">
      <c r="B59" s="112"/>
      <c r="C59" s="1167" t="s">
        <v>567</v>
      </c>
      <c r="D59" s="1168"/>
      <c r="E59" s="1169"/>
      <c r="F59" s="113">
        <v>75</v>
      </c>
      <c r="G59" s="113">
        <v>76</v>
      </c>
      <c r="H59" s="114">
        <v>59</v>
      </c>
    </row>
    <row r="60" spans="2:8" ht="45.75" customHeight="1" x14ac:dyDescent="0.15">
      <c r="B60" s="112"/>
      <c r="C60" s="1167" t="s">
        <v>564</v>
      </c>
      <c r="D60" s="1168"/>
      <c r="E60" s="1169"/>
      <c r="F60" s="113" t="s">
        <v>565</v>
      </c>
      <c r="G60" s="113" t="s">
        <v>565</v>
      </c>
      <c r="H60" s="114">
        <v>10</v>
      </c>
    </row>
    <row r="61" spans="2:8" ht="45.75" customHeight="1" x14ac:dyDescent="0.15">
      <c r="B61" s="112"/>
      <c r="C61" s="1167" t="s">
        <v>566</v>
      </c>
      <c r="D61" s="1168"/>
      <c r="E61" s="1169"/>
      <c r="F61" s="113">
        <v>9</v>
      </c>
      <c r="G61" s="113">
        <v>9</v>
      </c>
      <c r="H61" s="114">
        <v>8</v>
      </c>
    </row>
    <row r="62" spans="2:8" ht="45.75" customHeight="1" thickBot="1" x14ac:dyDescent="0.2">
      <c r="B62" s="115"/>
      <c r="C62" s="1170" t="s">
        <v>563</v>
      </c>
      <c r="D62" s="1171"/>
      <c r="E62" s="1172"/>
      <c r="F62" s="116">
        <v>2</v>
      </c>
      <c r="G62" s="116">
        <v>2</v>
      </c>
      <c r="H62" s="117">
        <v>2</v>
      </c>
    </row>
    <row r="63" spans="2:8" ht="52.5" customHeight="1" thickBot="1" x14ac:dyDescent="0.2">
      <c r="B63" s="118"/>
      <c r="C63" s="1173" t="s">
        <v>44</v>
      </c>
      <c r="D63" s="1173"/>
      <c r="E63" s="1174"/>
      <c r="F63" s="119">
        <v>2078</v>
      </c>
      <c r="G63" s="119">
        <v>2203</v>
      </c>
      <c r="H63" s="120">
        <v>2328</v>
      </c>
    </row>
    <row r="64" spans="2:8" ht="15" customHeight="1" x14ac:dyDescent="0.15"/>
    <row r="65" ht="0" hidden="1" customHeight="1" x14ac:dyDescent="0.15"/>
    <row r="66" ht="0" hidden="1" customHeight="1" x14ac:dyDescent="0.15"/>
  </sheetData>
  <sheetProtection algorithmName="SHA-512" hashValue="f6BkoZr9ilEE88D7PQgydhbH4Kv/TF4P0afPhN71dBi8Q4beNm+53UQn0bZvyh+k6qcu5fw9NFTdvoeyD1KX4w==" saltValue="AGdNXgLaQk+fjMEVycAk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4F6CF-CE3F-4552-9C24-191875463FE5}">
  <sheetPr>
    <pageSetUpPr fitToPage="1"/>
  </sheetPr>
  <dimension ref="A1:WZM191"/>
  <sheetViews>
    <sheetView showGridLines="0" tabSelected="1" topLeftCell="A36" zoomScale="80" zoomScaleNormal="80" zoomScaleSheetLayoutView="55" workbookViewId="0">
      <selection activeCell="AN65" sqref="AN65:DC69"/>
    </sheetView>
  </sheetViews>
  <sheetFormatPr defaultColWidth="0" defaultRowHeight="13.5" customHeight="1" zeroHeight="1" x14ac:dyDescent="0.15"/>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x14ac:dyDescent="0.15">
      <c r="A1" s="330"/>
      <c r="B1" s="331"/>
      <c r="DD1" s="243"/>
      <c r="DE1" s="243"/>
    </row>
    <row r="2" spans="1:143" ht="25.5" customHeight="1" x14ac:dyDescent="0.15">
      <c r="A2" s="332"/>
      <c r="C2" s="332"/>
      <c r="O2" s="332"/>
      <c r="P2" s="332"/>
      <c r="Q2" s="332"/>
      <c r="R2" s="332"/>
      <c r="S2" s="332"/>
      <c r="T2" s="332"/>
      <c r="U2" s="332"/>
      <c r="V2" s="332"/>
      <c r="W2" s="332"/>
      <c r="X2" s="332"/>
      <c r="Y2" s="332"/>
      <c r="Z2" s="332"/>
      <c r="AA2" s="332"/>
      <c r="AB2" s="332"/>
      <c r="AC2" s="332"/>
      <c r="AD2" s="332"/>
      <c r="AE2" s="332"/>
      <c r="AF2" s="332"/>
      <c r="AG2" s="332"/>
      <c r="AH2" s="332"/>
      <c r="AI2" s="332"/>
      <c r="AU2" s="332"/>
      <c r="BG2" s="332"/>
      <c r="BS2" s="332"/>
      <c r="CE2" s="332"/>
      <c r="CQ2" s="332"/>
      <c r="DD2" s="243"/>
      <c r="DE2" s="243"/>
    </row>
    <row r="3" spans="1:143" ht="25.5" customHeight="1" x14ac:dyDescent="0.15">
      <c r="A3" s="332"/>
      <c r="C3" s="332"/>
      <c r="O3" s="332"/>
      <c r="P3" s="332"/>
      <c r="Q3" s="332"/>
      <c r="R3" s="332"/>
      <c r="S3" s="332"/>
      <c r="T3" s="332"/>
      <c r="U3" s="332"/>
      <c r="V3" s="332"/>
      <c r="W3" s="332"/>
      <c r="X3" s="332"/>
      <c r="Y3" s="332"/>
      <c r="Z3" s="332"/>
      <c r="AA3" s="332"/>
      <c r="AB3" s="332"/>
      <c r="AC3" s="332"/>
      <c r="AD3" s="332"/>
      <c r="AE3" s="332"/>
      <c r="AF3" s="332"/>
      <c r="AG3" s="332"/>
      <c r="AH3" s="332"/>
      <c r="AI3" s="332"/>
      <c r="AU3" s="332"/>
      <c r="BG3" s="332"/>
      <c r="BS3" s="332"/>
      <c r="CE3" s="332"/>
      <c r="CQ3" s="332"/>
      <c r="DD3" s="243"/>
      <c r="DE3" s="243"/>
    </row>
    <row r="4" spans="1:143" s="241" customFormat="1" x14ac:dyDescent="0.15">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242"/>
      <c r="DG4" s="242"/>
      <c r="DH4" s="242"/>
      <c r="DI4" s="242"/>
      <c r="DJ4" s="242"/>
      <c r="DK4" s="242"/>
      <c r="DL4" s="242"/>
      <c r="DM4" s="242"/>
      <c r="DN4" s="242"/>
      <c r="DO4" s="242"/>
      <c r="DP4" s="242"/>
      <c r="DQ4" s="242"/>
      <c r="DR4" s="242"/>
      <c r="DS4" s="242"/>
      <c r="DT4" s="242"/>
      <c r="DU4" s="242"/>
      <c r="DV4" s="242"/>
      <c r="DW4" s="242"/>
    </row>
    <row r="5" spans="1:143" s="241" customFormat="1" x14ac:dyDescent="0.15">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242"/>
      <c r="DG5" s="242"/>
      <c r="DH5" s="242"/>
      <c r="DI5" s="242"/>
      <c r="DJ5" s="242"/>
      <c r="DK5" s="242"/>
      <c r="DL5" s="242"/>
      <c r="DM5" s="242"/>
      <c r="DN5" s="242"/>
      <c r="DO5" s="242"/>
      <c r="DP5" s="242"/>
      <c r="DQ5" s="242"/>
      <c r="DR5" s="242"/>
      <c r="DS5" s="242"/>
      <c r="DT5" s="242"/>
      <c r="DU5" s="242"/>
      <c r="DV5" s="242"/>
      <c r="DW5" s="242"/>
    </row>
    <row r="6" spans="1:143" s="241" customFormat="1" x14ac:dyDescent="0.15">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242"/>
      <c r="DG6" s="242"/>
      <c r="DH6" s="242"/>
      <c r="DI6" s="242"/>
      <c r="DJ6" s="242"/>
      <c r="DK6" s="242"/>
      <c r="DL6" s="242"/>
      <c r="DM6" s="242"/>
      <c r="DN6" s="242"/>
      <c r="DO6" s="242"/>
      <c r="DP6" s="242"/>
      <c r="DQ6" s="242"/>
      <c r="DR6" s="242"/>
      <c r="DS6" s="242"/>
      <c r="DT6" s="242"/>
      <c r="DU6" s="242"/>
      <c r="DV6" s="242"/>
      <c r="DW6" s="242"/>
    </row>
    <row r="7" spans="1:143" s="241" customFormat="1" x14ac:dyDescent="0.15">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242"/>
      <c r="DG7" s="242"/>
      <c r="DH7" s="242"/>
      <c r="DI7" s="242"/>
      <c r="DJ7" s="242"/>
      <c r="DK7" s="242"/>
      <c r="DL7" s="242"/>
      <c r="DM7" s="242"/>
      <c r="DN7" s="242"/>
      <c r="DO7" s="242"/>
      <c r="DP7" s="242"/>
      <c r="DQ7" s="242"/>
      <c r="DR7" s="242"/>
      <c r="DS7" s="242"/>
      <c r="DT7" s="242"/>
      <c r="DU7" s="242"/>
      <c r="DV7" s="242"/>
      <c r="DW7" s="242"/>
    </row>
    <row r="8" spans="1:143" s="241" customFormat="1" x14ac:dyDescent="0.15">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242"/>
      <c r="DG8" s="242"/>
      <c r="DH8" s="242"/>
      <c r="DI8" s="242"/>
      <c r="DJ8" s="242"/>
      <c r="DK8" s="242"/>
      <c r="DL8" s="242"/>
      <c r="DM8" s="242"/>
      <c r="DN8" s="242"/>
      <c r="DO8" s="242"/>
      <c r="DP8" s="242"/>
      <c r="DQ8" s="242"/>
      <c r="DR8" s="242"/>
      <c r="DS8" s="242"/>
      <c r="DT8" s="242"/>
      <c r="DU8" s="242"/>
      <c r="DV8" s="242"/>
      <c r="DW8" s="242"/>
    </row>
    <row r="9" spans="1:143" s="241" customFormat="1" x14ac:dyDescent="0.15">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242"/>
      <c r="DG9" s="242"/>
      <c r="DH9" s="242"/>
      <c r="DI9" s="242"/>
      <c r="DJ9" s="242"/>
      <c r="DK9" s="242"/>
      <c r="DL9" s="242"/>
      <c r="DM9" s="242"/>
      <c r="DN9" s="242"/>
      <c r="DO9" s="242"/>
      <c r="DP9" s="242"/>
      <c r="DQ9" s="242"/>
      <c r="DR9" s="242"/>
      <c r="DS9" s="242"/>
      <c r="DT9" s="242"/>
      <c r="DU9" s="242"/>
      <c r="DV9" s="242"/>
      <c r="DW9" s="242"/>
    </row>
    <row r="10" spans="1:143" s="241" customFormat="1" x14ac:dyDescent="0.15">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242"/>
      <c r="DG10" s="242"/>
      <c r="DH10" s="242"/>
      <c r="DI10" s="242"/>
      <c r="DJ10" s="242"/>
      <c r="DK10" s="242"/>
      <c r="DL10" s="242"/>
      <c r="DM10" s="242"/>
      <c r="DN10" s="242"/>
      <c r="DO10" s="242"/>
      <c r="DP10" s="242"/>
      <c r="DQ10" s="242"/>
      <c r="DR10" s="242"/>
      <c r="DS10" s="242"/>
      <c r="DT10" s="242"/>
      <c r="DU10" s="242"/>
      <c r="DV10" s="242"/>
      <c r="DW10" s="242"/>
      <c r="EM10" s="241" t="s">
        <v>577</v>
      </c>
    </row>
    <row r="11" spans="1:143" s="241" customFormat="1" x14ac:dyDescent="0.15">
      <c r="A11" s="33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242"/>
      <c r="DG11" s="242"/>
      <c r="DH11" s="242"/>
      <c r="DI11" s="242"/>
      <c r="DJ11" s="242"/>
      <c r="DK11" s="242"/>
      <c r="DL11" s="242"/>
      <c r="DM11" s="242"/>
      <c r="DN11" s="242"/>
      <c r="DO11" s="242"/>
      <c r="DP11" s="242"/>
      <c r="DQ11" s="242"/>
      <c r="DR11" s="242"/>
      <c r="DS11" s="242"/>
      <c r="DT11" s="242"/>
      <c r="DU11" s="242"/>
      <c r="DV11" s="242"/>
      <c r="DW11" s="242"/>
    </row>
    <row r="12" spans="1:143" s="241" customFormat="1" x14ac:dyDescent="0.15">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242"/>
      <c r="DG12" s="242"/>
      <c r="DH12" s="242"/>
      <c r="DI12" s="242"/>
      <c r="DJ12" s="242"/>
      <c r="DK12" s="242"/>
      <c r="DL12" s="242"/>
      <c r="DM12" s="242"/>
      <c r="DN12" s="242"/>
      <c r="DO12" s="242"/>
      <c r="DP12" s="242"/>
      <c r="DQ12" s="242"/>
      <c r="DR12" s="242"/>
      <c r="DS12" s="242"/>
      <c r="DT12" s="242"/>
      <c r="DU12" s="242"/>
      <c r="DV12" s="242"/>
      <c r="DW12" s="242"/>
      <c r="EM12" s="241" t="s">
        <v>577</v>
      </c>
    </row>
    <row r="13" spans="1:143" s="241" customFormat="1" x14ac:dyDescent="0.15">
      <c r="A13" s="332"/>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242"/>
      <c r="DG13" s="242"/>
      <c r="DH13" s="242"/>
      <c r="DI13" s="242"/>
      <c r="DJ13" s="242"/>
      <c r="DK13" s="242"/>
      <c r="DL13" s="242"/>
      <c r="DM13" s="242"/>
      <c r="DN13" s="242"/>
      <c r="DO13" s="242"/>
      <c r="DP13" s="242"/>
      <c r="DQ13" s="242"/>
      <c r="DR13" s="242"/>
      <c r="DS13" s="242"/>
      <c r="DT13" s="242"/>
      <c r="DU13" s="242"/>
      <c r="DV13" s="242"/>
      <c r="DW13" s="242"/>
    </row>
    <row r="14" spans="1:143" s="241" customFormat="1" x14ac:dyDescent="0.15">
      <c r="A14" s="332"/>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242"/>
      <c r="DG14" s="242"/>
      <c r="DH14" s="242"/>
      <c r="DI14" s="242"/>
      <c r="DJ14" s="242"/>
      <c r="DK14" s="242"/>
      <c r="DL14" s="242"/>
      <c r="DM14" s="242"/>
      <c r="DN14" s="242"/>
      <c r="DO14" s="242"/>
      <c r="DP14" s="242"/>
      <c r="DQ14" s="242"/>
      <c r="DR14" s="242"/>
      <c r="DS14" s="242"/>
      <c r="DT14" s="242"/>
      <c r="DU14" s="242"/>
      <c r="DV14" s="242"/>
      <c r="DW14" s="242"/>
    </row>
    <row r="15" spans="1:143" s="241" customFormat="1" x14ac:dyDescent="0.15">
      <c r="A15" s="243"/>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242"/>
      <c r="DG15" s="242"/>
      <c r="DH15" s="242"/>
      <c r="DI15" s="242"/>
      <c r="DJ15" s="242"/>
      <c r="DK15" s="242"/>
      <c r="DL15" s="242"/>
      <c r="DM15" s="242"/>
      <c r="DN15" s="242"/>
      <c r="DO15" s="242"/>
      <c r="DP15" s="242"/>
      <c r="DQ15" s="242"/>
      <c r="DR15" s="242"/>
      <c r="DS15" s="242"/>
      <c r="DT15" s="242"/>
      <c r="DU15" s="242"/>
      <c r="DV15" s="242"/>
      <c r="DW15" s="242"/>
    </row>
    <row r="16" spans="1:143" s="241" customFormat="1" x14ac:dyDescent="0.15">
      <c r="A16" s="243"/>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242"/>
      <c r="DG16" s="242"/>
      <c r="DH16" s="242"/>
      <c r="DI16" s="242"/>
      <c r="DJ16" s="242"/>
      <c r="DK16" s="242"/>
      <c r="DL16" s="242"/>
      <c r="DM16" s="242"/>
      <c r="DN16" s="242"/>
      <c r="DO16" s="242"/>
      <c r="DP16" s="242"/>
      <c r="DQ16" s="242"/>
      <c r="DR16" s="242"/>
      <c r="DS16" s="242"/>
      <c r="DT16" s="242"/>
      <c r="DU16" s="242"/>
      <c r="DV16" s="242"/>
      <c r="DW16" s="242"/>
    </row>
    <row r="17" spans="1:351" s="241" customFormat="1" x14ac:dyDescent="0.15">
      <c r="A17" s="243"/>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242"/>
      <c r="DG17" s="242"/>
      <c r="DH17" s="242"/>
      <c r="DI17" s="242"/>
      <c r="DJ17" s="242"/>
      <c r="DK17" s="242"/>
      <c r="DL17" s="242"/>
      <c r="DM17" s="242"/>
      <c r="DN17" s="242"/>
      <c r="DO17" s="242"/>
      <c r="DP17" s="242"/>
      <c r="DQ17" s="242"/>
      <c r="DR17" s="242"/>
      <c r="DS17" s="242"/>
      <c r="DT17" s="242"/>
      <c r="DU17" s="242"/>
      <c r="DV17" s="242"/>
      <c r="DW17" s="242"/>
    </row>
    <row r="18" spans="1:351" s="241" customFormat="1" x14ac:dyDescent="0.15">
      <c r="A18" s="243"/>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242"/>
      <c r="DG18" s="242"/>
      <c r="DH18" s="242"/>
      <c r="DI18" s="242"/>
      <c r="DJ18" s="242"/>
      <c r="DK18" s="242"/>
      <c r="DL18" s="242"/>
      <c r="DM18" s="242"/>
      <c r="DN18" s="242"/>
      <c r="DO18" s="242"/>
      <c r="DP18" s="242"/>
      <c r="DQ18" s="242"/>
      <c r="DR18" s="242"/>
      <c r="DS18" s="242"/>
      <c r="DT18" s="242"/>
      <c r="DU18" s="242"/>
      <c r="DV18" s="242"/>
      <c r="DW18" s="242"/>
    </row>
    <row r="19" spans="1:351" x14ac:dyDescent="0.15">
      <c r="DD19" s="243"/>
      <c r="DE19" s="243"/>
    </row>
    <row r="20" spans="1:351" x14ac:dyDescent="0.15">
      <c r="DD20" s="243"/>
      <c r="DE20" s="243"/>
    </row>
    <row r="21" spans="1:351" ht="17.25" x14ac:dyDescent="0.15">
      <c r="B21" s="333"/>
      <c r="C21" s="245"/>
      <c r="D21" s="245"/>
      <c r="E21" s="245"/>
      <c r="F21" s="245"/>
      <c r="G21" s="245"/>
      <c r="H21" s="245"/>
      <c r="I21" s="245"/>
      <c r="J21" s="245"/>
      <c r="K21" s="245"/>
      <c r="L21" s="245"/>
      <c r="M21" s="245"/>
      <c r="N21" s="334"/>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334"/>
      <c r="AU21" s="245"/>
      <c r="AV21" s="245"/>
      <c r="AW21" s="245"/>
      <c r="AX21" s="245"/>
      <c r="AY21" s="245"/>
      <c r="AZ21" s="245"/>
      <c r="BA21" s="245"/>
      <c r="BB21" s="245"/>
      <c r="BC21" s="245"/>
      <c r="BD21" s="245"/>
      <c r="BE21" s="245"/>
      <c r="BF21" s="334"/>
      <c r="BG21" s="245"/>
      <c r="BH21" s="245"/>
      <c r="BI21" s="245"/>
      <c r="BJ21" s="245"/>
      <c r="BK21" s="245"/>
      <c r="BL21" s="245"/>
      <c r="BM21" s="245"/>
      <c r="BN21" s="245"/>
      <c r="BO21" s="245"/>
      <c r="BP21" s="245"/>
      <c r="BQ21" s="245"/>
      <c r="BR21" s="334"/>
      <c r="BS21" s="245"/>
      <c r="BT21" s="245"/>
      <c r="BU21" s="245"/>
      <c r="BV21" s="245"/>
      <c r="BW21" s="245"/>
      <c r="BX21" s="245"/>
      <c r="BY21" s="245"/>
      <c r="BZ21" s="245"/>
      <c r="CA21" s="245"/>
      <c r="CB21" s="245"/>
      <c r="CC21" s="245"/>
      <c r="CD21" s="334"/>
      <c r="CE21" s="245"/>
      <c r="CF21" s="245"/>
      <c r="CG21" s="245"/>
      <c r="CH21" s="245"/>
      <c r="CI21" s="245"/>
      <c r="CJ21" s="245"/>
      <c r="CK21" s="245"/>
      <c r="CL21" s="245"/>
      <c r="CM21" s="245"/>
      <c r="CN21" s="245"/>
      <c r="CO21" s="245"/>
      <c r="CP21" s="334"/>
      <c r="CQ21" s="245"/>
      <c r="CR21" s="245"/>
      <c r="CS21" s="245"/>
      <c r="CT21" s="245"/>
      <c r="CU21" s="245"/>
      <c r="CV21" s="245"/>
      <c r="CW21" s="245"/>
      <c r="CX21" s="245"/>
      <c r="CY21" s="245"/>
      <c r="CZ21" s="245"/>
      <c r="DA21" s="245"/>
      <c r="DB21" s="334"/>
      <c r="DC21" s="245"/>
      <c r="DD21" s="246"/>
      <c r="DE21" s="243"/>
      <c r="MM21" s="335"/>
    </row>
    <row r="22" spans="1:351" ht="17.25" x14ac:dyDescent="0.15">
      <c r="B22" s="247"/>
      <c r="MM22" s="335"/>
    </row>
    <row r="23" spans="1:351" x14ac:dyDescent="0.15">
      <c r="B23" s="247"/>
    </row>
    <row r="24" spans="1:351" x14ac:dyDescent="0.15">
      <c r="B24" s="247"/>
    </row>
    <row r="25" spans="1:351" x14ac:dyDescent="0.15">
      <c r="B25" s="247"/>
    </row>
    <row r="26" spans="1:351" x14ac:dyDescent="0.15">
      <c r="B26" s="247"/>
    </row>
    <row r="27" spans="1:351" x14ac:dyDescent="0.15">
      <c r="B27" s="247"/>
    </row>
    <row r="28" spans="1:351" x14ac:dyDescent="0.15">
      <c r="B28" s="247"/>
    </row>
    <row r="29" spans="1:351" x14ac:dyDescent="0.15">
      <c r="B29" s="247"/>
    </row>
    <row r="30" spans="1:351" x14ac:dyDescent="0.15">
      <c r="B30" s="247"/>
    </row>
    <row r="31" spans="1:351" x14ac:dyDescent="0.15">
      <c r="B31" s="247"/>
    </row>
    <row r="32" spans="1:351" x14ac:dyDescent="0.15">
      <c r="B32" s="247"/>
    </row>
    <row r="33" spans="2:109" x14ac:dyDescent="0.15">
      <c r="B33" s="247"/>
    </row>
    <row r="34" spans="2:109" x14ac:dyDescent="0.15">
      <c r="B34" s="247"/>
    </row>
    <row r="35" spans="2:109" x14ac:dyDescent="0.15">
      <c r="B35" s="247"/>
    </row>
    <row r="36" spans="2:109" x14ac:dyDescent="0.15">
      <c r="B36" s="247"/>
    </row>
    <row r="37" spans="2:109" x14ac:dyDescent="0.15">
      <c r="B37" s="247"/>
    </row>
    <row r="38" spans="2:109" x14ac:dyDescent="0.15">
      <c r="B38" s="247"/>
    </row>
    <row r="39" spans="2:109" x14ac:dyDescent="0.15">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x14ac:dyDescent="0.15">
      <c r="B40" s="336"/>
      <c r="DD40" s="336"/>
      <c r="DE40" s="243"/>
    </row>
    <row r="41" spans="2:109" ht="17.25" x14ac:dyDescent="0.15">
      <c r="B41" s="244" t="s">
        <v>578</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x14ac:dyDescent="0.15">
      <c r="B42" s="247"/>
      <c r="G42" s="337"/>
      <c r="I42" s="338"/>
      <c r="J42" s="338"/>
      <c r="K42" s="338"/>
      <c r="AM42" s="337"/>
      <c r="AN42" s="337" t="s">
        <v>579</v>
      </c>
      <c r="AP42" s="338"/>
      <c r="AQ42" s="338"/>
      <c r="AR42" s="338"/>
      <c r="AY42" s="337"/>
      <c r="BA42" s="338"/>
      <c r="BB42" s="338"/>
      <c r="BC42" s="338"/>
      <c r="BK42" s="337"/>
      <c r="BM42" s="338"/>
      <c r="BN42" s="338"/>
      <c r="BO42" s="338"/>
      <c r="BW42" s="337"/>
      <c r="BY42" s="338"/>
      <c r="BZ42" s="338"/>
      <c r="CA42" s="338"/>
      <c r="CI42" s="337"/>
      <c r="CK42" s="338"/>
      <c r="CL42" s="338"/>
      <c r="CM42" s="338"/>
      <c r="CU42" s="337"/>
      <c r="CW42" s="338"/>
      <c r="CX42" s="338"/>
      <c r="CY42" s="338"/>
    </row>
    <row r="43" spans="2:109" ht="13.5" customHeight="1" x14ac:dyDescent="0.15">
      <c r="B43" s="247"/>
      <c r="AN43" s="1194" t="s">
        <v>587</v>
      </c>
      <c r="AO43" s="1195"/>
      <c r="AP43" s="1195"/>
      <c r="AQ43" s="1195"/>
      <c r="AR43" s="1195"/>
      <c r="AS43" s="1195"/>
      <c r="AT43" s="1195"/>
      <c r="AU43" s="1195"/>
      <c r="AV43" s="1195"/>
      <c r="AW43" s="1195"/>
      <c r="AX43" s="1195"/>
      <c r="AY43" s="1195"/>
      <c r="AZ43" s="1195"/>
      <c r="BA43" s="1195"/>
      <c r="BB43" s="1195"/>
      <c r="BC43" s="1195"/>
      <c r="BD43" s="1195"/>
      <c r="BE43" s="1195"/>
      <c r="BF43" s="1195"/>
      <c r="BG43" s="1195"/>
      <c r="BH43" s="1195"/>
      <c r="BI43" s="1195"/>
      <c r="BJ43" s="1195"/>
      <c r="BK43" s="1195"/>
      <c r="BL43" s="1195"/>
      <c r="BM43" s="1195"/>
      <c r="BN43" s="1195"/>
      <c r="BO43" s="1195"/>
      <c r="BP43" s="1195"/>
      <c r="BQ43" s="1195"/>
      <c r="BR43" s="1195"/>
      <c r="BS43" s="1195"/>
      <c r="BT43" s="1195"/>
      <c r="BU43" s="1195"/>
      <c r="BV43" s="1195"/>
      <c r="BW43" s="1195"/>
      <c r="BX43" s="1195"/>
      <c r="BY43" s="1195"/>
      <c r="BZ43" s="1195"/>
      <c r="CA43" s="1195"/>
      <c r="CB43" s="1195"/>
      <c r="CC43" s="1195"/>
      <c r="CD43" s="1195"/>
      <c r="CE43" s="1195"/>
      <c r="CF43" s="1195"/>
      <c r="CG43" s="1195"/>
      <c r="CH43" s="1195"/>
      <c r="CI43" s="1195"/>
      <c r="CJ43" s="1195"/>
      <c r="CK43" s="1195"/>
      <c r="CL43" s="1195"/>
      <c r="CM43" s="1195"/>
      <c r="CN43" s="1195"/>
      <c r="CO43" s="1195"/>
      <c r="CP43" s="1195"/>
      <c r="CQ43" s="1195"/>
      <c r="CR43" s="1195"/>
      <c r="CS43" s="1195"/>
      <c r="CT43" s="1195"/>
      <c r="CU43" s="1195"/>
      <c r="CV43" s="1195"/>
      <c r="CW43" s="1195"/>
      <c r="CX43" s="1195"/>
      <c r="CY43" s="1195"/>
      <c r="CZ43" s="1195"/>
      <c r="DA43" s="1195"/>
      <c r="DB43" s="1195"/>
      <c r="DC43" s="1196"/>
    </row>
    <row r="44" spans="2:109" x14ac:dyDescent="0.15">
      <c r="B44" s="247"/>
      <c r="AN44" s="1197"/>
      <c r="AO44" s="1198"/>
      <c r="AP44" s="1198"/>
      <c r="AQ44" s="1198"/>
      <c r="AR44" s="1198"/>
      <c r="AS44" s="1198"/>
      <c r="AT44" s="1198"/>
      <c r="AU44" s="1198"/>
      <c r="AV44" s="1198"/>
      <c r="AW44" s="1198"/>
      <c r="AX44" s="1198"/>
      <c r="AY44" s="1198"/>
      <c r="AZ44" s="1198"/>
      <c r="BA44" s="1198"/>
      <c r="BB44" s="1198"/>
      <c r="BC44" s="1198"/>
      <c r="BD44" s="1198"/>
      <c r="BE44" s="1198"/>
      <c r="BF44" s="1198"/>
      <c r="BG44" s="1198"/>
      <c r="BH44" s="1198"/>
      <c r="BI44" s="1198"/>
      <c r="BJ44" s="1198"/>
      <c r="BK44" s="1198"/>
      <c r="BL44" s="1198"/>
      <c r="BM44" s="1198"/>
      <c r="BN44" s="1198"/>
      <c r="BO44" s="1198"/>
      <c r="BP44" s="1198"/>
      <c r="BQ44" s="1198"/>
      <c r="BR44" s="1198"/>
      <c r="BS44" s="1198"/>
      <c r="BT44" s="1198"/>
      <c r="BU44" s="1198"/>
      <c r="BV44" s="1198"/>
      <c r="BW44" s="1198"/>
      <c r="BX44" s="1198"/>
      <c r="BY44" s="1198"/>
      <c r="BZ44" s="1198"/>
      <c r="CA44" s="1198"/>
      <c r="CB44" s="1198"/>
      <c r="CC44" s="1198"/>
      <c r="CD44" s="1198"/>
      <c r="CE44" s="1198"/>
      <c r="CF44" s="1198"/>
      <c r="CG44" s="1198"/>
      <c r="CH44" s="1198"/>
      <c r="CI44" s="1198"/>
      <c r="CJ44" s="1198"/>
      <c r="CK44" s="1198"/>
      <c r="CL44" s="1198"/>
      <c r="CM44" s="1198"/>
      <c r="CN44" s="1198"/>
      <c r="CO44" s="1198"/>
      <c r="CP44" s="1198"/>
      <c r="CQ44" s="1198"/>
      <c r="CR44" s="1198"/>
      <c r="CS44" s="1198"/>
      <c r="CT44" s="1198"/>
      <c r="CU44" s="1198"/>
      <c r="CV44" s="1198"/>
      <c r="CW44" s="1198"/>
      <c r="CX44" s="1198"/>
      <c r="CY44" s="1198"/>
      <c r="CZ44" s="1198"/>
      <c r="DA44" s="1198"/>
      <c r="DB44" s="1198"/>
      <c r="DC44" s="1199"/>
    </row>
    <row r="45" spans="2:109" x14ac:dyDescent="0.15">
      <c r="B45" s="247"/>
      <c r="AN45" s="1197"/>
      <c r="AO45" s="1198"/>
      <c r="AP45" s="1198"/>
      <c r="AQ45" s="1198"/>
      <c r="AR45" s="1198"/>
      <c r="AS45" s="1198"/>
      <c r="AT45" s="1198"/>
      <c r="AU45" s="1198"/>
      <c r="AV45" s="1198"/>
      <c r="AW45" s="1198"/>
      <c r="AX45" s="1198"/>
      <c r="AY45" s="1198"/>
      <c r="AZ45" s="1198"/>
      <c r="BA45" s="1198"/>
      <c r="BB45" s="1198"/>
      <c r="BC45" s="1198"/>
      <c r="BD45" s="1198"/>
      <c r="BE45" s="1198"/>
      <c r="BF45" s="1198"/>
      <c r="BG45" s="1198"/>
      <c r="BH45" s="1198"/>
      <c r="BI45" s="1198"/>
      <c r="BJ45" s="1198"/>
      <c r="BK45" s="1198"/>
      <c r="BL45" s="1198"/>
      <c r="BM45" s="1198"/>
      <c r="BN45" s="1198"/>
      <c r="BO45" s="1198"/>
      <c r="BP45" s="1198"/>
      <c r="BQ45" s="1198"/>
      <c r="BR45" s="1198"/>
      <c r="BS45" s="1198"/>
      <c r="BT45" s="1198"/>
      <c r="BU45" s="1198"/>
      <c r="BV45" s="1198"/>
      <c r="BW45" s="1198"/>
      <c r="BX45" s="1198"/>
      <c r="BY45" s="1198"/>
      <c r="BZ45" s="1198"/>
      <c r="CA45" s="1198"/>
      <c r="CB45" s="1198"/>
      <c r="CC45" s="1198"/>
      <c r="CD45" s="1198"/>
      <c r="CE45" s="1198"/>
      <c r="CF45" s="1198"/>
      <c r="CG45" s="1198"/>
      <c r="CH45" s="1198"/>
      <c r="CI45" s="1198"/>
      <c r="CJ45" s="1198"/>
      <c r="CK45" s="1198"/>
      <c r="CL45" s="1198"/>
      <c r="CM45" s="1198"/>
      <c r="CN45" s="1198"/>
      <c r="CO45" s="1198"/>
      <c r="CP45" s="1198"/>
      <c r="CQ45" s="1198"/>
      <c r="CR45" s="1198"/>
      <c r="CS45" s="1198"/>
      <c r="CT45" s="1198"/>
      <c r="CU45" s="1198"/>
      <c r="CV45" s="1198"/>
      <c r="CW45" s="1198"/>
      <c r="CX45" s="1198"/>
      <c r="CY45" s="1198"/>
      <c r="CZ45" s="1198"/>
      <c r="DA45" s="1198"/>
      <c r="DB45" s="1198"/>
      <c r="DC45" s="1199"/>
    </row>
    <row r="46" spans="2:109" x14ac:dyDescent="0.15">
      <c r="B46" s="247"/>
      <c r="AN46" s="1197"/>
      <c r="AO46" s="1198"/>
      <c r="AP46" s="1198"/>
      <c r="AQ46" s="1198"/>
      <c r="AR46" s="1198"/>
      <c r="AS46" s="1198"/>
      <c r="AT46" s="1198"/>
      <c r="AU46" s="1198"/>
      <c r="AV46" s="1198"/>
      <c r="AW46" s="1198"/>
      <c r="AX46" s="1198"/>
      <c r="AY46" s="1198"/>
      <c r="AZ46" s="1198"/>
      <c r="BA46" s="1198"/>
      <c r="BB46" s="1198"/>
      <c r="BC46" s="1198"/>
      <c r="BD46" s="1198"/>
      <c r="BE46" s="1198"/>
      <c r="BF46" s="1198"/>
      <c r="BG46" s="1198"/>
      <c r="BH46" s="1198"/>
      <c r="BI46" s="1198"/>
      <c r="BJ46" s="1198"/>
      <c r="BK46" s="1198"/>
      <c r="BL46" s="1198"/>
      <c r="BM46" s="1198"/>
      <c r="BN46" s="1198"/>
      <c r="BO46" s="1198"/>
      <c r="BP46" s="1198"/>
      <c r="BQ46" s="1198"/>
      <c r="BR46" s="1198"/>
      <c r="BS46" s="1198"/>
      <c r="BT46" s="1198"/>
      <c r="BU46" s="1198"/>
      <c r="BV46" s="1198"/>
      <c r="BW46" s="1198"/>
      <c r="BX46" s="1198"/>
      <c r="BY46" s="1198"/>
      <c r="BZ46" s="1198"/>
      <c r="CA46" s="1198"/>
      <c r="CB46" s="1198"/>
      <c r="CC46" s="1198"/>
      <c r="CD46" s="1198"/>
      <c r="CE46" s="1198"/>
      <c r="CF46" s="1198"/>
      <c r="CG46" s="1198"/>
      <c r="CH46" s="1198"/>
      <c r="CI46" s="1198"/>
      <c r="CJ46" s="1198"/>
      <c r="CK46" s="1198"/>
      <c r="CL46" s="1198"/>
      <c r="CM46" s="1198"/>
      <c r="CN46" s="1198"/>
      <c r="CO46" s="1198"/>
      <c r="CP46" s="1198"/>
      <c r="CQ46" s="1198"/>
      <c r="CR46" s="1198"/>
      <c r="CS46" s="1198"/>
      <c r="CT46" s="1198"/>
      <c r="CU46" s="1198"/>
      <c r="CV46" s="1198"/>
      <c r="CW46" s="1198"/>
      <c r="CX46" s="1198"/>
      <c r="CY46" s="1198"/>
      <c r="CZ46" s="1198"/>
      <c r="DA46" s="1198"/>
      <c r="DB46" s="1198"/>
      <c r="DC46" s="1199"/>
    </row>
    <row r="47" spans="2:109" x14ac:dyDescent="0.15">
      <c r="B47" s="247"/>
      <c r="AN47" s="1200"/>
      <c r="AO47" s="1201"/>
      <c r="AP47" s="1201"/>
      <c r="AQ47" s="1201"/>
      <c r="AR47" s="1201"/>
      <c r="AS47" s="1201"/>
      <c r="AT47" s="1201"/>
      <c r="AU47" s="1201"/>
      <c r="AV47" s="1201"/>
      <c r="AW47" s="1201"/>
      <c r="AX47" s="1201"/>
      <c r="AY47" s="1201"/>
      <c r="AZ47" s="1201"/>
      <c r="BA47" s="1201"/>
      <c r="BB47" s="1201"/>
      <c r="BC47" s="1201"/>
      <c r="BD47" s="1201"/>
      <c r="BE47" s="1201"/>
      <c r="BF47" s="1201"/>
      <c r="BG47" s="1201"/>
      <c r="BH47" s="1201"/>
      <c r="BI47" s="1201"/>
      <c r="BJ47" s="1201"/>
      <c r="BK47" s="1201"/>
      <c r="BL47" s="1201"/>
      <c r="BM47" s="1201"/>
      <c r="BN47" s="1201"/>
      <c r="BO47" s="1201"/>
      <c r="BP47" s="1201"/>
      <c r="BQ47" s="1201"/>
      <c r="BR47" s="1201"/>
      <c r="BS47" s="1201"/>
      <c r="BT47" s="1201"/>
      <c r="BU47" s="1201"/>
      <c r="BV47" s="1201"/>
      <c r="BW47" s="1201"/>
      <c r="BX47" s="1201"/>
      <c r="BY47" s="1201"/>
      <c r="BZ47" s="1201"/>
      <c r="CA47" s="1201"/>
      <c r="CB47" s="1201"/>
      <c r="CC47" s="1201"/>
      <c r="CD47" s="1201"/>
      <c r="CE47" s="1201"/>
      <c r="CF47" s="1201"/>
      <c r="CG47" s="1201"/>
      <c r="CH47" s="1201"/>
      <c r="CI47" s="1201"/>
      <c r="CJ47" s="1201"/>
      <c r="CK47" s="1201"/>
      <c r="CL47" s="1201"/>
      <c r="CM47" s="1201"/>
      <c r="CN47" s="1201"/>
      <c r="CO47" s="1201"/>
      <c r="CP47" s="1201"/>
      <c r="CQ47" s="1201"/>
      <c r="CR47" s="1201"/>
      <c r="CS47" s="1201"/>
      <c r="CT47" s="1201"/>
      <c r="CU47" s="1201"/>
      <c r="CV47" s="1201"/>
      <c r="CW47" s="1201"/>
      <c r="CX47" s="1201"/>
      <c r="CY47" s="1201"/>
      <c r="CZ47" s="1201"/>
      <c r="DA47" s="1201"/>
      <c r="DB47" s="1201"/>
      <c r="DC47" s="1202"/>
    </row>
    <row r="48" spans="2:109" x14ac:dyDescent="0.15">
      <c r="B48" s="247"/>
      <c r="H48" s="339"/>
      <c r="I48" s="339"/>
      <c r="J48" s="339"/>
      <c r="AN48" s="339"/>
      <c r="AO48" s="339"/>
      <c r="AP48" s="339"/>
      <c r="AZ48" s="339"/>
      <c r="BA48" s="339"/>
      <c r="BB48" s="339"/>
      <c r="BL48" s="339"/>
      <c r="BM48" s="339"/>
      <c r="BN48" s="339"/>
      <c r="BX48" s="339"/>
      <c r="BY48" s="339"/>
      <c r="BZ48" s="339"/>
      <c r="CJ48" s="339"/>
      <c r="CK48" s="339"/>
      <c r="CL48" s="339"/>
      <c r="CV48" s="339"/>
      <c r="CW48" s="339"/>
      <c r="CX48" s="339"/>
    </row>
    <row r="49" spans="1:109" x14ac:dyDescent="0.15">
      <c r="B49" s="247"/>
      <c r="AN49" s="243" t="s">
        <v>580</v>
      </c>
    </row>
    <row r="50" spans="1:109" x14ac:dyDescent="0.15">
      <c r="B50" s="247"/>
      <c r="G50" s="1187"/>
      <c r="H50" s="1187"/>
      <c r="I50" s="1187"/>
      <c r="J50" s="1187"/>
      <c r="K50" s="340"/>
      <c r="L50" s="340"/>
      <c r="M50" s="341"/>
      <c r="N50" s="341"/>
      <c r="AN50" s="1190"/>
      <c r="AO50" s="1191"/>
      <c r="AP50" s="1191"/>
      <c r="AQ50" s="1191"/>
      <c r="AR50" s="1191"/>
      <c r="AS50" s="1191"/>
      <c r="AT50" s="1191"/>
      <c r="AU50" s="1191"/>
      <c r="AV50" s="1191"/>
      <c r="AW50" s="1191"/>
      <c r="AX50" s="1191"/>
      <c r="AY50" s="1191"/>
      <c r="AZ50" s="1191"/>
      <c r="BA50" s="1191"/>
      <c r="BB50" s="1191"/>
      <c r="BC50" s="1191"/>
      <c r="BD50" s="1191"/>
      <c r="BE50" s="1191"/>
      <c r="BF50" s="1191"/>
      <c r="BG50" s="1191"/>
      <c r="BH50" s="1191"/>
      <c r="BI50" s="1191"/>
      <c r="BJ50" s="1191"/>
      <c r="BK50" s="1191"/>
      <c r="BL50" s="1191"/>
      <c r="BM50" s="1191"/>
      <c r="BN50" s="1191"/>
      <c r="BO50" s="1192"/>
      <c r="BP50" s="1186" t="s">
        <v>546</v>
      </c>
      <c r="BQ50" s="1186"/>
      <c r="BR50" s="1186"/>
      <c r="BS50" s="1186"/>
      <c r="BT50" s="1186"/>
      <c r="BU50" s="1186"/>
      <c r="BV50" s="1186"/>
      <c r="BW50" s="1186"/>
      <c r="BX50" s="1186" t="s">
        <v>547</v>
      </c>
      <c r="BY50" s="1186"/>
      <c r="BZ50" s="1186"/>
      <c r="CA50" s="1186"/>
      <c r="CB50" s="1186"/>
      <c r="CC50" s="1186"/>
      <c r="CD50" s="1186"/>
      <c r="CE50" s="1186"/>
      <c r="CF50" s="1186" t="s">
        <v>548</v>
      </c>
      <c r="CG50" s="1186"/>
      <c r="CH50" s="1186"/>
      <c r="CI50" s="1186"/>
      <c r="CJ50" s="1186"/>
      <c r="CK50" s="1186"/>
      <c r="CL50" s="1186"/>
      <c r="CM50" s="1186"/>
      <c r="CN50" s="1186" t="s">
        <v>549</v>
      </c>
      <c r="CO50" s="1186"/>
      <c r="CP50" s="1186"/>
      <c r="CQ50" s="1186"/>
      <c r="CR50" s="1186"/>
      <c r="CS50" s="1186"/>
      <c r="CT50" s="1186"/>
      <c r="CU50" s="1186"/>
      <c r="CV50" s="1186" t="s">
        <v>550</v>
      </c>
      <c r="CW50" s="1186"/>
      <c r="CX50" s="1186"/>
      <c r="CY50" s="1186"/>
      <c r="CZ50" s="1186"/>
      <c r="DA50" s="1186"/>
      <c r="DB50" s="1186"/>
      <c r="DC50" s="1186"/>
    </row>
    <row r="51" spans="1:109" ht="13.5" customHeight="1" x14ac:dyDescent="0.15">
      <c r="B51" s="247"/>
      <c r="G51" s="1189"/>
      <c r="H51" s="1189"/>
      <c r="I51" s="1203"/>
      <c r="J51" s="1203"/>
      <c r="K51" s="1188"/>
      <c r="L51" s="1188"/>
      <c r="M51" s="1188"/>
      <c r="N51" s="1188"/>
      <c r="AM51" s="339"/>
      <c r="AN51" s="1184" t="s">
        <v>581</v>
      </c>
      <c r="AO51" s="1184"/>
      <c r="AP51" s="1184"/>
      <c r="AQ51" s="1184"/>
      <c r="AR51" s="1184"/>
      <c r="AS51" s="1184"/>
      <c r="AT51" s="1184"/>
      <c r="AU51" s="1184"/>
      <c r="AV51" s="1184"/>
      <c r="AW51" s="1184"/>
      <c r="AX51" s="1184"/>
      <c r="AY51" s="1184"/>
      <c r="AZ51" s="1184"/>
      <c r="BA51" s="1184"/>
      <c r="BB51" s="1184" t="s">
        <v>582</v>
      </c>
      <c r="BC51" s="1184"/>
      <c r="BD51" s="1184"/>
      <c r="BE51" s="1184"/>
      <c r="BF51" s="1184"/>
      <c r="BG51" s="1184"/>
      <c r="BH51" s="1184"/>
      <c r="BI51" s="1184"/>
      <c r="BJ51" s="1184"/>
      <c r="BK51" s="1184"/>
      <c r="BL51" s="1184"/>
      <c r="BM51" s="1184"/>
      <c r="BN51" s="1184"/>
      <c r="BO51" s="1184"/>
      <c r="BP51" s="1193"/>
      <c r="BQ51" s="1181"/>
      <c r="BR51" s="1181"/>
      <c r="BS51" s="1181"/>
      <c r="BT51" s="1181"/>
      <c r="BU51" s="1181"/>
      <c r="BV51" s="1181"/>
      <c r="BW51" s="1181"/>
      <c r="BX51" s="1193"/>
      <c r="BY51" s="1181"/>
      <c r="BZ51" s="1181"/>
      <c r="CA51" s="1181"/>
      <c r="CB51" s="1181"/>
      <c r="CC51" s="1181"/>
      <c r="CD51" s="1181"/>
      <c r="CE51" s="1181"/>
      <c r="CF51" s="1181">
        <v>72.7</v>
      </c>
      <c r="CG51" s="1181"/>
      <c r="CH51" s="1181"/>
      <c r="CI51" s="1181"/>
      <c r="CJ51" s="1181"/>
      <c r="CK51" s="1181"/>
      <c r="CL51" s="1181"/>
      <c r="CM51" s="1181"/>
      <c r="CN51" s="1181">
        <v>75.8</v>
      </c>
      <c r="CO51" s="1181"/>
      <c r="CP51" s="1181"/>
      <c r="CQ51" s="1181"/>
      <c r="CR51" s="1181"/>
      <c r="CS51" s="1181"/>
      <c r="CT51" s="1181"/>
      <c r="CU51" s="1181"/>
      <c r="CV51" s="1181">
        <v>89</v>
      </c>
      <c r="CW51" s="1181"/>
      <c r="CX51" s="1181"/>
      <c r="CY51" s="1181"/>
      <c r="CZ51" s="1181"/>
      <c r="DA51" s="1181"/>
      <c r="DB51" s="1181"/>
      <c r="DC51" s="1181"/>
    </row>
    <row r="52" spans="1:109" x14ac:dyDescent="0.15">
      <c r="B52" s="247"/>
      <c r="G52" s="1189"/>
      <c r="H52" s="1189"/>
      <c r="I52" s="1203"/>
      <c r="J52" s="1203"/>
      <c r="K52" s="1188"/>
      <c r="L52" s="1188"/>
      <c r="M52" s="1188"/>
      <c r="N52" s="1188"/>
      <c r="AM52" s="339"/>
      <c r="AN52" s="1184"/>
      <c r="AO52" s="1184"/>
      <c r="AP52" s="1184"/>
      <c r="AQ52" s="1184"/>
      <c r="AR52" s="1184"/>
      <c r="AS52" s="1184"/>
      <c r="AT52" s="1184"/>
      <c r="AU52" s="1184"/>
      <c r="AV52" s="1184"/>
      <c r="AW52" s="1184"/>
      <c r="AX52" s="1184"/>
      <c r="AY52" s="1184"/>
      <c r="AZ52" s="1184"/>
      <c r="BA52" s="1184"/>
      <c r="BB52" s="1184"/>
      <c r="BC52" s="1184"/>
      <c r="BD52" s="1184"/>
      <c r="BE52" s="1184"/>
      <c r="BF52" s="1184"/>
      <c r="BG52" s="1184"/>
      <c r="BH52" s="1184"/>
      <c r="BI52" s="1184"/>
      <c r="BJ52" s="1184"/>
      <c r="BK52" s="1184"/>
      <c r="BL52" s="1184"/>
      <c r="BM52" s="1184"/>
      <c r="BN52" s="1184"/>
      <c r="BO52" s="1184"/>
      <c r="BP52" s="1181"/>
      <c r="BQ52" s="1181"/>
      <c r="BR52" s="1181"/>
      <c r="BS52" s="1181"/>
      <c r="BT52" s="1181"/>
      <c r="BU52" s="1181"/>
      <c r="BV52" s="1181"/>
      <c r="BW52" s="1181"/>
      <c r="BX52" s="1181"/>
      <c r="BY52" s="1181"/>
      <c r="BZ52" s="1181"/>
      <c r="CA52" s="1181"/>
      <c r="CB52" s="1181"/>
      <c r="CC52" s="1181"/>
      <c r="CD52" s="1181"/>
      <c r="CE52" s="1181"/>
      <c r="CF52" s="1181"/>
      <c r="CG52" s="1181"/>
      <c r="CH52" s="1181"/>
      <c r="CI52" s="1181"/>
      <c r="CJ52" s="1181"/>
      <c r="CK52" s="1181"/>
      <c r="CL52" s="1181"/>
      <c r="CM52" s="1181"/>
      <c r="CN52" s="1181"/>
      <c r="CO52" s="1181"/>
      <c r="CP52" s="1181"/>
      <c r="CQ52" s="1181"/>
      <c r="CR52" s="1181"/>
      <c r="CS52" s="1181"/>
      <c r="CT52" s="1181"/>
      <c r="CU52" s="1181"/>
      <c r="CV52" s="1181"/>
      <c r="CW52" s="1181"/>
      <c r="CX52" s="1181"/>
      <c r="CY52" s="1181"/>
      <c r="CZ52" s="1181"/>
      <c r="DA52" s="1181"/>
      <c r="DB52" s="1181"/>
      <c r="DC52" s="1181"/>
    </row>
    <row r="53" spans="1:109" x14ac:dyDescent="0.15">
      <c r="A53" s="338"/>
      <c r="B53" s="247"/>
      <c r="G53" s="1189"/>
      <c r="H53" s="1189"/>
      <c r="I53" s="1187"/>
      <c r="J53" s="1187"/>
      <c r="K53" s="1188"/>
      <c r="L53" s="1188"/>
      <c r="M53" s="1188"/>
      <c r="N53" s="1188"/>
      <c r="AM53" s="339"/>
      <c r="AN53" s="1184"/>
      <c r="AO53" s="1184"/>
      <c r="AP53" s="1184"/>
      <c r="AQ53" s="1184"/>
      <c r="AR53" s="1184"/>
      <c r="AS53" s="1184"/>
      <c r="AT53" s="1184"/>
      <c r="AU53" s="1184"/>
      <c r="AV53" s="1184"/>
      <c r="AW53" s="1184"/>
      <c r="AX53" s="1184"/>
      <c r="AY53" s="1184"/>
      <c r="AZ53" s="1184"/>
      <c r="BA53" s="1184"/>
      <c r="BB53" s="1184" t="s">
        <v>583</v>
      </c>
      <c r="BC53" s="1184"/>
      <c r="BD53" s="1184"/>
      <c r="BE53" s="1184"/>
      <c r="BF53" s="1184"/>
      <c r="BG53" s="1184"/>
      <c r="BH53" s="1184"/>
      <c r="BI53" s="1184"/>
      <c r="BJ53" s="1184"/>
      <c r="BK53" s="1184"/>
      <c r="BL53" s="1184"/>
      <c r="BM53" s="1184"/>
      <c r="BN53" s="1184"/>
      <c r="BO53" s="1184"/>
      <c r="BP53" s="1193"/>
      <c r="BQ53" s="1181"/>
      <c r="BR53" s="1181"/>
      <c r="BS53" s="1181"/>
      <c r="BT53" s="1181"/>
      <c r="BU53" s="1181"/>
      <c r="BV53" s="1181"/>
      <c r="BW53" s="1181"/>
      <c r="BX53" s="1193"/>
      <c r="BY53" s="1181"/>
      <c r="BZ53" s="1181"/>
      <c r="CA53" s="1181"/>
      <c r="CB53" s="1181"/>
      <c r="CC53" s="1181"/>
      <c r="CD53" s="1181"/>
      <c r="CE53" s="1181"/>
      <c r="CF53" s="1181">
        <v>57.4</v>
      </c>
      <c r="CG53" s="1181"/>
      <c r="CH53" s="1181"/>
      <c r="CI53" s="1181"/>
      <c r="CJ53" s="1181"/>
      <c r="CK53" s="1181"/>
      <c r="CL53" s="1181"/>
      <c r="CM53" s="1181"/>
      <c r="CN53" s="1181">
        <v>59.2</v>
      </c>
      <c r="CO53" s="1181"/>
      <c r="CP53" s="1181"/>
      <c r="CQ53" s="1181"/>
      <c r="CR53" s="1181"/>
      <c r="CS53" s="1181"/>
      <c r="CT53" s="1181"/>
      <c r="CU53" s="1181"/>
      <c r="CV53" s="1181">
        <v>56.5</v>
      </c>
      <c r="CW53" s="1181"/>
      <c r="CX53" s="1181"/>
      <c r="CY53" s="1181"/>
      <c r="CZ53" s="1181"/>
      <c r="DA53" s="1181"/>
      <c r="DB53" s="1181"/>
      <c r="DC53" s="1181"/>
    </row>
    <row r="54" spans="1:109" x14ac:dyDescent="0.15">
      <c r="A54" s="338"/>
      <c r="B54" s="247"/>
      <c r="G54" s="1189"/>
      <c r="H54" s="1189"/>
      <c r="I54" s="1187"/>
      <c r="J54" s="1187"/>
      <c r="K54" s="1188"/>
      <c r="L54" s="1188"/>
      <c r="M54" s="1188"/>
      <c r="N54" s="1188"/>
      <c r="AM54" s="339"/>
      <c r="AN54" s="1184"/>
      <c r="AO54" s="1184"/>
      <c r="AP54" s="1184"/>
      <c r="AQ54" s="1184"/>
      <c r="AR54" s="1184"/>
      <c r="AS54" s="1184"/>
      <c r="AT54" s="1184"/>
      <c r="AU54" s="1184"/>
      <c r="AV54" s="1184"/>
      <c r="AW54" s="1184"/>
      <c r="AX54" s="1184"/>
      <c r="AY54" s="1184"/>
      <c r="AZ54" s="1184"/>
      <c r="BA54" s="1184"/>
      <c r="BB54" s="1184"/>
      <c r="BC54" s="1184"/>
      <c r="BD54" s="1184"/>
      <c r="BE54" s="1184"/>
      <c r="BF54" s="1184"/>
      <c r="BG54" s="1184"/>
      <c r="BH54" s="1184"/>
      <c r="BI54" s="1184"/>
      <c r="BJ54" s="1184"/>
      <c r="BK54" s="1184"/>
      <c r="BL54" s="1184"/>
      <c r="BM54" s="1184"/>
      <c r="BN54" s="1184"/>
      <c r="BO54" s="1184"/>
      <c r="BP54" s="1181"/>
      <c r="BQ54" s="1181"/>
      <c r="BR54" s="1181"/>
      <c r="BS54" s="1181"/>
      <c r="BT54" s="1181"/>
      <c r="BU54" s="1181"/>
      <c r="BV54" s="1181"/>
      <c r="BW54" s="1181"/>
      <c r="BX54" s="1181"/>
      <c r="BY54" s="1181"/>
      <c r="BZ54" s="1181"/>
      <c r="CA54" s="1181"/>
      <c r="CB54" s="1181"/>
      <c r="CC54" s="1181"/>
      <c r="CD54" s="1181"/>
      <c r="CE54" s="1181"/>
      <c r="CF54" s="1181"/>
      <c r="CG54" s="1181"/>
      <c r="CH54" s="1181"/>
      <c r="CI54" s="1181"/>
      <c r="CJ54" s="1181"/>
      <c r="CK54" s="1181"/>
      <c r="CL54" s="1181"/>
      <c r="CM54" s="1181"/>
      <c r="CN54" s="1181"/>
      <c r="CO54" s="1181"/>
      <c r="CP54" s="1181"/>
      <c r="CQ54" s="1181"/>
      <c r="CR54" s="1181"/>
      <c r="CS54" s="1181"/>
      <c r="CT54" s="1181"/>
      <c r="CU54" s="1181"/>
      <c r="CV54" s="1181"/>
      <c r="CW54" s="1181"/>
      <c r="CX54" s="1181"/>
      <c r="CY54" s="1181"/>
      <c r="CZ54" s="1181"/>
      <c r="DA54" s="1181"/>
      <c r="DB54" s="1181"/>
      <c r="DC54" s="1181"/>
    </row>
    <row r="55" spans="1:109" x14ac:dyDescent="0.15">
      <c r="A55" s="338"/>
      <c r="B55" s="247"/>
      <c r="G55" s="1187"/>
      <c r="H55" s="1187"/>
      <c r="I55" s="1187"/>
      <c r="J55" s="1187"/>
      <c r="K55" s="1188"/>
      <c r="L55" s="1188"/>
      <c r="M55" s="1188"/>
      <c r="N55" s="1188"/>
      <c r="AN55" s="1186" t="s">
        <v>584</v>
      </c>
      <c r="AO55" s="1186"/>
      <c r="AP55" s="1186"/>
      <c r="AQ55" s="1186"/>
      <c r="AR55" s="1186"/>
      <c r="AS55" s="1186"/>
      <c r="AT55" s="1186"/>
      <c r="AU55" s="1186"/>
      <c r="AV55" s="1186"/>
      <c r="AW55" s="1186"/>
      <c r="AX55" s="1186"/>
      <c r="AY55" s="1186"/>
      <c r="AZ55" s="1186"/>
      <c r="BA55" s="1186"/>
      <c r="BB55" s="1184" t="s">
        <v>582</v>
      </c>
      <c r="BC55" s="1184"/>
      <c r="BD55" s="1184"/>
      <c r="BE55" s="1184"/>
      <c r="BF55" s="1184"/>
      <c r="BG55" s="1184"/>
      <c r="BH55" s="1184"/>
      <c r="BI55" s="1184"/>
      <c r="BJ55" s="1184"/>
      <c r="BK55" s="1184"/>
      <c r="BL55" s="1184"/>
      <c r="BM55" s="1184"/>
      <c r="BN55" s="1184"/>
      <c r="BO55" s="1184"/>
      <c r="BP55" s="1193"/>
      <c r="BQ55" s="1181"/>
      <c r="BR55" s="1181"/>
      <c r="BS55" s="1181"/>
      <c r="BT55" s="1181"/>
      <c r="BU55" s="1181"/>
      <c r="BV55" s="1181"/>
      <c r="BW55" s="1181"/>
      <c r="BX55" s="1193"/>
      <c r="BY55" s="1181"/>
      <c r="BZ55" s="1181"/>
      <c r="CA55" s="1181"/>
      <c r="CB55" s="1181"/>
      <c r="CC55" s="1181"/>
      <c r="CD55" s="1181"/>
      <c r="CE55" s="1181"/>
      <c r="CF55" s="1181">
        <v>0</v>
      </c>
      <c r="CG55" s="1181"/>
      <c r="CH55" s="1181"/>
      <c r="CI55" s="1181"/>
      <c r="CJ55" s="1181"/>
      <c r="CK55" s="1181"/>
      <c r="CL55" s="1181"/>
      <c r="CM55" s="1181"/>
      <c r="CN55" s="1181">
        <v>0</v>
      </c>
      <c r="CO55" s="1181"/>
      <c r="CP55" s="1181"/>
      <c r="CQ55" s="1181"/>
      <c r="CR55" s="1181"/>
      <c r="CS55" s="1181"/>
      <c r="CT55" s="1181"/>
      <c r="CU55" s="1181"/>
      <c r="CV55" s="1181">
        <v>0</v>
      </c>
      <c r="CW55" s="1181"/>
      <c r="CX55" s="1181"/>
      <c r="CY55" s="1181"/>
      <c r="CZ55" s="1181"/>
      <c r="DA55" s="1181"/>
      <c r="DB55" s="1181"/>
      <c r="DC55" s="1181"/>
    </row>
    <row r="56" spans="1:109" x14ac:dyDescent="0.15">
      <c r="A56" s="338"/>
      <c r="B56" s="247"/>
      <c r="G56" s="1187"/>
      <c r="H56" s="1187"/>
      <c r="I56" s="1187"/>
      <c r="J56" s="1187"/>
      <c r="K56" s="1188"/>
      <c r="L56" s="1188"/>
      <c r="M56" s="1188"/>
      <c r="N56" s="1188"/>
      <c r="AN56" s="1186"/>
      <c r="AO56" s="1186"/>
      <c r="AP56" s="1186"/>
      <c r="AQ56" s="1186"/>
      <c r="AR56" s="1186"/>
      <c r="AS56" s="1186"/>
      <c r="AT56" s="1186"/>
      <c r="AU56" s="1186"/>
      <c r="AV56" s="1186"/>
      <c r="AW56" s="1186"/>
      <c r="AX56" s="1186"/>
      <c r="AY56" s="1186"/>
      <c r="AZ56" s="1186"/>
      <c r="BA56" s="1186"/>
      <c r="BB56" s="1184"/>
      <c r="BC56" s="1184"/>
      <c r="BD56" s="1184"/>
      <c r="BE56" s="1184"/>
      <c r="BF56" s="1184"/>
      <c r="BG56" s="1184"/>
      <c r="BH56" s="1184"/>
      <c r="BI56" s="1184"/>
      <c r="BJ56" s="1184"/>
      <c r="BK56" s="1184"/>
      <c r="BL56" s="1184"/>
      <c r="BM56" s="1184"/>
      <c r="BN56" s="1184"/>
      <c r="BO56" s="1184"/>
      <c r="BP56" s="1181"/>
      <c r="BQ56" s="1181"/>
      <c r="BR56" s="1181"/>
      <c r="BS56" s="1181"/>
      <c r="BT56" s="1181"/>
      <c r="BU56" s="1181"/>
      <c r="BV56" s="1181"/>
      <c r="BW56" s="1181"/>
      <c r="BX56" s="1181"/>
      <c r="BY56" s="1181"/>
      <c r="BZ56" s="1181"/>
      <c r="CA56" s="1181"/>
      <c r="CB56" s="1181"/>
      <c r="CC56" s="1181"/>
      <c r="CD56" s="1181"/>
      <c r="CE56" s="1181"/>
      <c r="CF56" s="1181"/>
      <c r="CG56" s="1181"/>
      <c r="CH56" s="1181"/>
      <c r="CI56" s="1181"/>
      <c r="CJ56" s="1181"/>
      <c r="CK56" s="1181"/>
      <c r="CL56" s="1181"/>
      <c r="CM56" s="1181"/>
      <c r="CN56" s="1181"/>
      <c r="CO56" s="1181"/>
      <c r="CP56" s="1181"/>
      <c r="CQ56" s="1181"/>
      <c r="CR56" s="1181"/>
      <c r="CS56" s="1181"/>
      <c r="CT56" s="1181"/>
      <c r="CU56" s="1181"/>
      <c r="CV56" s="1181"/>
      <c r="CW56" s="1181"/>
      <c r="CX56" s="1181"/>
      <c r="CY56" s="1181"/>
      <c r="CZ56" s="1181"/>
      <c r="DA56" s="1181"/>
      <c r="DB56" s="1181"/>
      <c r="DC56" s="1181"/>
    </row>
    <row r="57" spans="1:109" s="338" customFormat="1" x14ac:dyDescent="0.15">
      <c r="B57" s="342"/>
      <c r="G57" s="1187"/>
      <c r="H57" s="1187"/>
      <c r="I57" s="1182"/>
      <c r="J57" s="1182"/>
      <c r="K57" s="1188"/>
      <c r="L57" s="1188"/>
      <c r="M57" s="1188"/>
      <c r="N57" s="1188"/>
      <c r="AM57" s="243"/>
      <c r="AN57" s="1186"/>
      <c r="AO57" s="1186"/>
      <c r="AP57" s="1186"/>
      <c r="AQ57" s="1186"/>
      <c r="AR57" s="1186"/>
      <c r="AS57" s="1186"/>
      <c r="AT57" s="1186"/>
      <c r="AU57" s="1186"/>
      <c r="AV57" s="1186"/>
      <c r="AW57" s="1186"/>
      <c r="AX57" s="1186"/>
      <c r="AY57" s="1186"/>
      <c r="AZ57" s="1186"/>
      <c r="BA57" s="1186"/>
      <c r="BB57" s="1184" t="s">
        <v>583</v>
      </c>
      <c r="BC57" s="1184"/>
      <c r="BD57" s="1184"/>
      <c r="BE57" s="1184"/>
      <c r="BF57" s="1184"/>
      <c r="BG57" s="1184"/>
      <c r="BH57" s="1184"/>
      <c r="BI57" s="1184"/>
      <c r="BJ57" s="1184"/>
      <c r="BK57" s="1184"/>
      <c r="BL57" s="1184"/>
      <c r="BM57" s="1184"/>
      <c r="BN57" s="1184"/>
      <c r="BO57" s="1184"/>
      <c r="BP57" s="1193"/>
      <c r="BQ57" s="1181"/>
      <c r="BR57" s="1181"/>
      <c r="BS57" s="1181"/>
      <c r="BT57" s="1181"/>
      <c r="BU57" s="1181"/>
      <c r="BV57" s="1181"/>
      <c r="BW57" s="1181"/>
      <c r="BX57" s="1193"/>
      <c r="BY57" s="1181"/>
      <c r="BZ57" s="1181"/>
      <c r="CA57" s="1181"/>
      <c r="CB57" s="1181"/>
      <c r="CC57" s="1181"/>
      <c r="CD57" s="1181"/>
      <c r="CE57" s="1181"/>
      <c r="CF57" s="1181">
        <v>57.1</v>
      </c>
      <c r="CG57" s="1181"/>
      <c r="CH57" s="1181"/>
      <c r="CI57" s="1181"/>
      <c r="CJ57" s="1181"/>
      <c r="CK57" s="1181"/>
      <c r="CL57" s="1181"/>
      <c r="CM57" s="1181"/>
      <c r="CN57" s="1181">
        <v>57.9</v>
      </c>
      <c r="CO57" s="1181"/>
      <c r="CP57" s="1181"/>
      <c r="CQ57" s="1181"/>
      <c r="CR57" s="1181"/>
      <c r="CS57" s="1181"/>
      <c r="CT57" s="1181"/>
      <c r="CU57" s="1181"/>
      <c r="CV57" s="1181">
        <v>58.3</v>
      </c>
      <c r="CW57" s="1181"/>
      <c r="CX57" s="1181"/>
      <c r="CY57" s="1181"/>
      <c r="CZ57" s="1181"/>
      <c r="DA57" s="1181"/>
      <c r="DB57" s="1181"/>
      <c r="DC57" s="1181"/>
      <c r="DD57" s="343"/>
      <c r="DE57" s="342"/>
    </row>
    <row r="58" spans="1:109" s="338" customFormat="1" x14ac:dyDescent="0.15">
      <c r="A58" s="243"/>
      <c r="B58" s="342"/>
      <c r="G58" s="1187"/>
      <c r="H58" s="1187"/>
      <c r="I58" s="1182"/>
      <c r="J58" s="1182"/>
      <c r="K58" s="1188"/>
      <c r="L58" s="1188"/>
      <c r="M58" s="1188"/>
      <c r="N58" s="1188"/>
      <c r="AM58" s="243"/>
      <c r="AN58" s="1186"/>
      <c r="AO58" s="1186"/>
      <c r="AP58" s="1186"/>
      <c r="AQ58" s="1186"/>
      <c r="AR58" s="1186"/>
      <c r="AS58" s="1186"/>
      <c r="AT58" s="1186"/>
      <c r="AU58" s="1186"/>
      <c r="AV58" s="1186"/>
      <c r="AW58" s="1186"/>
      <c r="AX58" s="1186"/>
      <c r="AY58" s="1186"/>
      <c r="AZ58" s="1186"/>
      <c r="BA58" s="1186"/>
      <c r="BB58" s="1184"/>
      <c r="BC58" s="1184"/>
      <c r="BD58" s="1184"/>
      <c r="BE58" s="1184"/>
      <c r="BF58" s="1184"/>
      <c r="BG58" s="1184"/>
      <c r="BH58" s="1184"/>
      <c r="BI58" s="1184"/>
      <c r="BJ58" s="1184"/>
      <c r="BK58" s="1184"/>
      <c r="BL58" s="1184"/>
      <c r="BM58" s="1184"/>
      <c r="BN58" s="1184"/>
      <c r="BO58" s="1184"/>
      <c r="BP58" s="1181"/>
      <c r="BQ58" s="1181"/>
      <c r="BR58" s="1181"/>
      <c r="BS58" s="1181"/>
      <c r="BT58" s="1181"/>
      <c r="BU58" s="1181"/>
      <c r="BV58" s="1181"/>
      <c r="BW58" s="1181"/>
      <c r="BX58" s="1181"/>
      <c r="BY58" s="1181"/>
      <c r="BZ58" s="1181"/>
      <c r="CA58" s="1181"/>
      <c r="CB58" s="1181"/>
      <c r="CC58" s="1181"/>
      <c r="CD58" s="1181"/>
      <c r="CE58" s="1181"/>
      <c r="CF58" s="1181"/>
      <c r="CG58" s="1181"/>
      <c r="CH58" s="1181"/>
      <c r="CI58" s="1181"/>
      <c r="CJ58" s="1181"/>
      <c r="CK58" s="1181"/>
      <c r="CL58" s="1181"/>
      <c r="CM58" s="1181"/>
      <c r="CN58" s="1181"/>
      <c r="CO58" s="1181"/>
      <c r="CP58" s="1181"/>
      <c r="CQ58" s="1181"/>
      <c r="CR58" s="1181"/>
      <c r="CS58" s="1181"/>
      <c r="CT58" s="1181"/>
      <c r="CU58" s="1181"/>
      <c r="CV58" s="1181"/>
      <c r="CW58" s="1181"/>
      <c r="CX58" s="1181"/>
      <c r="CY58" s="1181"/>
      <c r="CZ58" s="1181"/>
      <c r="DA58" s="1181"/>
      <c r="DB58" s="1181"/>
      <c r="DC58" s="1181"/>
      <c r="DD58" s="343"/>
      <c r="DE58" s="342"/>
    </row>
    <row r="59" spans="1:109" s="338" customFormat="1" x14ac:dyDescent="0.15">
      <c r="A59" s="243"/>
      <c r="B59" s="342"/>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42"/>
    </row>
    <row r="60" spans="1:109" s="338" customFormat="1" x14ac:dyDescent="0.15">
      <c r="A60" s="243"/>
      <c r="B60" s="342"/>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42"/>
    </row>
    <row r="61" spans="1:109" s="338" customFormat="1" x14ac:dyDescent="0.15">
      <c r="A61" s="243"/>
      <c r="B61" s="345"/>
      <c r="C61" s="346"/>
      <c r="D61" s="346"/>
      <c r="E61" s="346"/>
      <c r="F61" s="346"/>
      <c r="G61" s="346"/>
      <c r="H61" s="346"/>
      <c r="I61" s="346"/>
      <c r="J61" s="346"/>
      <c r="K61" s="346"/>
      <c r="L61" s="346"/>
      <c r="M61" s="347"/>
      <c r="N61" s="347"/>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347"/>
      <c r="AU61" s="346"/>
      <c r="AV61" s="346"/>
      <c r="AW61" s="346"/>
      <c r="AX61" s="346"/>
      <c r="AY61" s="346"/>
      <c r="AZ61" s="346"/>
      <c r="BA61" s="346"/>
      <c r="BB61" s="346"/>
      <c r="BC61" s="346"/>
      <c r="BD61" s="346"/>
      <c r="BE61" s="347"/>
      <c r="BF61" s="347"/>
      <c r="BG61" s="346"/>
      <c r="BH61" s="346"/>
      <c r="BI61" s="346"/>
      <c r="BJ61" s="346"/>
      <c r="BK61" s="346"/>
      <c r="BL61" s="346"/>
      <c r="BM61" s="346"/>
      <c r="BN61" s="346"/>
      <c r="BO61" s="346"/>
      <c r="BP61" s="346"/>
      <c r="BQ61" s="347"/>
      <c r="BR61" s="347"/>
      <c r="BS61" s="346"/>
      <c r="BT61" s="346"/>
      <c r="BU61" s="346"/>
      <c r="BV61" s="346"/>
      <c r="BW61" s="346"/>
      <c r="BX61" s="346"/>
      <c r="BY61" s="346"/>
      <c r="BZ61" s="346"/>
      <c r="CA61" s="346"/>
      <c r="CB61" s="346"/>
      <c r="CC61" s="347"/>
      <c r="CD61" s="347"/>
      <c r="CE61" s="346"/>
      <c r="CF61" s="346"/>
      <c r="CG61" s="346"/>
      <c r="CH61" s="346"/>
      <c r="CI61" s="346"/>
      <c r="CJ61" s="346"/>
      <c r="CK61" s="346"/>
      <c r="CL61" s="346"/>
      <c r="CM61" s="346"/>
      <c r="CN61" s="346"/>
      <c r="CO61" s="347"/>
      <c r="CP61" s="347"/>
      <c r="CQ61" s="346"/>
      <c r="CR61" s="346"/>
      <c r="CS61" s="346"/>
      <c r="CT61" s="346"/>
      <c r="CU61" s="346"/>
      <c r="CV61" s="346"/>
      <c r="CW61" s="346"/>
      <c r="CX61" s="346"/>
      <c r="CY61" s="346"/>
      <c r="CZ61" s="346"/>
      <c r="DA61" s="347"/>
      <c r="DB61" s="347"/>
      <c r="DC61" s="347"/>
      <c r="DD61" s="348"/>
      <c r="DE61" s="342"/>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243"/>
    </row>
    <row r="63" spans="1:109" ht="17.25" x14ac:dyDescent="0.15">
      <c r="B63" s="300" t="s">
        <v>585</v>
      </c>
    </row>
    <row r="64" spans="1:109" x14ac:dyDescent="0.15">
      <c r="B64" s="247"/>
      <c r="G64" s="337"/>
      <c r="I64" s="349"/>
      <c r="J64" s="349"/>
      <c r="K64" s="349"/>
      <c r="L64" s="349"/>
      <c r="M64" s="349"/>
      <c r="N64" s="350"/>
      <c r="AM64" s="337"/>
      <c r="AN64" s="337" t="s">
        <v>579</v>
      </c>
      <c r="AP64" s="338"/>
      <c r="AQ64" s="338"/>
      <c r="AR64" s="338"/>
      <c r="AY64" s="337"/>
      <c r="BA64" s="338"/>
      <c r="BB64" s="338"/>
      <c r="BC64" s="338"/>
      <c r="BK64" s="337"/>
      <c r="BM64" s="338"/>
      <c r="BN64" s="338"/>
      <c r="BO64" s="338"/>
      <c r="BW64" s="337"/>
      <c r="BY64" s="338"/>
      <c r="BZ64" s="338"/>
      <c r="CA64" s="338"/>
      <c r="CI64" s="337"/>
      <c r="CK64" s="338"/>
      <c r="CL64" s="338"/>
      <c r="CM64" s="338"/>
      <c r="CU64" s="337"/>
      <c r="CW64" s="338"/>
      <c r="CX64" s="338"/>
      <c r="CY64" s="338"/>
    </row>
    <row r="65" spans="2:107" x14ac:dyDescent="0.15">
      <c r="B65" s="247"/>
      <c r="AN65" s="1194" t="s">
        <v>588</v>
      </c>
      <c r="AO65" s="1195"/>
      <c r="AP65" s="1195"/>
      <c r="AQ65" s="1195"/>
      <c r="AR65" s="1195"/>
      <c r="AS65" s="1195"/>
      <c r="AT65" s="1195"/>
      <c r="AU65" s="1195"/>
      <c r="AV65" s="1195"/>
      <c r="AW65" s="1195"/>
      <c r="AX65" s="1195"/>
      <c r="AY65" s="1195"/>
      <c r="AZ65" s="1195"/>
      <c r="BA65" s="1195"/>
      <c r="BB65" s="1195"/>
      <c r="BC65" s="1195"/>
      <c r="BD65" s="1195"/>
      <c r="BE65" s="1195"/>
      <c r="BF65" s="1195"/>
      <c r="BG65" s="1195"/>
      <c r="BH65" s="1195"/>
      <c r="BI65" s="1195"/>
      <c r="BJ65" s="1195"/>
      <c r="BK65" s="1195"/>
      <c r="BL65" s="1195"/>
      <c r="BM65" s="1195"/>
      <c r="BN65" s="1195"/>
      <c r="BO65" s="1195"/>
      <c r="BP65" s="1195"/>
      <c r="BQ65" s="1195"/>
      <c r="BR65" s="1195"/>
      <c r="BS65" s="1195"/>
      <c r="BT65" s="1195"/>
      <c r="BU65" s="1195"/>
      <c r="BV65" s="1195"/>
      <c r="BW65" s="1195"/>
      <c r="BX65" s="1195"/>
      <c r="BY65" s="1195"/>
      <c r="BZ65" s="1195"/>
      <c r="CA65" s="1195"/>
      <c r="CB65" s="1195"/>
      <c r="CC65" s="1195"/>
      <c r="CD65" s="1195"/>
      <c r="CE65" s="1195"/>
      <c r="CF65" s="1195"/>
      <c r="CG65" s="1195"/>
      <c r="CH65" s="1195"/>
      <c r="CI65" s="1195"/>
      <c r="CJ65" s="1195"/>
      <c r="CK65" s="1195"/>
      <c r="CL65" s="1195"/>
      <c r="CM65" s="1195"/>
      <c r="CN65" s="1195"/>
      <c r="CO65" s="1195"/>
      <c r="CP65" s="1195"/>
      <c r="CQ65" s="1195"/>
      <c r="CR65" s="1195"/>
      <c r="CS65" s="1195"/>
      <c r="CT65" s="1195"/>
      <c r="CU65" s="1195"/>
      <c r="CV65" s="1195"/>
      <c r="CW65" s="1195"/>
      <c r="CX65" s="1195"/>
      <c r="CY65" s="1195"/>
      <c r="CZ65" s="1195"/>
      <c r="DA65" s="1195"/>
      <c r="DB65" s="1195"/>
      <c r="DC65" s="1196"/>
    </row>
    <row r="66" spans="2:107" x14ac:dyDescent="0.15">
      <c r="B66" s="247"/>
      <c r="AN66" s="1197"/>
      <c r="AO66" s="1198"/>
      <c r="AP66" s="1198"/>
      <c r="AQ66" s="1198"/>
      <c r="AR66" s="1198"/>
      <c r="AS66" s="1198"/>
      <c r="AT66" s="1198"/>
      <c r="AU66" s="1198"/>
      <c r="AV66" s="1198"/>
      <c r="AW66" s="1198"/>
      <c r="AX66" s="1198"/>
      <c r="AY66" s="1198"/>
      <c r="AZ66" s="1198"/>
      <c r="BA66" s="1198"/>
      <c r="BB66" s="1198"/>
      <c r="BC66" s="1198"/>
      <c r="BD66" s="1198"/>
      <c r="BE66" s="1198"/>
      <c r="BF66" s="1198"/>
      <c r="BG66" s="1198"/>
      <c r="BH66" s="1198"/>
      <c r="BI66" s="1198"/>
      <c r="BJ66" s="1198"/>
      <c r="BK66" s="1198"/>
      <c r="BL66" s="1198"/>
      <c r="BM66" s="1198"/>
      <c r="BN66" s="1198"/>
      <c r="BO66" s="1198"/>
      <c r="BP66" s="1198"/>
      <c r="BQ66" s="1198"/>
      <c r="BR66" s="1198"/>
      <c r="BS66" s="1198"/>
      <c r="BT66" s="1198"/>
      <c r="BU66" s="1198"/>
      <c r="BV66" s="1198"/>
      <c r="BW66" s="1198"/>
      <c r="BX66" s="1198"/>
      <c r="BY66" s="1198"/>
      <c r="BZ66" s="1198"/>
      <c r="CA66" s="1198"/>
      <c r="CB66" s="1198"/>
      <c r="CC66" s="1198"/>
      <c r="CD66" s="1198"/>
      <c r="CE66" s="1198"/>
      <c r="CF66" s="1198"/>
      <c r="CG66" s="1198"/>
      <c r="CH66" s="1198"/>
      <c r="CI66" s="1198"/>
      <c r="CJ66" s="1198"/>
      <c r="CK66" s="1198"/>
      <c r="CL66" s="1198"/>
      <c r="CM66" s="1198"/>
      <c r="CN66" s="1198"/>
      <c r="CO66" s="1198"/>
      <c r="CP66" s="1198"/>
      <c r="CQ66" s="1198"/>
      <c r="CR66" s="1198"/>
      <c r="CS66" s="1198"/>
      <c r="CT66" s="1198"/>
      <c r="CU66" s="1198"/>
      <c r="CV66" s="1198"/>
      <c r="CW66" s="1198"/>
      <c r="CX66" s="1198"/>
      <c r="CY66" s="1198"/>
      <c r="CZ66" s="1198"/>
      <c r="DA66" s="1198"/>
      <c r="DB66" s="1198"/>
      <c r="DC66" s="1199"/>
    </row>
    <row r="67" spans="2:107" x14ac:dyDescent="0.15">
      <c r="B67" s="247"/>
      <c r="AN67" s="1197"/>
      <c r="AO67" s="1198"/>
      <c r="AP67" s="1198"/>
      <c r="AQ67" s="1198"/>
      <c r="AR67" s="1198"/>
      <c r="AS67" s="1198"/>
      <c r="AT67" s="1198"/>
      <c r="AU67" s="1198"/>
      <c r="AV67" s="1198"/>
      <c r="AW67" s="1198"/>
      <c r="AX67" s="1198"/>
      <c r="AY67" s="1198"/>
      <c r="AZ67" s="1198"/>
      <c r="BA67" s="1198"/>
      <c r="BB67" s="1198"/>
      <c r="BC67" s="1198"/>
      <c r="BD67" s="1198"/>
      <c r="BE67" s="1198"/>
      <c r="BF67" s="1198"/>
      <c r="BG67" s="1198"/>
      <c r="BH67" s="1198"/>
      <c r="BI67" s="1198"/>
      <c r="BJ67" s="1198"/>
      <c r="BK67" s="1198"/>
      <c r="BL67" s="1198"/>
      <c r="BM67" s="1198"/>
      <c r="BN67" s="1198"/>
      <c r="BO67" s="1198"/>
      <c r="BP67" s="1198"/>
      <c r="BQ67" s="1198"/>
      <c r="BR67" s="1198"/>
      <c r="BS67" s="1198"/>
      <c r="BT67" s="1198"/>
      <c r="BU67" s="1198"/>
      <c r="BV67" s="1198"/>
      <c r="BW67" s="1198"/>
      <c r="BX67" s="1198"/>
      <c r="BY67" s="1198"/>
      <c r="BZ67" s="1198"/>
      <c r="CA67" s="1198"/>
      <c r="CB67" s="1198"/>
      <c r="CC67" s="1198"/>
      <c r="CD67" s="1198"/>
      <c r="CE67" s="1198"/>
      <c r="CF67" s="1198"/>
      <c r="CG67" s="1198"/>
      <c r="CH67" s="1198"/>
      <c r="CI67" s="1198"/>
      <c r="CJ67" s="1198"/>
      <c r="CK67" s="1198"/>
      <c r="CL67" s="1198"/>
      <c r="CM67" s="1198"/>
      <c r="CN67" s="1198"/>
      <c r="CO67" s="1198"/>
      <c r="CP67" s="1198"/>
      <c r="CQ67" s="1198"/>
      <c r="CR67" s="1198"/>
      <c r="CS67" s="1198"/>
      <c r="CT67" s="1198"/>
      <c r="CU67" s="1198"/>
      <c r="CV67" s="1198"/>
      <c r="CW67" s="1198"/>
      <c r="CX67" s="1198"/>
      <c r="CY67" s="1198"/>
      <c r="CZ67" s="1198"/>
      <c r="DA67" s="1198"/>
      <c r="DB67" s="1198"/>
      <c r="DC67" s="1199"/>
    </row>
    <row r="68" spans="2:107" x14ac:dyDescent="0.15">
      <c r="B68" s="247"/>
      <c r="AN68" s="1197"/>
      <c r="AO68" s="1198"/>
      <c r="AP68" s="1198"/>
      <c r="AQ68" s="1198"/>
      <c r="AR68" s="1198"/>
      <c r="AS68" s="1198"/>
      <c r="AT68" s="1198"/>
      <c r="AU68" s="1198"/>
      <c r="AV68" s="1198"/>
      <c r="AW68" s="1198"/>
      <c r="AX68" s="1198"/>
      <c r="AY68" s="1198"/>
      <c r="AZ68" s="1198"/>
      <c r="BA68" s="1198"/>
      <c r="BB68" s="1198"/>
      <c r="BC68" s="1198"/>
      <c r="BD68" s="1198"/>
      <c r="BE68" s="1198"/>
      <c r="BF68" s="1198"/>
      <c r="BG68" s="1198"/>
      <c r="BH68" s="1198"/>
      <c r="BI68" s="1198"/>
      <c r="BJ68" s="1198"/>
      <c r="BK68" s="1198"/>
      <c r="BL68" s="1198"/>
      <c r="BM68" s="1198"/>
      <c r="BN68" s="1198"/>
      <c r="BO68" s="1198"/>
      <c r="BP68" s="1198"/>
      <c r="BQ68" s="1198"/>
      <c r="BR68" s="1198"/>
      <c r="BS68" s="1198"/>
      <c r="BT68" s="1198"/>
      <c r="BU68" s="1198"/>
      <c r="BV68" s="1198"/>
      <c r="BW68" s="1198"/>
      <c r="BX68" s="1198"/>
      <c r="BY68" s="1198"/>
      <c r="BZ68" s="1198"/>
      <c r="CA68" s="1198"/>
      <c r="CB68" s="1198"/>
      <c r="CC68" s="1198"/>
      <c r="CD68" s="1198"/>
      <c r="CE68" s="1198"/>
      <c r="CF68" s="1198"/>
      <c r="CG68" s="1198"/>
      <c r="CH68" s="1198"/>
      <c r="CI68" s="1198"/>
      <c r="CJ68" s="1198"/>
      <c r="CK68" s="1198"/>
      <c r="CL68" s="1198"/>
      <c r="CM68" s="1198"/>
      <c r="CN68" s="1198"/>
      <c r="CO68" s="1198"/>
      <c r="CP68" s="1198"/>
      <c r="CQ68" s="1198"/>
      <c r="CR68" s="1198"/>
      <c r="CS68" s="1198"/>
      <c r="CT68" s="1198"/>
      <c r="CU68" s="1198"/>
      <c r="CV68" s="1198"/>
      <c r="CW68" s="1198"/>
      <c r="CX68" s="1198"/>
      <c r="CY68" s="1198"/>
      <c r="CZ68" s="1198"/>
      <c r="DA68" s="1198"/>
      <c r="DB68" s="1198"/>
      <c r="DC68" s="1199"/>
    </row>
    <row r="69" spans="2:107" x14ac:dyDescent="0.15">
      <c r="B69" s="247"/>
      <c r="AN69" s="1200"/>
      <c r="AO69" s="1201"/>
      <c r="AP69" s="1201"/>
      <c r="AQ69" s="1201"/>
      <c r="AR69" s="1201"/>
      <c r="AS69" s="1201"/>
      <c r="AT69" s="1201"/>
      <c r="AU69" s="1201"/>
      <c r="AV69" s="1201"/>
      <c r="AW69" s="1201"/>
      <c r="AX69" s="1201"/>
      <c r="AY69" s="1201"/>
      <c r="AZ69" s="1201"/>
      <c r="BA69" s="1201"/>
      <c r="BB69" s="1201"/>
      <c r="BC69" s="1201"/>
      <c r="BD69" s="1201"/>
      <c r="BE69" s="1201"/>
      <c r="BF69" s="1201"/>
      <c r="BG69" s="1201"/>
      <c r="BH69" s="1201"/>
      <c r="BI69" s="1201"/>
      <c r="BJ69" s="1201"/>
      <c r="BK69" s="1201"/>
      <c r="BL69" s="1201"/>
      <c r="BM69" s="1201"/>
      <c r="BN69" s="1201"/>
      <c r="BO69" s="1201"/>
      <c r="BP69" s="1201"/>
      <c r="BQ69" s="1201"/>
      <c r="BR69" s="1201"/>
      <c r="BS69" s="1201"/>
      <c r="BT69" s="1201"/>
      <c r="BU69" s="1201"/>
      <c r="BV69" s="1201"/>
      <c r="BW69" s="1201"/>
      <c r="BX69" s="1201"/>
      <c r="BY69" s="1201"/>
      <c r="BZ69" s="1201"/>
      <c r="CA69" s="1201"/>
      <c r="CB69" s="1201"/>
      <c r="CC69" s="1201"/>
      <c r="CD69" s="1201"/>
      <c r="CE69" s="1201"/>
      <c r="CF69" s="1201"/>
      <c r="CG69" s="1201"/>
      <c r="CH69" s="1201"/>
      <c r="CI69" s="1201"/>
      <c r="CJ69" s="1201"/>
      <c r="CK69" s="1201"/>
      <c r="CL69" s="1201"/>
      <c r="CM69" s="1201"/>
      <c r="CN69" s="1201"/>
      <c r="CO69" s="1201"/>
      <c r="CP69" s="1201"/>
      <c r="CQ69" s="1201"/>
      <c r="CR69" s="1201"/>
      <c r="CS69" s="1201"/>
      <c r="CT69" s="1201"/>
      <c r="CU69" s="1201"/>
      <c r="CV69" s="1201"/>
      <c r="CW69" s="1201"/>
      <c r="CX69" s="1201"/>
      <c r="CY69" s="1201"/>
      <c r="CZ69" s="1201"/>
      <c r="DA69" s="1201"/>
      <c r="DB69" s="1201"/>
      <c r="DC69" s="1202"/>
    </row>
    <row r="70" spans="2:107" x14ac:dyDescent="0.15">
      <c r="B70" s="247"/>
      <c r="H70" s="351"/>
      <c r="I70" s="351"/>
      <c r="J70" s="352"/>
      <c r="K70" s="352"/>
      <c r="L70" s="353"/>
      <c r="M70" s="352"/>
      <c r="N70" s="353"/>
      <c r="AN70" s="339"/>
      <c r="AO70" s="339"/>
      <c r="AP70" s="339"/>
      <c r="AZ70" s="339"/>
      <c r="BA70" s="339"/>
      <c r="BB70" s="339"/>
      <c r="BL70" s="339"/>
      <c r="BM70" s="339"/>
      <c r="BN70" s="339"/>
      <c r="BX70" s="339"/>
      <c r="BY70" s="339"/>
      <c r="BZ70" s="339"/>
      <c r="CJ70" s="339"/>
      <c r="CK70" s="339"/>
      <c r="CL70" s="339"/>
      <c r="CV70" s="339"/>
      <c r="CW70" s="339"/>
      <c r="CX70" s="339"/>
    </row>
    <row r="71" spans="2:107" x14ac:dyDescent="0.15">
      <c r="B71" s="247"/>
      <c r="G71" s="354"/>
      <c r="I71" s="355"/>
      <c r="J71" s="352"/>
      <c r="K71" s="352"/>
      <c r="L71" s="353"/>
      <c r="M71" s="352"/>
      <c r="N71" s="353"/>
      <c r="AM71" s="354"/>
      <c r="AN71" s="243" t="s">
        <v>580</v>
      </c>
    </row>
    <row r="72" spans="2:107" x14ac:dyDescent="0.15">
      <c r="B72" s="247"/>
      <c r="G72" s="1187"/>
      <c r="H72" s="1187"/>
      <c r="I72" s="1187"/>
      <c r="J72" s="1187"/>
      <c r="K72" s="340"/>
      <c r="L72" s="340"/>
      <c r="M72" s="341"/>
      <c r="N72" s="341"/>
      <c r="AN72" s="1190"/>
      <c r="AO72" s="1191"/>
      <c r="AP72" s="1191"/>
      <c r="AQ72" s="1191"/>
      <c r="AR72" s="1191"/>
      <c r="AS72" s="1191"/>
      <c r="AT72" s="1191"/>
      <c r="AU72" s="1191"/>
      <c r="AV72" s="1191"/>
      <c r="AW72" s="1191"/>
      <c r="AX72" s="1191"/>
      <c r="AY72" s="1191"/>
      <c r="AZ72" s="1191"/>
      <c r="BA72" s="1191"/>
      <c r="BB72" s="1191"/>
      <c r="BC72" s="1191"/>
      <c r="BD72" s="1191"/>
      <c r="BE72" s="1191"/>
      <c r="BF72" s="1191"/>
      <c r="BG72" s="1191"/>
      <c r="BH72" s="1191"/>
      <c r="BI72" s="1191"/>
      <c r="BJ72" s="1191"/>
      <c r="BK72" s="1191"/>
      <c r="BL72" s="1191"/>
      <c r="BM72" s="1191"/>
      <c r="BN72" s="1191"/>
      <c r="BO72" s="1192"/>
      <c r="BP72" s="1186" t="s">
        <v>546</v>
      </c>
      <c r="BQ72" s="1186"/>
      <c r="BR72" s="1186"/>
      <c r="BS72" s="1186"/>
      <c r="BT72" s="1186"/>
      <c r="BU72" s="1186"/>
      <c r="BV72" s="1186"/>
      <c r="BW72" s="1186"/>
      <c r="BX72" s="1186" t="s">
        <v>547</v>
      </c>
      <c r="BY72" s="1186"/>
      <c r="BZ72" s="1186"/>
      <c r="CA72" s="1186"/>
      <c r="CB72" s="1186"/>
      <c r="CC72" s="1186"/>
      <c r="CD72" s="1186"/>
      <c r="CE72" s="1186"/>
      <c r="CF72" s="1186" t="s">
        <v>548</v>
      </c>
      <c r="CG72" s="1186"/>
      <c r="CH72" s="1186"/>
      <c r="CI72" s="1186"/>
      <c r="CJ72" s="1186"/>
      <c r="CK72" s="1186"/>
      <c r="CL72" s="1186"/>
      <c r="CM72" s="1186"/>
      <c r="CN72" s="1186" t="s">
        <v>549</v>
      </c>
      <c r="CO72" s="1186"/>
      <c r="CP72" s="1186"/>
      <c r="CQ72" s="1186"/>
      <c r="CR72" s="1186"/>
      <c r="CS72" s="1186"/>
      <c r="CT72" s="1186"/>
      <c r="CU72" s="1186"/>
      <c r="CV72" s="1186" t="s">
        <v>550</v>
      </c>
      <c r="CW72" s="1186"/>
      <c r="CX72" s="1186"/>
      <c r="CY72" s="1186"/>
      <c r="CZ72" s="1186"/>
      <c r="DA72" s="1186"/>
      <c r="DB72" s="1186"/>
      <c r="DC72" s="1186"/>
    </row>
    <row r="73" spans="2:107" x14ac:dyDescent="0.15">
      <c r="B73" s="247"/>
      <c r="G73" s="1189"/>
      <c r="H73" s="1189"/>
      <c r="I73" s="1189"/>
      <c r="J73" s="1189"/>
      <c r="K73" s="1185"/>
      <c r="L73" s="1185"/>
      <c r="M73" s="1185"/>
      <c r="N73" s="1185"/>
      <c r="AM73" s="339"/>
      <c r="AN73" s="1184" t="s">
        <v>581</v>
      </c>
      <c r="AO73" s="1184"/>
      <c r="AP73" s="1184"/>
      <c r="AQ73" s="1184"/>
      <c r="AR73" s="1184"/>
      <c r="AS73" s="1184"/>
      <c r="AT73" s="1184"/>
      <c r="AU73" s="1184"/>
      <c r="AV73" s="1184"/>
      <c r="AW73" s="1184"/>
      <c r="AX73" s="1184"/>
      <c r="AY73" s="1184"/>
      <c r="AZ73" s="1184"/>
      <c r="BA73" s="1184"/>
      <c r="BB73" s="1184" t="s">
        <v>582</v>
      </c>
      <c r="BC73" s="1184"/>
      <c r="BD73" s="1184"/>
      <c r="BE73" s="1184"/>
      <c r="BF73" s="1184"/>
      <c r="BG73" s="1184"/>
      <c r="BH73" s="1184"/>
      <c r="BI73" s="1184"/>
      <c r="BJ73" s="1184"/>
      <c r="BK73" s="1184"/>
      <c r="BL73" s="1184"/>
      <c r="BM73" s="1184"/>
      <c r="BN73" s="1184"/>
      <c r="BO73" s="1184"/>
      <c r="BP73" s="1181">
        <v>79.7</v>
      </c>
      <c r="BQ73" s="1181"/>
      <c r="BR73" s="1181"/>
      <c r="BS73" s="1181"/>
      <c r="BT73" s="1181"/>
      <c r="BU73" s="1181"/>
      <c r="BV73" s="1181"/>
      <c r="BW73" s="1181"/>
      <c r="BX73" s="1181">
        <v>60</v>
      </c>
      <c r="BY73" s="1181"/>
      <c r="BZ73" s="1181"/>
      <c r="CA73" s="1181"/>
      <c r="CB73" s="1181"/>
      <c r="CC73" s="1181"/>
      <c r="CD73" s="1181"/>
      <c r="CE73" s="1181"/>
      <c r="CF73" s="1181">
        <v>72.7</v>
      </c>
      <c r="CG73" s="1181"/>
      <c r="CH73" s="1181"/>
      <c r="CI73" s="1181"/>
      <c r="CJ73" s="1181"/>
      <c r="CK73" s="1181"/>
      <c r="CL73" s="1181"/>
      <c r="CM73" s="1181"/>
      <c r="CN73" s="1181">
        <v>75.8</v>
      </c>
      <c r="CO73" s="1181"/>
      <c r="CP73" s="1181"/>
      <c r="CQ73" s="1181"/>
      <c r="CR73" s="1181"/>
      <c r="CS73" s="1181"/>
      <c r="CT73" s="1181"/>
      <c r="CU73" s="1181"/>
      <c r="CV73" s="1181">
        <v>89</v>
      </c>
      <c r="CW73" s="1181"/>
      <c r="CX73" s="1181"/>
      <c r="CY73" s="1181"/>
      <c r="CZ73" s="1181"/>
      <c r="DA73" s="1181"/>
      <c r="DB73" s="1181"/>
      <c r="DC73" s="1181"/>
    </row>
    <row r="74" spans="2:107" x14ac:dyDescent="0.15">
      <c r="B74" s="247"/>
      <c r="G74" s="1189"/>
      <c r="H74" s="1189"/>
      <c r="I74" s="1189"/>
      <c r="J74" s="1189"/>
      <c r="K74" s="1185"/>
      <c r="L74" s="1185"/>
      <c r="M74" s="1185"/>
      <c r="N74" s="1185"/>
      <c r="AM74" s="339"/>
      <c r="AN74" s="1184"/>
      <c r="AO74" s="1184"/>
      <c r="AP74" s="1184"/>
      <c r="AQ74" s="1184"/>
      <c r="AR74" s="1184"/>
      <c r="AS74" s="1184"/>
      <c r="AT74" s="1184"/>
      <c r="AU74" s="1184"/>
      <c r="AV74" s="1184"/>
      <c r="AW74" s="1184"/>
      <c r="AX74" s="1184"/>
      <c r="AY74" s="1184"/>
      <c r="AZ74" s="1184"/>
      <c r="BA74" s="1184"/>
      <c r="BB74" s="1184"/>
      <c r="BC74" s="1184"/>
      <c r="BD74" s="1184"/>
      <c r="BE74" s="1184"/>
      <c r="BF74" s="1184"/>
      <c r="BG74" s="1184"/>
      <c r="BH74" s="1184"/>
      <c r="BI74" s="1184"/>
      <c r="BJ74" s="1184"/>
      <c r="BK74" s="1184"/>
      <c r="BL74" s="1184"/>
      <c r="BM74" s="1184"/>
      <c r="BN74" s="1184"/>
      <c r="BO74" s="1184"/>
      <c r="BP74" s="1181"/>
      <c r="BQ74" s="1181"/>
      <c r="BR74" s="1181"/>
      <c r="BS74" s="1181"/>
      <c r="BT74" s="1181"/>
      <c r="BU74" s="1181"/>
      <c r="BV74" s="1181"/>
      <c r="BW74" s="1181"/>
      <c r="BX74" s="1181"/>
      <c r="BY74" s="1181"/>
      <c r="BZ74" s="1181"/>
      <c r="CA74" s="1181"/>
      <c r="CB74" s="1181"/>
      <c r="CC74" s="1181"/>
      <c r="CD74" s="1181"/>
      <c r="CE74" s="1181"/>
      <c r="CF74" s="1181"/>
      <c r="CG74" s="1181"/>
      <c r="CH74" s="1181"/>
      <c r="CI74" s="1181"/>
      <c r="CJ74" s="1181"/>
      <c r="CK74" s="1181"/>
      <c r="CL74" s="1181"/>
      <c r="CM74" s="1181"/>
      <c r="CN74" s="1181"/>
      <c r="CO74" s="1181"/>
      <c r="CP74" s="1181"/>
      <c r="CQ74" s="1181"/>
      <c r="CR74" s="1181"/>
      <c r="CS74" s="1181"/>
      <c r="CT74" s="1181"/>
      <c r="CU74" s="1181"/>
      <c r="CV74" s="1181"/>
      <c r="CW74" s="1181"/>
      <c r="CX74" s="1181"/>
      <c r="CY74" s="1181"/>
      <c r="CZ74" s="1181"/>
      <c r="DA74" s="1181"/>
      <c r="DB74" s="1181"/>
      <c r="DC74" s="1181"/>
    </row>
    <row r="75" spans="2:107" x14ac:dyDescent="0.15">
      <c r="B75" s="247"/>
      <c r="G75" s="1189"/>
      <c r="H75" s="1189"/>
      <c r="I75" s="1187"/>
      <c r="J75" s="1187"/>
      <c r="K75" s="1188"/>
      <c r="L75" s="1188"/>
      <c r="M75" s="1188"/>
      <c r="N75" s="1188"/>
      <c r="AM75" s="339"/>
      <c r="AN75" s="1184"/>
      <c r="AO75" s="1184"/>
      <c r="AP75" s="1184"/>
      <c r="AQ75" s="1184"/>
      <c r="AR75" s="1184"/>
      <c r="AS75" s="1184"/>
      <c r="AT75" s="1184"/>
      <c r="AU75" s="1184"/>
      <c r="AV75" s="1184"/>
      <c r="AW75" s="1184"/>
      <c r="AX75" s="1184"/>
      <c r="AY75" s="1184"/>
      <c r="AZ75" s="1184"/>
      <c r="BA75" s="1184"/>
      <c r="BB75" s="1184" t="s">
        <v>586</v>
      </c>
      <c r="BC75" s="1184"/>
      <c r="BD75" s="1184"/>
      <c r="BE75" s="1184"/>
      <c r="BF75" s="1184"/>
      <c r="BG75" s="1184"/>
      <c r="BH75" s="1184"/>
      <c r="BI75" s="1184"/>
      <c r="BJ75" s="1184"/>
      <c r="BK75" s="1184"/>
      <c r="BL75" s="1184"/>
      <c r="BM75" s="1184"/>
      <c r="BN75" s="1184"/>
      <c r="BO75" s="1184"/>
      <c r="BP75" s="1181">
        <v>11.9</v>
      </c>
      <c r="BQ75" s="1181"/>
      <c r="BR75" s="1181"/>
      <c r="BS75" s="1181"/>
      <c r="BT75" s="1181"/>
      <c r="BU75" s="1181"/>
      <c r="BV75" s="1181"/>
      <c r="BW75" s="1181"/>
      <c r="BX75" s="1181">
        <v>11.2</v>
      </c>
      <c r="BY75" s="1181"/>
      <c r="BZ75" s="1181"/>
      <c r="CA75" s="1181"/>
      <c r="CB75" s="1181"/>
      <c r="CC75" s="1181"/>
      <c r="CD75" s="1181"/>
      <c r="CE75" s="1181"/>
      <c r="CF75" s="1181">
        <v>11</v>
      </c>
      <c r="CG75" s="1181"/>
      <c r="CH75" s="1181"/>
      <c r="CI75" s="1181"/>
      <c r="CJ75" s="1181"/>
      <c r="CK75" s="1181"/>
      <c r="CL75" s="1181"/>
      <c r="CM75" s="1181"/>
      <c r="CN75" s="1181">
        <v>10.7</v>
      </c>
      <c r="CO75" s="1181"/>
      <c r="CP75" s="1181"/>
      <c r="CQ75" s="1181"/>
      <c r="CR75" s="1181"/>
      <c r="CS75" s="1181"/>
      <c r="CT75" s="1181"/>
      <c r="CU75" s="1181"/>
      <c r="CV75" s="1181">
        <v>11.1</v>
      </c>
      <c r="CW75" s="1181"/>
      <c r="CX75" s="1181"/>
      <c r="CY75" s="1181"/>
      <c r="CZ75" s="1181"/>
      <c r="DA75" s="1181"/>
      <c r="DB75" s="1181"/>
      <c r="DC75" s="1181"/>
    </row>
    <row r="76" spans="2:107" x14ac:dyDescent="0.15">
      <c r="B76" s="247"/>
      <c r="G76" s="1189"/>
      <c r="H76" s="1189"/>
      <c r="I76" s="1187"/>
      <c r="J76" s="1187"/>
      <c r="K76" s="1188"/>
      <c r="L76" s="1188"/>
      <c r="M76" s="1188"/>
      <c r="N76" s="1188"/>
      <c r="AM76" s="339"/>
      <c r="AN76" s="1184"/>
      <c r="AO76" s="1184"/>
      <c r="AP76" s="1184"/>
      <c r="AQ76" s="1184"/>
      <c r="AR76" s="1184"/>
      <c r="AS76" s="1184"/>
      <c r="AT76" s="1184"/>
      <c r="AU76" s="1184"/>
      <c r="AV76" s="1184"/>
      <c r="AW76" s="1184"/>
      <c r="AX76" s="1184"/>
      <c r="AY76" s="1184"/>
      <c r="AZ76" s="1184"/>
      <c r="BA76" s="1184"/>
      <c r="BB76" s="1184"/>
      <c r="BC76" s="1184"/>
      <c r="BD76" s="1184"/>
      <c r="BE76" s="1184"/>
      <c r="BF76" s="1184"/>
      <c r="BG76" s="1184"/>
      <c r="BH76" s="1184"/>
      <c r="BI76" s="1184"/>
      <c r="BJ76" s="1184"/>
      <c r="BK76" s="1184"/>
      <c r="BL76" s="1184"/>
      <c r="BM76" s="1184"/>
      <c r="BN76" s="1184"/>
      <c r="BO76" s="1184"/>
      <c r="BP76" s="1181"/>
      <c r="BQ76" s="1181"/>
      <c r="BR76" s="1181"/>
      <c r="BS76" s="1181"/>
      <c r="BT76" s="1181"/>
      <c r="BU76" s="1181"/>
      <c r="BV76" s="1181"/>
      <c r="BW76" s="1181"/>
      <c r="BX76" s="1181"/>
      <c r="BY76" s="1181"/>
      <c r="BZ76" s="1181"/>
      <c r="CA76" s="1181"/>
      <c r="CB76" s="1181"/>
      <c r="CC76" s="1181"/>
      <c r="CD76" s="1181"/>
      <c r="CE76" s="1181"/>
      <c r="CF76" s="1181"/>
      <c r="CG76" s="1181"/>
      <c r="CH76" s="1181"/>
      <c r="CI76" s="1181"/>
      <c r="CJ76" s="1181"/>
      <c r="CK76" s="1181"/>
      <c r="CL76" s="1181"/>
      <c r="CM76" s="1181"/>
      <c r="CN76" s="1181"/>
      <c r="CO76" s="1181"/>
      <c r="CP76" s="1181"/>
      <c r="CQ76" s="1181"/>
      <c r="CR76" s="1181"/>
      <c r="CS76" s="1181"/>
      <c r="CT76" s="1181"/>
      <c r="CU76" s="1181"/>
      <c r="CV76" s="1181"/>
      <c r="CW76" s="1181"/>
      <c r="CX76" s="1181"/>
      <c r="CY76" s="1181"/>
      <c r="CZ76" s="1181"/>
      <c r="DA76" s="1181"/>
      <c r="DB76" s="1181"/>
      <c r="DC76" s="1181"/>
    </row>
    <row r="77" spans="2:107" x14ac:dyDescent="0.15">
      <c r="B77" s="247"/>
      <c r="G77" s="1187"/>
      <c r="H77" s="1187"/>
      <c r="I77" s="1187"/>
      <c r="J77" s="1187"/>
      <c r="K77" s="1185"/>
      <c r="L77" s="1185"/>
      <c r="M77" s="1185"/>
      <c r="N77" s="1185"/>
      <c r="AN77" s="1186" t="s">
        <v>584</v>
      </c>
      <c r="AO77" s="1186"/>
      <c r="AP77" s="1186"/>
      <c r="AQ77" s="1186"/>
      <c r="AR77" s="1186"/>
      <c r="AS77" s="1186"/>
      <c r="AT77" s="1186"/>
      <c r="AU77" s="1186"/>
      <c r="AV77" s="1186"/>
      <c r="AW77" s="1186"/>
      <c r="AX77" s="1186"/>
      <c r="AY77" s="1186"/>
      <c r="AZ77" s="1186"/>
      <c r="BA77" s="1186"/>
      <c r="BB77" s="1184" t="s">
        <v>582</v>
      </c>
      <c r="BC77" s="1184"/>
      <c r="BD77" s="1184"/>
      <c r="BE77" s="1184"/>
      <c r="BF77" s="1184"/>
      <c r="BG77" s="1184"/>
      <c r="BH77" s="1184"/>
      <c r="BI77" s="1184"/>
      <c r="BJ77" s="1184"/>
      <c r="BK77" s="1184"/>
      <c r="BL77" s="1184"/>
      <c r="BM77" s="1184"/>
      <c r="BN77" s="1184"/>
      <c r="BO77" s="1184"/>
      <c r="BP77" s="1181">
        <v>0</v>
      </c>
      <c r="BQ77" s="1181"/>
      <c r="BR77" s="1181"/>
      <c r="BS77" s="1181"/>
      <c r="BT77" s="1181"/>
      <c r="BU77" s="1181"/>
      <c r="BV77" s="1181"/>
      <c r="BW77" s="1181"/>
      <c r="BX77" s="1181">
        <v>0</v>
      </c>
      <c r="BY77" s="1181"/>
      <c r="BZ77" s="1181"/>
      <c r="CA77" s="1181"/>
      <c r="CB77" s="1181"/>
      <c r="CC77" s="1181"/>
      <c r="CD77" s="1181"/>
      <c r="CE77" s="1181"/>
      <c r="CF77" s="1181">
        <v>0</v>
      </c>
      <c r="CG77" s="1181"/>
      <c r="CH77" s="1181"/>
      <c r="CI77" s="1181"/>
      <c r="CJ77" s="1181"/>
      <c r="CK77" s="1181"/>
      <c r="CL77" s="1181"/>
      <c r="CM77" s="1181"/>
      <c r="CN77" s="1181">
        <v>0</v>
      </c>
      <c r="CO77" s="1181"/>
      <c r="CP77" s="1181"/>
      <c r="CQ77" s="1181"/>
      <c r="CR77" s="1181"/>
      <c r="CS77" s="1181"/>
      <c r="CT77" s="1181"/>
      <c r="CU77" s="1181"/>
      <c r="CV77" s="1181">
        <v>0</v>
      </c>
      <c r="CW77" s="1181"/>
      <c r="CX77" s="1181"/>
      <c r="CY77" s="1181"/>
      <c r="CZ77" s="1181"/>
      <c r="DA77" s="1181"/>
      <c r="DB77" s="1181"/>
      <c r="DC77" s="1181"/>
    </row>
    <row r="78" spans="2:107" x14ac:dyDescent="0.15">
      <c r="B78" s="247"/>
      <c r="G78" s="1187"/>
      <c r="H78" s="1187"/>
      <c r="I78" s="1187"/>
      <c r="J78" s="1187"/>
      <c r="K78" s="1185"/>
      <c r="L78" s="1185"/>
      <c r="M78" s="1185"/>
      <c r="N78" s="1185"/>
      <c r="AN78" s="1186"/>
      <c r="AO78" s="1186"/>
      <c r="AP78" s="1186"/>
      <c r="AQ78" s="1186"/>
      <c r="AR78" s="1186"/>
      <c r="AS78" s="1186"/>
      <c r="AT78" s="1186"/>
      <c r="AU78" s="1186"/>
      <c r="AV78" s="1186"/>
      <c r="AW78" s="1186"/>
      <c r="AX78" s="1186"/>
      <c r="AY78" s="1186"/>
      <c r="AZ78" s="1186"/>
      <c r="BA78" s="1186"/>
      <c r="BB78" s="1184"/>
      <c r="BC78" s="1184"/>
      <c r="BD78" s="1184"/>
      <c r="BE78" s="1184"/>
      <c r="BF78" s="1184"/>
      <c r="BG78" s="1184"/>
      <c r="BH78" s="1184"/>
      <c r="BI78" s="1184"/>
      <c r="BJ78" s="1184"/>
      <c r="BK78" s="1184"/>
      <c r="BL78" s="1184"/>
      <c r="BM78" s="1184"/>
      <c r="BN78" s="1184"/>
      <c r="BO78" s="1184"/>
      <c r="BP78" s="1181"/>
      <c r="BQ78" s="1181"/>
      <c r="BR78" s="1181"/>
      <c r="BS78" s="1181"/>
      <c r="BT78" s="1181"/>
      <c r="BU78" s="1181"/>
      <c r="BV78" s="1181"/>
      <c r="BW78" s="1181"/>
      <c r="BX78" s="1181"/>
      <c r="BY78" s="1181"/>
      <c r="BZ78" s="1181"/>
      <c r="CA78" s="1181"/>
      <c r="CB78" s="1181"/>
      <c r="CC78" s="1181"/>
      <c r="CD78" s="1181"/>
      <c r="CE78" s="1181"/>
      <c r="CF78" s="1181"/>
      <c r="CG78" s="1181"/>
      <c r="CH78" s="1181"/>
      <c r="CI78" s="1181"/>
      <c r="CJ78" s="1181"/>
      <c r="CK78" s="1181"/>
      <c r="CL78" s="1181"/>
      <c r="CM78" s="1181"/>
      <c r="CN78" s="1181"/>
      <c r="CO78" s="1181"/>
      <c r="CP78" s="1181"/>
      <c r="CQ78" s="1181"/>
      <c r="CR78" s="1181"/>
      <c r="CS78" s="1181"/>
      <c r="CT78" s="1181"/>
      <c r="CU78" s="1181"/>
      <c r="CV78" s="1181"/>
      <c r="CW78" s="1181"/>
      <c r="CX78" s="1181"/>
      <c r="CY78" s="1181"/>
      <c r="CZ78" s="1181"/>
      <c r="DA78" s="1181"/>
      <c r="DB78" s="1181"/>
      <c r="DC78" s="1181"/>
    </row>
    <row r="79" spans="2:107" x14ac:dyDescent="0.15">
      <c r="B79" s="247"/>
      <c r="G79" s="1187"/>
      <c r="H79" s="1187"/>
      <c r="I79" s="1182"/>
      <c r="J79" s="1182"/>
      <c r="K79" s="1183"/>
      <c r="L79" s="1183"/>
      <c r="M79" s="1183"/>
      <c r="N79" s="1183"/>
      <c r="AN79" s="1186"/>
      <c r="AO79" s="1186"/>
      <c r="AP79" s="1186"/>
      <c r="AQ79" s="1186"/>
      <c r="AR79" s="1186"/>
      <c r="AS79" s="1186"/>
      <c r="AT79" s="1186"/>
      <c r="AU79" s="1186"/>
      <c r="AV79" s="1186"/>
      <c r="AW79" s="1186"/>
      <c r="AX79" s="1186"/>
      <c r="AY79" s="1186"/>
      <c r="AZ79" s="1186"/>
      <c r="BA79" s="1186"/>
      <c r="BB79" s="1184" t="s">
        <v>586</v>
      </c>
      <c r="BC79" s="1184"/>
      <c r="BD79" s="1184"/>
      <c r="BE79" s="1184"/>
      <c r="BF79" s="1184"/>
      <c r="BG79" s="1184"/>
      <c r="BH79" s="1184"/>
      <c r="BI79" s="1184"/>
      <c r="BJ79" s="1184"/>
      <c r="BK79" s="1184"/>
      <c r="BL79" s="1184"/>
      <c r="BM79" s="1184"/>
      <c r="BN79" s="1184"/>
      <c r="BO79" s="1184"/>
      <c r="BP79" s="1181">
        <v>8.6</v>
      </c>
      <c r="BQ79" s="1181"/>
      <c r="BR79" s="1181"/>
      <c r="BS79" s="1181"/>
      <c r="BT79" s="1181"/>
      <c r="BU79" s="1181"/>
      <c r="BV79" s="1181"/>
      <c r="BW79" s="1181"/>
      <c r="BX79" s="1181">
        <v>7.7</v>
      </c>
      <c r="BY79" s="1181"/>
      <c r="BZ79" s="1181"/>
      <c r="CA79" s="1181"/>
      <c r="CB79" s="1181"/>
      <c r="CC79" s="1181"/>
      <c r="CD79" s="1181"/>
      <c r="CE79" s="1181"/>
      <c r="CF79" s="1181">
        <v>6.4</v>
      </c>
      <c r="CG79" s="1181"/>
      <c r="CH79" s="1181"/>
      <c r="CI79" s="1181"/>
      <c r="CJ79" s="1181"/>
      <c r="CK79" s="1181"/>
      <c r="CL79" s="1181"/>
      <c r="CM79" s="1181"/>
      <c r="CN79" s="1181">
        <v>6.9</v>
      </c>
      <c r="CO79" s="1181"/>
      <c r="CP79" s="1181"/>
      <c r="CQ79" s="1181"/>
      <c r="CR79" s="1181"/>
      <c r="CS79" s="1181"/>
      <c r="CT79" s="1181"/>
      <c r="CU79" s="1181"/>
      <c r="CV79" s="1181">
        <v>7.1</v>
      </c>
      <c r="CW79" s="1181"/>
      <c r="CX79" s="1181"/>
      <c r="CY79" s="1181"/>
      <c r="CZ79" s="1181"/>
      <c r="DA79" s="1181"/>
      <c r="DB79" s="1181"/>
      <c r="DC79" s="1181"/>
    </row>
    <row r="80" spans="2:107" x14ac:dyDescent="0.15">
      <c r="B80" s="247"/>
      <c r="G80" s="1187"/>
      <c r="H80" s="1187"/>
      <c r="I80" s="1182"/>
      <c r="J80" s="1182"/>
      <c r="K80" s="1183"/>
      <c r="L80" s="1183"/>
      <c r="M80" s="1183"/>
      <c r="N80" s="1183"/>
      <c r="AN80" s="1186"/>
      <c r="AO80" s="1186"/>
      <c r="AP80" s="1186"/>
      <c r="AQ80" s="1186"/>
      <c r="AR80" s="1186"/>
      <c r="AS80" s="1186"/>
      <c r="AT80" s="1186"/>
      <c r="AU80" s="1186"/>
      <c r="AV80" s="1186"/>
      <c r="AW80" s="1186"/>
      <c r="AX80" s="1186"/>
      <c r="AY80" s="1186"/>
      <c r="AZ80" s="1186"/>
      <c r="BA80" s="1186"/>
      <c r="BB80" s="1184"/>
      <c r="BC80" s="1184"/>
      <c r="BD80" s="1184"/>
      <c r="BE80" s="1184"/>
      <c r="BF80" s="1184"/>
      <c r="BG80" s="1184"/>
      <c r="BH80" s="1184"/>
      <c r="BI80" s="1184"/>
      <c r="BJ80" s="1184"/>
      <c r="BK80" s="1184"/>
      <c r="BL80" s="1184"/>
      <c r="BM80" s="1184"/>
      <c r="BN80" s="1184"/>
      <c r="BO80" s="1184"/>
      <c r="BP80" s="1181"/>
      <c r="BQ80" s="1181"/>
      <c r="BR80" s="1181"/>
      <c r="BS80" s="1181"/>
      <c r="BT80" s="1181"/>
      <c r="BU80" s="1181"/>
      <c r="BV80" s="1181"/>
      <c r="BW80" s="1181"/>
      <c r="BX80" s="1181"/>
      <c r="BY80" s="1181"/>
      <c r="BZ80" s="1181"/>
      <c r="CA80" s="1181"/>
      <c r="CB80" s="1181"/>
      <c r="CC80" s="1181"/>
      <c r="CD80" s="1181"/>
      <c r="CE80" s="1181"/>
      <c r="CF80" s="1181"/>
      <c r="CG80" s="1181"/>
      <c r="CH80" s="1181"/>
      <c r="CI80" s="1181"/>
      <c r="CJ80" s="1181"/>
      <c r="CK80" s="1181"/>
      <c r="CL80" s="1181"/>
      <c r="CM80" s="1181"/>
      <c r="CN80" s="1181"/>
      <c r="CO80" s="1181"/>
      <c r="CP80" s="1181"/>
      <c r="CQ80" s="1181"/>
      <c r="CR80" s="1181"/>
      <c r="CS80" s="1181"/>
      <c r="CT80" s="1181"/>
      <c r="CU80" s="1181"/>
      <c r="CV80" s="1181"/>
      <c r="CW80" s="1181"/>
      <c r="CX80" s="1181"/>
      <c r="CY80" s="1181"/>
      <c r="CZ80" s="1181"/>
      <c r="DA80" s="1181"/>
      <c r="DB80" s="1181"/>
      <c r="DC80" s="1181"/>
    </row>
    <row r="81" spans="2:109" x14ac:dyDescent="0.15">
      <c r="B81" s="247"/>
    </row>
    <row r="82" spans="2:109" ht="17.25" x14ac:dyDescent="0.15">
      <c r="B82" s="247"/>
      <c r="K82" s="356"/>
      <c r="L82" s="356"/>
      <c r="M82" s="356"/>
      <c r="N82" s="356"/>
      <c r="AQ82" s="356"/>
      <c r="AR82" s="356"/>
      <c r="AS82" s="356"/>
      <c r="AT82" s="356"/>
      <c r="BC82" s="356"/>
      <c r="BD82" s="356"/>
      <c r="BE82" s="356"/>
      <c r="BF82" s="356"/>
      <c r="BO82" s="356"/>
      <c r="BP82" s="356"/>
      <c r="BQ82" s="356"/>
      <c r="BR82" s="356"/>
      <c r="CA82" s="356"/>
      <c r="CB82" s="356"/>
      <c r="CC82" s="356"/>
      <c r="CD82" s="356"/>
      <c r="CM82" s="356"/>
      <c r="CN82" s="356"/>
      <c r="CO82" s="356"/>
      <c r="CP82" s="356"/>
      <c r="CY82" s="356"/>
      <c r="CZ82" s="356"/>
      <c r="DA82" s="356"/>
      <c r="DB82" s="356"/>
      <c r="DC82" s="356"/>
    </row>
    <row r="83" spans="2:109" x14ac:dyDescent="0.15">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x14ac:dyDescent="0.15">
      <c r="DD84" s="243"/>
      <c r="DE84" s="243"/>
    </row>
    <row r="85" spans="2:109" x14ac:dyDescent="0.15">
      <c r="DD85" s="243"/>
      <c r="DE85" s="243"/>
    </row>
    <row r="86" spans="2:109" hidden="1" x14ac:dyDescent="0.15">
      <c r="DD86" s="243"/>
      <c r="DE86" s="243"/>
    </row>
    <row r="87" spans="2:109" hidden="1" x14ac:dyDescent="0.15">
      <c r="K87" s="357"/>
      <c r="AQ87" s="357"/>
      <c r="BC87" s="357"/>
      <c r="BO87" s="357"/>
      <c r="CA87" s="357"/>
      <c r="CM87" s="357"/>
      <c r="CY87" s="357"/>
      <c r="DD87" s="243"/>
      <c r="DE87" s="243"/>
    </row>
    <row r="88" spans="2:109" hidden="1" x14ac:dyDescent="0.15">
      <c r="DD88" s="243"/>
      <c r="DE88" s="243"/>
    </row>
    <row r="89" spans="2:109" hidden="1" x14ac:dyDescent="0.15">
      <c r="DD89" s="243"/>
      <c r="DE89" s="243"/>
    </row>
    <row r="90" spans="2:109" hidden="1" x14ac:dyDescent="0.15">
      <c r="DD90" s="243"/>
      <c r="DE90" s="243"/>
    </row>
    <row r="91" spans="2:109" hidden="1" x14ac:dyDescent="0.15">
      <c r="DD91" s="243"/>
      <c r="DE91" s="243"/>
    </row>
    <row r="92" spans="2:109" ht="13.5" hidden="1" customHeight="1" x14ac:dyDescent="0.15">
      <c r="DD92" s="243"/>
      <c r="DE92" s="243"/>
    </row>
    <row r="93" spans="2:109" ht="13.5" hidden="1" customHeight="1" x14ac:dyDescent="0.15">
      <c r="DD93" s="243"/>
      <c r="DE93" s="243"/>
    </row>
    <row r="94" spans="2:109" ht="13.5" hidden="1" customHeight="1" x14ac:dyDescent="0.15">
      <c r="DD94" s="243"/>
      <c r="DE94" s="243"/>
    </row>
    <row r="95" spans="2:109" ht="13.5" hidden="1" customHeight="1" x14ac:dyDescent="0.15">
      <c r="DD95" s="243"/>
      <c r="DE95" s="243"/>
    </row>
    <row r="96" spans="2:109" ht="13.5" hidden="1" customHeight="1" x14ac:dyDescent="0.15">
      <c r="DD96" s="243"/>
      <c r="DE96" s="243"/>
    </row>
    <row r="97" spans="108:109" ht="13.5" hidden="1" customHeight="1" x14ac:dyDescent="0.15">
      <c r="DD97" s="243"/>
      <c r="DE97" s="243"/>
    </row>
    <row r="98" spans="108:109" ht="13.5" hidden="1" customHeight="1" x14ac:dyDescent="0.15">
      <c r="DD98" s="243"/>
      <c r="DE98" s="243"/>
    </row>
    <row r="99" spans="108:109" ht="13.5" hidden="1" customHeight="1" x14ac:dyDescent="0.15">
      <c r="DD99" s="243"/>
      <c r="DE99" s="243"/>
    </row>
    <row r="100" spans="108:109" ht="13.5" hidden="1" customHeight="1" x14ac:dyDescent="0.15">
      <c r="DD100" s="243"/>
      <c r="DE100" s="243"/>
    </row>
    <row r="101" spans="108:109" ht="13.5" hidden="1" customHeight="1" x14ac:dyDescent="0.15">
      <c r="DD101" s="243"/>
      <c r="DE101" s="243"/>
    </row>
    <row r="102" spans="108:109" ht="13.5" hidden="1" customHeight="1" x14ac:dyDescent="0.15">
      <c r="DD102" s="243"/>
      <c r="DE102" s="243"/>
    </row>
    <row r="103" spans="108:109" ht="13.5" hidden="1" customHeight="1" x14ac:dyDescent="0.15">
      <c r="DD103" s="243"/>
      <c r="DE103" s="243"/>
    </row>
    <row r="104" spans="108:109" ht="13.5" hidden="1" customHeight="1" x14ac:dyDescent="0.15">
      <c r="DD104" s="243"/>
      <c r="DE104" s="243"/>
    </row>
    <row r="105" spans="108:109" ht="13.5" hidden="1" customHeight="1" x14ac:dyDescent="0.15">
      <c r="DD105" s="243"/>
      <c r="DE105" s="243"/>
    </row>
    <row r="106" spans="108:109" ht="13.5" hidden="1" customHeight="1" x14ac:dyDescent="0.15">
      <c r="DD106" s="243"/>
      <c r="DE106" s="243"/>
    </row>
    <row r="107" spans="108:109" ht="13.5" hidden="1" customHeight="1" x14ac:dyDescent="0.15">
      <c r="DD107" s="243"/>
      <c r="DE107" s="243"/>
    </row>
    <row r="108" spans="108:109" ht="13.5" hidden="1" customHeight="1" x14ac:dyDescent="0.15">
      <c r="DD108" s="243"/>
      <c r="DE108" s="243"/>
    </row>
    <row r="109" spans="108:109" ht="13.5" hidden="1" customHeight="1" x14ac:dyDescent="0.15">
      <c r="DD109" s="243"/>
      <c r="DE109" s="243"/>
    </row>
    <row r="110" spans="108:109" ht="13.5" hidden="1" customHeight="1" x14ac:dyDescent="0.15">
      <c r="DD110" s="243"/>
      <c r="DE110" s="243"/>
    </row>
    <row r="111" spans="108:109" ht="13.5" hidden="1" customHeight="1" x14ac:dyDescent="0.15">
      <c r="DD111" s="243"/>
      <c r="DE111" s="243"/>
    </row>
    <row r="112" spans="108:109" ht="13.5" hidden="1" customHeight="1" x14ac:dyDescent="0.15">
      <c r="DD112" s="243"/>
      <c r="DE112" s="243"/>
    </row>
    <row r="113" spans="108:109" ht="13.5" hidden="1" customHeight="1" x14ac:dyDescent="0.15">
      <c r="DD113" s="243"/>
      <c r="DE113" s="243"/>
    </row>
    <row r="114" spans="108:109" ht="13.5" hidden="1" customHeight="1" x14ac:dyDescent="0.15">
      <c r="DD114" s="243"/>
      <c r="DE114" s="243"/>
    </row>
    <row r="115" spans="108:109" ht="13.5" hidden="1" customHeight="1" x14ac:dyDescent="0.15">
      <c r="DD115" s="243"/>
      <c r="DE115" s="243"/>
    </row>
    <row r="116" spans="108:109" ht="13.5" hidden="1" customHeight="1" x14ac:dyDescent="0.15">
      <c r="DD116" s="243"/>
      <c r="DE116" s="243"/>
    </row>
    <row r="117" spans="108:109" ht="13.5" hidden="1" customHeight="1" x14ac:dyDescent="0.15">
      <c r="DD117" s="243"/>
      <c r="DE117" s="243"/>
    </row>
    <row r="118" spans="108:109" ht="13.5" hidden="1" customHeight="1" x14ac:dyDescent="0.15">
      <c r="DD118" s="243"/>
      <c r="DE118" s="243"/>
    </row>
    <row r="119" spans="108:109" ht="13.5" hidden="1" customHeight="1" x14ac:dyDescent="0.15">
      <c r="DD119" s="243"/>
      <c r="DE119" s="243"/>
    </row>
    <row r="120" spans="108:109" ht="13.5" hidden="1" customHeight="1" x14ac:dyDescent="0.15">
      <c r="DD120" s="243"/>
      <c r="DE120" s="243"/>
    </row>
    <row r="121" spans="108:109" ht="13.5" hidden="1" customHeight="1" x14ac:dyDescent="0.15">
      <c r="DD121" s="243"/>
      <c r="DE121" s="243"/>
    </row>
    <row r="122" spans="108:109" ht="13.5" hidden="1" customHeight="1" x14ac:dyDescent="0.15">
      <c r="DD122" s="243"/>
      <c r="DE122" s="243"/>
    </row>
    <row r="123" spans="108:109" ht="13.5" hidden="1" customHeight="1" x14ac:dyDescent="0.15">
      <c r="DD123" s="243"/>
      <c r="DE123" s="243"/>
    </row>
    <row r="124" spans="108:109" ht="13.5" hidden="1" customHeight="1" x14ac:dyDescent="0.15">
      <c r="DD124" s="243"/>
      <c r="DE124" s="243"/>
    </row>
    <row r="125" spans="108:109" ht="13.5" hidden="1" customHeight="1" x14ac:dyDescent="0.15">
      <c r="DD125" s="243"/>
      <c r="DE125" s="243"/>
    </row>
    <row r="126" spans="108:109" ht="13.5" hidden="1" customHeight="1" x14ac:dyDescent="0.15">
      <c r="DD126" s="243"/>
      <c r="DE126" s="243"/>
    </row>
    <row r="127" spans="108:109" ht="13.5" hidden="1" customHeight="1" x14ac:dyDescent="0.15">
      <c r="DD127" s="243"/>
      <c r="DE127" s="243"/>
    </row>
    <row r="128" spans="108:109" ht="13.5" hidden="1" customHeight="1" x14ac:dyDescent="0.15">
      <c r="DD128" s="243"/>
      <c r="DE128" s="243"/>
    </row>
    <row r="129" spans="108:109" ht="13.5" hidden="1" customHeight="1" x14ac:dyDescent="0.15">
      <c r="DD129" s="243"/>
      <c r="DE129" s="243"/>
    </row>
    <row r="130" spans="108:109" ht="13.5" hidden="1" customHeight="1" x14ac:dyDescent="0.15">
      <c r="DD130" s="243"/>
      <c r="DE130" s="243"/>
    </row>
    <row r="131" spans="108:109" ht="13.5" hidden="1" customHeight="1" x14ac:dyDescent="0.15">
      <c r="DD131" s="243"/>
      <c r="DE131" s="243"/>
    </row>
    <row r="132" spans="108:109" ht="13.5" hidden="1" customHeight="1" x14ac:dyDescent="0.15">
      <c r="DD132" s="243"/>
      <c r="DE132" s="243"/>
    </row>
    <row r="133" spans="108:109" ht="13.5" hidden="1" customHeight="1" x14ac:dyDescent="0.15">
      <c r="DD133" s="243"/>
      <c r="DE133" s="243"/>
    </row>
    <row r="134" spans="108:109" ht="13.5" hidden="1" customHeight="1" x14ac:dyDescent="0.15">
      <c r="DD134" s="243"/>
      <c r="DE134" s="243"/>
    </row>
    <row r="135" spans="108:109" ht="13.5" hidden="1" customHeight="1" x14ac:dyDescent="0.15">
      <c r="DD135" s="243"/>
      <c r="DE135" s="243"/>
    </row>
    <row r="136" spans="108:109" ht="13.5" hidden="1" customHeight="1" x14ac:dyDescent="0.15">
      <c r="DD136" s="243"/>
      <c r="DE136" s="243"/>
    </row>
    <row r="137" spans="108:109" ht="13.5" hidden="1" customHeight="1" x14ac:dyDescent="0.15">
      <c r="DD137" s="243"/>
      <c r="DE137" s="243"/>
    </row>
    <row r="138" spans="108:109" ht="13.5" hidden="1" customHeight="1" x14ac:dyDescent="0.15">
      <c r="DD138" s="243"/>
      <c r="DE138" s="243"/>
    </row>
    <row r="139" spans="108:109" ht="13.5" hidden="1" customHeight="1" x14ac:dyDescent="0.15">
      <c r="DD139" s="243"/>
      <c r="DE139" s="243"/>
    </row>
    <row r="140" spans="108:109" ht="13.5" hidden="1" customHeight="1" x14ac:dyDescent="0.15">
      <c r="DD140" s="243"/>
      <c r="DE140" s="243"/>
    </row>
    <row r="141" spans="108:109" ht="13.5" hidden="1" customHeight="1" x14ac:dyDescent="0.15">
      <c r="DD141" s="243"/>
      <c r="DE141" s="243"/>
    </row>
    <row r="142" spans="108:109" ht="13.5" hidden="1" customHeight="1" x14ac:dyDescent="0.15">
      <c r="DD142" s="243"/>
      <c r="DE142" s="243"/>
    </row>
    <row r="143" spans="108:109" ht="13.5" hidden="1" customHeight="1" x14ac:dyDescent="0.15">
      <c r="DD143" s="243"/>
      <c r="DE143" s="243"/>
    </row>
    <row r="144" spans="108:109" ht="13.5" hidden="1" customHeight="1" x14ac:dyDescent="0.15">
      <c r="DD144" s="243"/>
      <c r="DE144" s="243"/>
    </row>
    <row r="145" spans="108:109" ht="13.5" hidden="1" customHeight="1" x14ac:dyDescent="0.15">
      <c r="DD145" s="243"/>
      <c r="DE145" s="243"/>
    </row>
    <row r="146" spans="108:109" ht="13.5" hidden="1" customHeight="1" x14ac:dyDescent="0.15">
      <c r="DD146" s="243"/>
      <c r="DE146" s="243"/>
    </row>
    <row r="147" spans="108:109" ht="13.5" hidden="1" customHeight="1" x14ac:dyDescent="0.15">
      <c r="DD147" s="243"/>
      <c r="DE147" s="243"/>
    </row>
    <row r="148" spans="108:109" ht="13.5" hidden="1" customHeight="1" x14ac:dyDescent="0.15">
      <c r="DD148" s="243"/>
      <c r="DE148" s="243"/>
    </row>
    <row r="149" spans="108:109" ht="13.5" hidden="1" customHeight="1" x14ac:dyDescent="0.15">
      <c r="DD149" s="243"/>
      <c r="DE149" s="243"/>
    </row>
    <row r="150" spans="108:109" ht="13.5" hidden="1" customHeight="1" x14ac:dyDescent="0.15">
      <c r="DD150" s="243"/>
      <c r="DE150" s="243"/>
    </row>
    <row r="151" spans="108:109" ht="13.5" hidden="1" customHeight="1" x14ac:dyDescent="0.15">
      <c r="DD151" s="243"/>
      <c r="DE151" s="243"/>
    </row>
    <row r="152" spans="108:109" ht="13.5" hidden="1" customHeight="1" x14ac:dyDescent="0.15">
      <c r="DD152" s="243"/>
      <c r="DE152" s="243"/>
    </row>
    <row r="153" spans="108:109" ht="13.5" hidden="1" customHeight="1" x14ac:dyDescent="0.15">
      <c r="DD153" s="243"/>
      <c r="DE153" s="243"/>
    </row>
    <row r="154" spans="108:109" ht="13.5" hidden="1" customHeight="1" x14ac:dyDescent="0.15">
      <c r="DD154" s="243"/>
      <c r="DE154" s="243"/>
    </row>
    <row r="155" spans="108:109" ht="13.5" hidden="1" customHeight="1" x14ac:dyDescent="0.15">
      <c r="DD155" s="243"/>
      <c r="DE155" s="243"/>
    </row>
    <row r="156" spans="108:109" ht="13.5" hidden="1" customHeight="1" x14ac:dyDescent="0.15">
      <c r="DD156" s="243"/>
      <c r="DE156" s="243"/>
    </row>
    <row r="157" spans="108:109" ht="13.5" hidden="1" customHeight="1" x14ac:dyDescent="0.15">
      <c r="DD157" s="243"/>
      <c r="DE157" s="243"/>
    </row>
    <row r="158" spans="108:109" ht="13.5" hidden="1" customHeight="1" x14ac:dyDescent="0.15">
      <c r="DD158" s="243"/>
      <c r="DE158" s="243"/>
    </row>
    <row r="159" spans="108:109" ht="13.5" hidden="1" customHeight="1" x14ac:dyDescent="0.15">
      <c r="DD159" s="243"/>
      <c r="DE159" s="243"/>
    </row>
    <row r="160" spans="108:109" ht="13.5" hidden="1" customHeight="1" x14ac:dyDescent="0.15">
      <c r="DD160" s="243"/>
      <c r="DE160" s="24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cBgupdbQ61K6lzIHSOJcMkcOORk+LluX5NfGxC5nj2G+VWFfoLiLBhgLSHSd9Ujd7tAPos+CJfCDjc3LmAYng==" saltValue="mTsTUF1m6OpDV09V+z//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F548E-E08F-4FDC-B4E4-0AB8E7F33B1B}">
  <sheetPr>
    <pageSetUpPr fitToPage="1"/>
  </sheetPr>
  <dimension ref="A1:DR135"/>
  <sheetViews>
    <sheetView showGridLines="0" topLeftCell="A74" zoomScale="70" zoomScaleNormal="70" zoomScaleSheetLayoutView="70" workbookViewId="0">
      <selection activeCell="AN73" sqref="AN73:BA76"/>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0I61+En9b2aX5BBVAyPiNJJjRX/2SFqxP1l7Qs7liDsPTBzWXVHJW/3U3QVsRXbVUA4QJg7DBYPwo4AcDaYZw==" saltValue="ZWxwf0Y3zj/dqFNsUMmcB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71656-F67F-4766-968A-726AE6D64A05}">
  <sheetPr>
    <pageSetUpPr fitToPage="1"/>
  </sheetPr>
  <dimension ref="A1:DR135"/>
  <sheetViews>
    <sheetView showGridLines="0" topLeftCell="A61" zoomScale="71" zoomScaleNormal="71" zoomScaleSheetLayoutView="55" workbookViewId="0">
      <selection activeCell="AN73" sqref="AN73:BA76"/>
    </sheetView>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CjwBSgPL+j+rPJmbc1AZhhFCvn86BFQ2p2fWEoL0DRvhqyr3kTx3BEuJ9DcKh4exp8gV/cxtX2hJJKVQApsRg==" saltValue="d4qCwKOzFS7F2BMVzkY4/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45</v>
      </c>
      <c r="E2" s="132"/>
      <c r="F2" s="133" t="s">
        <v>543</v>
      </c>
      <c r="G2" s="134"/>
      <c r="H2" s="135"/>
    </row>
    <row r="3" spans="1:8" x14ac:dyDescent="0.15">
      <c r="A3" s="131" t="s">
        <v>536</v>
      </c>
      <c r="B3" s="136"/>
      <c r="C3" s="137"/>
      <c r="D3" s="138">
        <v>396969</v>
      </c>
      <c r="E3" s="139"/>
      <c r="F3" s="140">
        <v>238802</v>
      </c>
      <c r="G3" s="141"/>
      <c r="H3" s="142"/>
    </row>
    <row r="4" spans="1:8" x14ac:dyDescent="0.15">
      <c r="A4" s="143"/>
      <c r="B4" s="144"/>
      <c r="C4" s="145"/>
      <c r="D4" s="146">
        <v>40113</v>
      </c>
      <c r="E4" s="147"/>
      <c r="F4" s="148">
        <v>128562</v>
      </c>
      <c r="G4" s="149"/>
      <c r="H4" s="150"/>
    </row>
    <row r="5" spans="1:8" x14ac:dyDescent="0.15">
      <c r="A5" s="131" t="s">
        <v>538</v>
      </c>
      <c r="B5" s="136"/>
      <c r="C5" s="137"/>
      <c r="D5" s="138">
        <v>475679</v>
      </c>
      <c r="E5" s="139"/>
      <c r="F5" s="140">
        <v>288550</v>
      </c>
      <c r="G5" s="141"/>
      <c r="H5" s="142"/>
    </row>
    <row r="6" spans="1:8" x14ac:dyDescent="0.15">
      <c r="A6" s="143"/>
      <c r="B6" s="144"/>
      <c r="C6" s="145"/>
      <c r="D6" s="146">
        <v>43769</v>
      </c>
      <c r="E6" s="147"/>
      <c r="F6" s="148">
        <v>141525</v>
      </c>
      <c r="G6" s="149"/>
      <c r="H6" s="150"/>
    </row>
    <row r="7" spans="1:8" x14ac:dyDescent="0.15">
      <c r="A7" s="131" t="s">
        <v>539</v>
      </c>
      <c r="B7" s="136"/>
      <c r="C7" s="137"/>
      <c r="D7" s="138">
        <v>1108701</v>
      </c>
      <c r="E7" s="139"/>
      <c r="F7" s="140">
        <v>287914</v>
      </c>
      <c r="G7" s="141"/>
      <c r="H7" s="142"/>
    </row>
    <row r="8" spans="1:8" x14ac:dyDescent="0.15">
      <c r="A8" s="143"/>
      <c r="B8" s="144"/>
      <c r="C8" s="145"/>
      <c r="D8" s="146">
        <v>265053</v>
      </c>
      <c r="E8" s="147"/>
      <c r="F8" s="148">
        <v>146531</v>
      </c>
      <c r="G8" s="149"/>
      <c r="H8" s="150"/>
    </row>
    <row r="9" spans="1:8" x14ac:dyDescent="0.15">
      <c r="A9" s="131" t="s">
        <v>540</v>
      </c>
      <c r="B9" s="136"/>
      <c r="C9" s="137"/>
      <c r="D9" s="138">
        <v>406918</v>
      </c>
      <c r="E9" s="139"/>
      <c r="F9" s="140">
        <v>310300</v>
      </c>
      <c r="G9" s="141"/>
      <c r="H9" s="142"/>
    </row>
    <row r="10" spans="1:8" x14ac:dyDescent="0.15">
      <c r="A10" s="143"/>
      <c r="B10" s="144"/>
      <c r="C10" s="145"/>
      <c r="D10" s="146">
        <v>144722</v>
      </c>
      <c r="E10" s="147"/>
      <c r="F10" s="148">
        <v>157576</v>
      </c>
      <c r="G10" s="149"/>
      <c r="H10" s="150"/>
    </row>
    <row r="11" spans="1:8" x14ac:dyDescent="0.15">
      <c r="A11" s="131" t="s">
        <v>541</v>
      </c>
      <c r="B11" s="136"/>
      <c r="C11" s="137"/>
      <c r="D11" s="138">
        <v>1018049</v>
      </c>
      <c r="E11" s="139"/>
      <c r="F11" s="140">
        <v>317319</v>
      </c>
      <c r="G11" s="141"/>
      <c r="H11" s="142"/>
    </row>
    <row r="12" spans="1:8" x14ac:dyDescent="0.15">
      <c r="A12" s="143"/>
      <c r="B12" s="144"/>
      <c r="C12" s="151"/>
      <c r="D12" s="146">
        <v>441382</v>
      </c>
      <c r="E12" s="147"/>
      <c r="F12" s="148">
        <v>164214</v>
      </c>
      <c r="G12" s="149"/>
      <c r="H12" s="150"/>
    </row>
    <row r="13" spans="1:8" x14ac:dyDescent="0.15">
      <c r="A13" s="131"/>
      <c r="B13" s="136"/>
      <c r="C13" s="137"/>
      <c r="D13" s="138">
        <v>681263</v>
      </c>
      <c r="E13" s="139"/>
      <c r="F13" s="140">
        <v>288577</v>
      </c>
      <c r="G13" s="152"/>
      <c r="H13" s="142"/>
    </row>
    <row r="14" spans="1:8" x14ac:dyDescent="0.15">
      <c r="A14" s="143"/>
      <c r="B14" s="144"/>
      <c r="C14" s="145"/>
      <c r="D14" s="146">
        <v>187008</v>
      </c>
      <c r="E14" s="147"/>
      <c r="F14" s="148">
        <v>147682</v>
      </c>
      <c r="G14" s="149"/>
      <c r="H14" s="150"/>
    </row>
    <row r="17" spans="1:11" x14ac:dyDescent="0.15">
      <c r="A17" s="127" t="s">
        <v>46</v>
      </c>
    </row>
    <row r="18" spans="1:11" x14ac:dyDescent="0.15">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x14ac:dyDescent="0.15">
      <c r="A19" s="153" t="s">
        <v>47</v>
      </c>
      <c r="B19" s="153">
        <f>ROUND(VALUE(SUBSTITUTE(実質収支比率等に係る経年分析!F$48,"▲","-")),2)</f>
        <v>7.47</v>
      </c>
      <c r="C19" s="153">
        <f>ROUND(VALUE(SUBSTITUTE(実質収支比率等に係る経年分析!G$48,"▲","-")),2)</f>
        <v>8.94</v>
      </c>
      <c r="D19" s="153">
        <f>ROUND(VALUE(SUBSTITUTE(実質収支比率等に係る経年分析!H$48,"▲","-")),2)</f>
        <v>1.95</v>
      </c>
      <c r="E19" s="153">
        <f>ROUND(VALUE(SUBSTITUTE(実質収支比率等に係る経年分析!I$48,"▲","-")),2)</f>
        <v>2.76</v>
      </c>
      <c r="F19" s="153">
        <f>ROUND(VALUE(SUBSTITUTE(実質収支比率等に係る経年分析!J$48,"▲","-")),2)</f>
        <v>1.97</v>
      </c>
    </row>
    <row r="20" spans="1:11" x14ac:dyDescent="0.15">
      <c r="A20" s="153" t="s">
        <v>48</v>
      </c>
      <c r="B20" s="153">
        <f>ROUND(VALUE(SUBSTITUTE(実質収支比率等に係る経年分析!F$47,"▲","-")),2)</f>
        <v>36.229999999999997</v>
      </c>
      <c r="C20" s="153">
        <f>ROUND(VALUE(SUBSTITUTE(実質収支比率等に係る経年分析!G$47,"▲","-")),2)</f>
        <v>39.880000000000003</v>
      </c>
      <c r="D20" s="153">
        <f>ROUND(VALUE(SUBSTITUTE(実質収支比率等に係る経年分析!H$47,"▲","-")),2)</f>
        <v>40.67</v>
      </c>
      <c r="E20" s="153">
        <f>ROUND(VALUE(SUBSTITUTE(実質収支比率等に係る経年分析!I$47,"▲","-")),2)</f>
        <v>39.799999999999997</v>
      </c>
      <c r="F20" s="153">
        <f>ROUND(VALUE(SUBSTITUTE(実質収支比率等に係る経年分析!J$47,"▲","-")),2)</f>
        <v>35.68</v>
      </c>
    </row>
    <row r="21" spans="1:11" x14ac:dyDescent="0.15">
      <c r="A21" s="153" t="s">
        <v>49</v>
      </c>
      <c r="B21" s="153">
        <f>IF(ISNUMBER(VALUE(SUBSTITUTE(実質収支比率等に係る経年分析!F$49,"▲","-"))),ROUND(VALUE(SUBSTITUTE(実質収支比率等に係る経年分析!F$49,"▲","-")),2),NA())</f>
        <v>8.59</v>
      </c>
      <c r="C21" s="153">
        <f>IF(ISNUMBER(VALUE(SUBSTITUTE(実質収支比率等に係る経年分析!G$49,"▲","-"))),ROUND(VALUE(SUBSTITUTE(実質収支比率等に係る経年分析!G$49,"▲","-")),2),NA())</f>
        <v>8.48</v>
      </c>
      <c r="D21" s="153">
        <f>IF(ISNUMBER(VALUE(SUBSTITUTE(実質収支比率等に係る経年分析!H$49,"▲","-"))),ROUND(VALUE(SUBSTITUTE(実質収支比率等に係る経年分析!H$49,"▲","-")),2),NA())</f>
        <v>-2.1</v>
      </c>
      <c r="E21" s="153">
        <f>IF(ISNUMBER(VALUE(SUBSTITUTE(実質収支比率等に係る経年分析!I$49,"▲","-"))),ROUND(VALUE(SUBSTITUTE(実質収支比率等に係る経年分析!I$49,"▲","-")),2),NA())</f>
        <v>1.06</v>
      </c>
      <c r="F21" s="153">
        <f>IF(ISNUMBER(VALUE(SUBSTITUTE(実質収支比率等に係る経年分析!J$49,"▲","-"))),ROUND(VALUE(SUBSTITUTE(実質収支比率等に係る経年分析!J$49,"▲","-")),2),NA())</f>
        <v>-1.0900000000000001</v>
      </c>
    </row>
    <row r="24" spans="1:11" x14ac:dyDescent="0.15">
      <c r="A24" s="127" t="s">
        <v>50</v>
      </c>
    </row>
    <row r="25" spans="1:11" x14ac:dyDescent="0.15">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x14ac:dyDescent="0.15">
      <c r="A26" s="154"/>
      <c r="B26" s="154" t="s">
        <v>51</v>
      </c>
      <c r="C26" s="154" t="s">
        <v>52</v>
      </c>
      <c r="D26" s="154" t="s">
        <v>51</v>
      </c>
      <c r="E26" s="154" t="s">
        <v>52</v>
      </c>
      <c r="F26" s="154" t="s">
        <v>51</v>
      </c>
      <c r="G26" s="154" t="s">
        <v>52</v>
      </c>
      <c r="H26" s="154" t="s">
        <v>51</v>
      </c>
      <c r="I26" s="154" t="s">
        <v>52</v>
      </c>
      <c r="J26" s="154" t="s">
        <v>51</v>
      </c>
      <c r="K26" s="154" t="s">
        <v>52</v>
      </c>
    </row>
    <row r="27" spans="1:11" x14ac:dyDescent="0.15">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#VALUE!</v>
      </c>
      <c r="C27" s="154" t="e">
        <f>IF(ROUND(VALUE(SUBSTITUTE(連結実質赤字比率に係る赤字・黒字の構成分析!F$43,"▲", "-")), 2) &gt;= 0, ABS(ROUND(VALUE(SUBSTITUTE(連結実質赤字比率に係る赤字・黒字の構成分析!F$43,"▲", "-")), 2)), NA())</f>
        <v>#VALUE!</v>
      </c>
      <c r="D27" s="154" t="e">
        <f>IF(ROUND(VALUE(SUBSTITUTE(連結実質赤字比率に係る赤字・黒字の構成分析!G$43,"▲", "-")), 2) &lt; 0, ABS(ROUND(VALUE(SUBSTITUTE(連結実質赤字比率に係る赤字・黒字の構成分析!G$43,"▲", "-")), 2)), NA())</f>
        <v>#VALUE!</v>
      </c>
      <c r="E27" s="154" t="e">
        <f>IF(ROUND(VALUE(SUBSTITUTE(連結実質赤字比率に係る赤字・黒字の構成分析!G$43,"▲", "-")), 2) &gt;= 0, ABS(ROUND(VALUE(SUBSTITUTE(連結実質赤字比率に係る赤字・黒字の構成分析!G$43,"▲", "-")), 2)), NA())</f>
        <v>#VALUE!</v>
      </c>
      <c r="F27" s="154" t="e">
        <f>IF(ROUND(VALUE(SUBSTITUTE(連結実質赤字比率に係る赤字・黒字の構成分析!H$43,"▲", "-")), 2) &lt; 0, ABS(ROUND(VALUE(SUBSTITUTE(連結実質赤字比率に係る赤字・黒字の構成分析!H$43,"▲", "-")), 2)), NA())</f>
        <v>#VALUE!</v>
      </c>
      <c r="G27" s="154" t="e">
        <f>IF(ROUND(VALUE(SUBSTITUTE(連結実質赤字比率に係る赤字・黒字の構成分析!H$43,"▲", "-")), 2) &gt;= 0, ABS(ROUND(VALUE(SUBSTITUTE(連結実質赤字比率に係る赤字・黒字の構成分析!H$43,"▲", "-")), 2)), NA())</f>
        <v>#VALUE!</v>
      </c>
      <c r="H27" s="154" t="e">
        <f>IF(ROUND(VALUE(SUBSTITUTE(連結実質赤字比率に係る赤字・黒字の構成分析!I$43,"▲", "-")), 2) &lt; 0, ABS(ROUND(VALUE(SUBSTITUTE(連結実質赤字比率に係る赤字・黒字の構成分析!I$43,"▲", "-")), 2)), NA())</f>
        <v>#VALUE!</v>
      </c>
      <c r="I27" s="154" t="e">
        <f>IF(ROUND(VALUE(SUBSTITUTE(連結実質赤字比率に係る赤字・黒字の構成分析!I$43,"▲", "-")), 2) &gt;= 0, ABS(ROUND(VALUE(SUBSTITUTE(連結実質赤字比率に係る赤字・黒字の構成分析!I$43,"▲", "-")), 2)), NA())</f>
        <v>#VALUE!</v>
      </c>
      <c r="J27" s="154" t="e">
        <f>IF(ROUND(VALUE(SUBSTITUTE(連結実質赤字比率に係る赤字・黒字の構成分析!J$43,"▲", "-")), 2) &lt; 0, ABS(ROUND(VALUE(SUBSTITUTE(連結実質赤字比率に係る赤字・黒字の構成分析!J$43,"▲", "-")), 2)), NA())</f>
        <v>#VALUE!</v>
      </c>
      <c r="K27" s="154" t="e">
        <f>IF(ROUND(VALUE(SUBSTITUTE(連結実質赤字比率に係る赤字・黒字の構成分析!J$43,"▲", "-")), 2) &gt;= 0, ABS(ROUND(VALUE(SUBSTITUTE(連結実質赤字比率に係る赤字・黒字の構成分析!J$43,"▲", "-")), 2)), NA())</f>
        <v>#VALUE!</v>
      </c>
    </row>
    <row r="28" spans="1:11" x14ac:dyDescent="0.15">
      <c r="A28" s="154" t="str">
        <f>IF(連結実質赤字比率に係る赤字・黒字の構成分析!C$42="",NA(),連結実質赤字比率に係る赤字・黒字の構成分析!C$42)</f>
        <v>その他会計（赤字）</v>
      </c>
      <c r="B28" s="154" t="e">
        <f>IF(ROUND(VALUE(SUBSTITUTE(連結実質赤字比率に係る赤字・黒字の構成分析!F$42,"▲", "-")), 2) &lt; 0, ABS(ROUND(VALUE(SUBSTITUTE(連結実質赤字比率に係る赤字・黒字の構成分析!F$42,"▲", "-")), 2)), NA())</f>
        <v>#VALUE!</v>
      </c>
      <c r="C28" s="154" t="e">
        <f>IF(ROUND(VALUE(SUBSTITUTE(連結実質赤字比率に係る赤字・黒字の構成分析!F$42,"▲", "-")), 2) &gt;= 0, ABS(ROUND(VALUE(SUBSTITUTE(連結実質赤字比率に係る赤字・黒字の構成分析!F$42,"▲", "-")), 2)), NA())</f>
        <v>#VALUE!</v>
      </c>
      <c r="D28" s="154" t="e">
        <f>IF(ROUND(VALUE(SUBSTITUTE(連結実質赤字比率に係る赤字・黒字の構成分析!G$42,"▲", "-")), 2) &lt; 0, ABS(ROUND(VALUE(SUBSTITUTE(連結実質赤字比率に係る赤字・黒字の構成分析!G$42,"▲", "-")), 2)), NA())</f>
        <v>#VALUE!</v>
      </c>
      <c r="E28" s="154" t="e">
        <f>IF(ROUND(VALUE(SUBSTITUTE(連結実質赤字比率に係る赤字・黒字の構成分析!G$42,"▲", "-")), 2) &gt;= 0, ABS(ROUND(VALUE(SUBSTITUTE(連結実質赤字比率に係る赤字・黒字の構成分析!G$42,"▲", "-")), 2)), NA())</f>
        <v>#VALUE!</v>
      </c>
      <c r="F28" s="154" t="e">
        <f>IF(ROUND(VALUE(SUBSTITUTE(連結実質赤字比率に係る赤字・黒字の構成分析!H$42,"▲", "-")), 2) &lt; 0, ABS(ROUND(VALUE(SUBSTITUTE(連結実質赤字比率に係る赤字・黒字の構成分析!H$42,"▲", "-")), 2)), NA())</f>
        <v>#VALUE!</v>
      </c>
      <c r="G28" s="154" t="e">
        <f>IF(ROUND(VALUE(SUBSTITUTE(連結実質赤字比率に係る赤字・黒字の構成分析!H$42,"▲", "-")), 2) &gt;= 0, ABS(ROUND(VALUE(SUBSTITUTE(連結実質赤字比率に係る赤字・黒字の構成分析!H$42,"▲", "-")), 2)), NA())</f>
        <v>#VALUE!</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x14ac:dyDescent="0.15">
      <c r="A29" s="154" t="e">
        <f>IF(連結実質赤字比率に係る赤字・黒字の構成分析!C$41="",NA(),連結実質赤字比率に係る赤字・黒字の構成分析!C$41)</f>
        <v>#N/A</v>
      </c>
      <c r="B29" s="154" t="e">
        <f>IF(ROUND(VALUE(SUBSTITUTE(連結実質赤字比率に係る赤字・黒字の構成分析!F$41,"▲", "-")), 2) &lt; 0, ABS(ROUND(VALUE(SUBSTITUTE(連結実質赤字比率に係る赤字・黒字の構成分析!F$41,"▲", "-")), 2)), NA())</f>
        <v>#VALUE!</v>
      </c>
      <c r="C29" s="154" t="e">
        <f>IF(ROUND(VALUE(SUBSTITUTE(連結実質赤字比率に係る赤字・黒字の構成分析!F$41,"▲", "-")), 2) &gt;= 0, ABS(ROUND(VALUE(SUBSTITUTE(連結実質赤字比率に係る赤字・黒字の構成分析!F$41,"▲", "-")), 2)), NA())</f>
        <v>#VALUE!</v>
      </c>
      <c r="D29" s="154" t="e">
        <f>IF(ROUND(VALUE(SUBSTITUTE(連結実質赤字比率に係る赤字・黒字の構成分析!G$41,"▲", "-")), 2) &lt; 0, ABS(ROUND(VALUE(SUBSTITUTE(連結実質赤字比率に係る赤字・黒字の構成分析!G$41,"▲", "-")), 2)), NA())</f>
        <v>#VALUE!</v>
      </c>
      <c r="E29" s="154" t="e">
        <f>IF(ROUND(VALUE(SUBSTITUTE(連結実質赤字比率に係る赤字・黒字の構成分析!G$41,"▲", "-")), 2) &gt;= 0, ABS(ROUND(VALUE(SUBSTITUTE(連結実質赤字比率に係る赤字・黒字の構成分析!G$41,"▲", "-")), 2)), NA())</f>
        <v>#VALUE!</v>
      </c>
      <c r="F29" s="154" t="e">
        <f>IF(ROUND(VALUE(SUBSTITUTE(連結実質赤字比率に係る赤字・黒字の構成分析!H$41,"▲", "-")), 2) &lt; 0, ABS(ROUND(VALUE(SUBSTITUTE(連結実質赤字比率に係る赤字・黒字の構成分析!H$41,"▲", "-")), 2)), NA())</f>
        <v>#VALUE!</v>
      </c>
      <c r="G29" s="154" t="e">
        <f>IF(ROUND(VALUE(SUBSTITUTE(連結実質赤字比率に係る赤字・黒字の構成分析!H$41,"▲", "-")), 2) &gt;= 0, ABS(ROUND(VALUE(SUBSTITUTE(連結実質赤字比率に係る赤字・黒字の構成分析!H$41,"▲", "-")), 2)), NA())</f>
        <v>#VALUE!</v>
      </c>
      <c r="H29" s="154" t="e">
        <f>IF(ROUND(VALUE(SUBSTITUTE(連結実質赤字比率に係る赤字・黒字の構成分析!I$41,"▲", "-")), 2) &lt; 0, ABS(ROUND(VALUE(SUBSTITUTE(連結実質赤字比率に係る赤字・黒字の構成分析!I$41,"▲", "-")), 2)), NA())</f>
        <v>#VALUE!</v>
      </c>
      <c r="I29" s="154" t="e">
        <f>IF(ROUND(VALUE(SUBSTITUTE(連結実質赤字比率に係る赤字・黒字の構成分析!I$41,"▲", "-")), 2) &gt;= 0, ABS(ROUND(VALUE(SUBSTITUTE(連結実質赤字比率に係る赤字・黒字の構成分析!I$41,"▲", "-")), 2)), NA())</f>
        <v>#VALUE!</v>
      </c>
      <c r="J29" s="154" t="e">
        <f>IF(ROUND(VALUE(SUBSTITUTE(連結実質赤字比率に係る赤字・黒字の構成分析!J$41,"▲", "-")), 2) &lt; 0, ABS(ROUND(VALUE(SUBSTITUTE(連結実質赤字比率に係る赤字・黒字の構成分析!J$41,"▲", "-")), 2)), NA())</f>
        <v>#VALUE!</v>
      </c>
      <c r="K29" s="154" t="e">
        <f>IF(ROUND(VALUE(SUBSTITUTE(連結実質赤字比率に係る赤字・黒字の構成分析!J$41,"▲", "-")), 2) &gt;= 0, ABS(ROUND(VALUE(SUBSTITUTE(連結実質赤字比率に係る赤字・黒字の構成分析!J$41,"▲", "-")), 2)), NA())</f>
        <v>#VALUE!</v>
      </c>
    </row>
    <row r="30" spans="1:11" x14ac:dyDescent="0.15">
      <c r="A30" s="154" t="str">
        <f>IF(連結実質赤字比率に係る赤字・黒字の構成分析!C$40="",NA(),連結実質赤字比率に係る赤字・黒字の構成分析!C$40)</f>
        <v>特別会計後期高齢者医療保険事業</v>
      </c>
      <c r="B30" s="154" t="e">
        <f>IF(ROUND(VALUE(SUBSTITUTE(連結実質赤字比率に係る赤字・黒字の構成分析!F$40,"▲", "-")), 2) &lt; 0, ABS(ROUND(VALUE(SUBSTITUTE(連結実質赤字比率に係る赤字・黒字の構成分析!F$40,"▲", "-")), 2)), NA())</f>
        <v>#N/A</v>
      </c>
      <c r="C30" s="154">
        <f>IF(ROUND(VALUE(SUBSTITUTE(連結実質赤字比率に係る赤字・黒字の構成分析!F$40,"▲", "-")), 2) &gt;= 0, ABS(ROUND(VALUE(SUBSTITUTE(連結実質赤字比率に係る赤字・黒字の構成分析!F$40,"▲", "-")), 2)), NA())</f>
        <v>0.01</v>
      </c>
      <c r="D30" s="154" t="e">
        <f>IF(ROUND(VALUE(SUBSTITUTE(連結実質赤字比率に係る赤字・黒字の構成分析!G$40,"▲", "-")), 2) &lt; 0, ABS(ROUND(VALUE(SUBSTITUTE(連結実質赤字比率に係る赤字・黒字の構成分析!G$40,"▲", "-")), 2)), NA())</f>
        <v>#N/A</v>
      </c>
      <c r="E30" s="154">
        <f>IF(ROUND(VALUE(SUBSTITUTE(連結実質赤字比率に係る赤字・黒字の構成分析!G$40,"▲", "-")), 2) &gt;= 0, ABS(ROUND(VALUE(SUBSTITUTE(連結実質赤字比率に係る赤字・黒字の構成分析!G$40,"▲", "-")), 2)), NA())</f>
        <v>0.02</v>
      </c>
      <c r="F30" s="154" t="e">
        <f>IF(ROUND(VALUE(SUBSTITUTE(連結実質赤字比率に係る赤字・黒字の構成分析!H$40,"▲", "-")), 2) &lt; 0, ABS(ROUND(VALUE(SUBSTITUTE(連結実質赤字比率に係る赤字・黒字の構成分析!H$40,"▲", "-")), 2)), NA())</f>
        <v>#N/A</v>
      </c>
      <c r="G30" s="154">
        <f>IF(ROUND(VALUE(SUBSTITUTE(連結実質赤字比率に係る赤字・黒字の構成分析!H$40,"▲", "-")), 2) &gt;= 0, ABS(ROUND(VALUE(SUBSTITUTE(連結実質赤字比率に係る赤字・黒字の構成分析!H$40,"▲", "-")), 2)), NA())</f>
        <v>0.02</v>
      </c>
      <c r="H30" s="154" t="e">
        <f>IF(ROUND(VALUE(SUBSTITUTE(連結実質赤字比率に係る赤字・黒字の構成分析!I$40,"▲", "-")), 2) &lt; 0, ABS(ROUND(VALUE(SUBSTITUTE(連結実質赤字比率に係る赤字・黒字の構成分析!I$40,"▲", "-")), 2)), NA())</f>
        <v>#N/A</v>
      </c>
      <c r="I30" s="154">
        <f>IF(ROUND(VALUE(SUBSTITUTE(連結実質赤字比率に係る赤字・黒字の構成分析!I$40,"▲", "-")), 2) &gt;= 0, ABS(ROUND(VALUE(SUBSTITUTE(連結実質赤字比率に係る赤字・黒字の構成分析!I$40,"▲", "-")), 2)), NA())</f>
        <v>0</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v>
      </c>
    </row>
    <row r="31" spans="1:11" x14ac:dyDescent="0.15">
      <c r="A31" s="154" t="str">
        <f>IF(連結実質赤字比率に係る赤字・黒字の構成分析!C$39="",NA(),連結実質赤字比率に係る赤字・黒字の構成分析!C$39)</f>
        <v>特別会計浦郷診療所</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0</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0</v>
      </c>
    </row>
    <row r="32" spans="1:11" x14ac:dyDescent="0.15">
      <c r="A32" s="154" t="str">
        <f>IF(連結実質赤字比率に係る赤字・黒字の構成分析!C$38="",NA(),連結実質赤字比率に係る赤字・黒字の構成分析!C$38)</f>
        <v>特別会計へき地三度出張診療所</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v>
      </c>
    </row>
    <row r="33" spans="1:16" x14ac:dyDescent="0.15">
      <c r="A33" s="154" t="str">
        <f>IF(連結実質赤字比率に係る赤字・黒字の構成分析!C$37="",NA(),連結実質赤字比率に係る赤字・黒字の構成分析!C$37)</f>
        <v>特別会計簡易水道事業</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0</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0</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0.01</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0.01</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0.01</v>
      </c>
    </row>
    <row r="34" spans="1:16" x14ac:dyDescent="0.15">
      <c r="A34" s="154" t="str">
        <f>IF(連結実質赤字比率に係る赤字・黒字の構成分析!C$36="",NA(),連結実質赤字比率に係る赤字・黒字の構成分析!C$36)</f>
        <v>特別会計下水道事業</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0.03</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0.03</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0.03</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0.03</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0.02</v>
      </c>
    </row>
    <row r="35" spans="1:16" x14ac:dyDescent="0.15">
      <c r="A35" s="154" t="str">
        <f>IF(連結実質赤字比率に係る赤字・黒字の構成分析!C$35="",NA(),連結実質赤字比率に係る赤字・黒字の構成分析!C$35)</f>
        <v>特別会計国民健康保険事業</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0.64</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0.76</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0.02</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0</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0.5</v>
      </c>
    </row>
    <row r="36" spans="1:16" x14ac:dyDescent="0.15">
      <c r="A36" s="154" t="str">
        <f>IF(連結実質赤字比率に係る赤字・黒字の構成分析!C$34="",NA(),連結実質赤字比率に係る赤字・黒字の構成分析!C$34)</f>
        <v>一般会計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7.46</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8.93</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1.94</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2.75</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1.96</v>
      </c>
    </row>
    <row r="39" spans="1:16" x14ac:dyDescent="0.15">
      <c r="A39" s="127" t="s">
        <v>53</v>
      </c>
    </row>
    <row r="40" spans="1:16" x14ac:dyDescent="0.15">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x14ac:dyDescent="0.15">
      <c r="A41" s="155"/>
      <c r="B41" s="155" t="s">
        <v>54</v>
      </c>
      <c r="C41" s="155"/>
      <c r="D41" s="155" t="s">
        <v>55</v>
      </c>
      <c r="E41" s="155" t="s">
        <v>54</v>
      </c>
      <c r="F41" s="155"/>
      <c r="G41" s="155" t="s">
        <v>55</v>
      </c>
      <c r="H41" s="155" t="s">
        <v>54</v>
      </c>
      <c r="I41" s="155"/>
      <c r="J41" s="155" t="s">
        <v>55</v>
      </c>
      <c r="K41" s="155" t="s">
        <v>54</v>
      </c>
      <c r="L41" s="155"/>
      <c r="M41" s="155" t="s">
        <v>55</v>
      </c>
      <c r="N41" s="155" t="s">
        <v>54</v>
      </c>
      <c r="O41" s="155"/>
      <c r="P41" s="155" t="s">
        <v>55</v>
      </c>
    </row>
    <row r="42" spans="1:16" x14ac:dyDescent="0.15">
      <c r="A42" s="155" t="s">
        <v>56</v>
      </c>
      <c r="B42" s="155"/>
      <c r="C42" s="155"/>
      <c r="D42" s="155">
        <f>'実質公債費比率（分子）の構造'!K$52</f>
        <v>573</v>
      </c>
      <c r="E42" s="155"/>
      <c r="F42" s="155"/>
      <c r="G42" s="155">
        <f>'実質公債費比率（分子）の構造'!L$52</f>
        <v>598</v>
      </c>
      <c r="H42" s="155"/>
      <c r="I42" s="155"/>
      <c r="J42" s="155">
        <f>'実質公債費比率（分子）の構造'!M$52</f>
        <v>699</v>
      </c>
      <c r="K42" s="155"/>
      <c r="L42" s="155"/>
      <c r="M42" s="155">
        <f>'実質公債費比率（分子）の構造'!N$52</f>
        <v>753</v>
      </c>
      <c r="N42" s="155"/>
      <c r="O42" s="155"/>
      <c r="P42" s="155">
        <f>'実質公債費比率（分子）の構造'!O$52</f>
        <v>772</v>
      </c>
    </row>
    <row r="43" spans="1:16" x14ac:dyDescent="0.15">
      <c r="A43" s="155" t="s">
        <v>57</v>
      </c>
      <c r="B43" s="155">
        <f>'実質公債費比率（分子）の構造'!K$51</f>
        <v>1</v>
      </c>
      <c r="C43" s="155"/>
      <c r="D43" s="155"/>
      <c r="E43" s="155" t="str">
        <f>'実質公債費比率（分子）の構造'!L$51</f>
        <v>-</v>
      </c>
      <c r="F43" s="155"/>
      <c r="G43" s="155"/>
      <c r="H43" s="155" t="str">
        <f>'実質公債費比率（分子）の構造'!M$51</f>
        <v>-</v>
      </c>
      <c r="I43" s="155"/>
      <c r="J43" s="155"/>
      <c r="K43" s="155">
        <f>'実質公債費比率（分子）の構造'!N$51</f>
        <v>0</v>
      </c>
      <c r="L43" s="155"/>
      <c r="M43" s="155"/>
      <c r="N43" s="155" t="str">
        <f>'実質公債費比率（分子）の構造'!O$51</f>
        <v>-</v>
      </c>
      <c r="O43" s="155"/>
      <c r="P43" s="155"/>
    </row>
    <row r="44" spans="1:16" x14ac:dyDescent="0.15">
      <c r="A44" s="155" t="s">
        <v>58</v>
      </c>
      <c r="B44" s="155">
        <f>'実質公債費比率（分子）の構造'!K$50</f>
        <v>0</v>
      </c>
      <c r="C44" s="155"/>
      <c r="D44" s="155"/>
      <c r="E44" s="155">
        <f>'実質公債費比率（分子）の構造'!L$50</f>
        <v>0</v>
      </c>
      <c r="F44" s="155"/>
      <c r="G44" s="155"/>
      <c r="H44" s="155" t="str">
        <f>'実質公債費比率（分子）の構造'!M$50</f>
        <v>-</v>
      </c>
      <c r="I44" s="155"/>
      <c r="J44" s="155"/>
      <c r="K44" s="155" t="str">
        <f>'実質公債費比率（分子）の構造'!N$50</f>
        <v>-</v>
      </c>
      <c r="L44" s="155"/>
      <c r="M44" s="155"/>
      <c r="N44" s="155" t="str">
        <f>'実質公債費比率（分子）の構造'!O$50</f>
        <v>-</v>
      </c>
      <c r="O44" s="155"/>
      <c r="P44" s="155"/>
    </row>
    <row r="45" spans="1:16" x14ac:dyDescent="0.15">
      <c r="A45" s="155" t="s">
        <v>59</v>
      </c>
      <c r="B45" s="155">
        <f>'実質公債費比率（分子）の構造'!K$49</f>
        <v>20</v>
      </c>
      <c r="C45" s="155"/>
      <c r="D45" s="155"/>
      <c r="E45" s="155">
        <f>'実質公債費比率（分子）の構造'!L$49</f>
        <v>18</v>
      </c>
      <c r="F45" s="155"/>
      <c r="G45" s="155"/>
      <c r="H45" s="155">
        <f>'実質公債費比率（分子）の構造'!M$49</f>
        <v>19</v>
      </c>
      <c r="I45" s="155"/>
      <c r="J45" s="155"/>
      <c r="K45" s="155">
        <f>'実質公債費比率（分子）の構造'!N$49</f>
        <v>21</v>
      </c>
      <c r="L45" s="155"/>
      <c r="M45" s="155"/>
      <c r="N45" s="155">
        <f>'実質公債費比率（分子）の構造'!O$49</f>
        <v>23</v>
      </c>
      <c r="O45" s="155"/>
      <c r="P45" s="155"/>
    </row>
    <row r="46" spans="1:16" x14ac:dyDescent="0.15">
      <c r="A46" s="155" t="s">
        <v>60</v>
      </c>
      <c r="B46" s="155">
        <f>'実質公債費比率（分子）の構造'!K$48</f>
        <v>143</v>
      </c>
      <c r="C46" s="155"/>
      <c r="D46" s="155"/>
      <c r="E46" s="155">
        <f>'実質公債費比率（分子）の構造'!L$48</f>
        <v>151</v>
      </c>
      <c r="F46" s="155"/>
      <c r="G46" s="155"/>
      <c r="H46" s="155">
        <f>'実質公債費比率（分子）の構造'!M$48</f>
        <v>167</v>
      </c>
      <c r="I46" s="155"/>
      <c r="J46" s="155"/>
      <c r="K46" s="155">
        <f>'実質公債費比率（分子）の構造'!N$48</f>
        <v>178</v>
      </c>
      <c r="L46" s="155"/>
      <c r="M46" s="155"/>
      <c r="N46" s="155">
        <f>'実質公債費比率（分子）の構造'!O$48</f>
        <v>178</v>
      </c>
      <c r="O46" s="155"/>
      <c r="P46" s="155"/>
    </row>
    <row r="47" spans="1:16" x14ac:dyDescent="0.15">
      <c r="A47" s="155" t="s">
        <v>61</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x14ac:dyDescent="0.15">
      <c r="A48" s="155" t="s">
        <v>62</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x14ac:dyDescent="0.15">
      <c r="A49" s="155" t="s">
        <v>63</v>
      </c>
      <c r="B49" s="155">
        <f>'実質公債費比率（分子）の構造'!K$45</f>
        <v>627</v>
      </c>
      <c r="C49" s="155"/>
      <c r="D49" s="155"/>
      <c r="E49" s="155">
        <f>'実質公債費比率（分子）の構造'!L$45</f>
        <v>604</v>
      </c>
      <c r="F49" s="155"/>
      <c r="G49" s="155"/>
      <c r="H49" s="155">
        <f>'実質公債費比率（分子）の構造'!M$45</f>
        <v>701</v>
      </c>
      <c r="I49" s="155"/>
      <c r="J49" s="155"/>
      <c r="K49" s="155">
        <f>'実質公債費比率（分子）の構造'!N$45</f>
        <v>769</v>
      </c>
      <c r="L49" s="155"/>
      <c r="M49" s="155"/>
      <c r="N49" s="155">
        <f>'実質公債費比率（分子）の構造'!O$45</f>
        <v>788</v>
      </c>
      <c r="O49" s="155"/>
      <c r="P49" s="155"/>
    </row>
    <row r="50" spans="1:16" x14ac:dyDescent="0.15">
      <c r="A50" s="155" t="s">
        <v>64</v>
      </c>
      <c r="B50" s="155" t="e">
        <f>NA()</f>
        <v>#N/A</v>
      </c>
      <c r="C50" s="155">
        <f>IF(ISNUMBER('実質公債費比率（分子）の構造'!K$53),'実質公債費比率（分子）の構造'!K$53,NA())</f>
        <v>218</v>
      </c>
      <c r="D50" s="155" t="e">
        <f>NA()</f>
        <v>#N/A</v>
      </c>
      <c r="E50" s="155" t="e">
        <f>NA()</f>
        <v>#N/A</v>
      </c>
      <c r="F50" s="155">
        <f>IF(ISNUMBER('実質公債費比率（分子）の構造'!L$53),'実質公債費比率（分子）の構造'!L$53,NA())</f>
        <v>175</v>
      </c>
      <c r="G50" s="155" t="e">
        <f>NA()</f>
        <v>#N/A</v>
      </c>
      <c r="H50" s="155" t="e">
        <f>NA()</f>
        <v>#N/A</v>
      </c>
      <c r="I50" s="155">
        <f>IF(ISNUMBER('実質公債費比率（分子）の構造'!M$53),'実質公債費比率（分子）の構造'!M$53,NA())</f>
        <v>188</v>
      </c>
      <c r="J50" s="155" t="e">
        <f>NA()</f>
        <v>#N/A</v>
      </c>
      <c r="K50" s="155" t="e">
        <f>NA()</f>
        <v>#N/A</v>
      </c>
      <c r="L50" s="155">
        <f>IF(ISNUMBER('実質公債費比率（分子）の構造'!N$53),'実質公債費比率（分子）の構造'!N$53,NA())</f>
        <v>215</v>
      </c>
      <c r="M50" s="155" t="e">
        <f>NA()</f>
        <v>#N/A</v>
      </c>
      <c r="N50" s="155" t="e">
        <f>NA()</f>
        <v>#N/A</v>
      </c>
      <c r="O50" s="155">
        <f>IF(ISNUMBER('実質公債費比率（分子）の構造'!O$53),'実質公債費比率（分子）の構造'!O$53,NA())</f>
        <v>217</v>
      </c>
      <c r="P50" s="155" t="e">
        <f>NA()</f>
        <v>#N/A</v>
      </c>
    </row>
    <row r="53" spans="1:16" x14ac:dyDescent="0.15">
      <c r="A53" s="127" t="s">
        <v>65</v>
      </c>
    </row>
    <row r="54" spans="1:16" x14ac:dyDescent="0.15">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x14ac:dyDescent="0.15">
      <c r="A55" s="154"/>
      <c r="B55" s="154" t="s">
        <v>66</v>
      </c>
      <c r="C55" s="154"/>
      <c r="D55" s="154" t="s">
        <v>67</v>
      </c>
      <c r="E55" s="154" t="s">
        <v>66</v>
      </c>
      <c r="F55" s="154"/>
      <c r="G55" s="154" t="s">
        <v>67</v>
      </c>
      <c r="H55" s="154" t="s">
        <v>66</v>
      </c>
      <c r="I55" s="154"/>
      <c r="J55" s="154" t="s">
        <v>67</v>
      </c>
      <c r="K55" s="154" t="s">
        <v>66</v>
      </c>
      <c r="L55" s="154"/>
      <c r="M55" s="154" t="s">
        <v>67</v>
      </c>
      <c r="N55" s="154" t="s">
        <v>66</v>
      </c>
      <c r="O55" s="154"/>
      <c r="P55" s="154" t="s">
        <v>67</v>
      </c>
    </row>
    <row r="56" spans="1:16" x14ac:dyDescent="0.15">
      <c r="A56" s="154" t="s">
        <v>36</v>
      </c>
      <c r="B56" s="154"/>
      <c r="C56" s="154"/>
      <c r="D56" s="154">
        <f>'将来負担比率（分子）の構造'!I$52</f>
        <v>5942</v>
      </c>
      <c r="E56" s="154"/>
      <c r="F56" s="154"/>
      <c r="G56" s="154">
        <f>'将来負担比率（分子）の構造'!J$52</f>
        <v>6514</v>
      </c>
      <c r="H56" s="154"/>
      <c r="I56" s="154"/>
      <c r="J56" s="154">
        <f>'将来負担比率（分子）の構造'!K$52</f>
        <v>7883</v>
      </c>
      <c r="K56" s="154"/>
      <c r="L56" s="154"/>
      <c r="M56" s="154">
        <f>'将来負担比率（分子）の構造'!L$52</f>
        <v>7791</v>
      </c>
      <c r="N56" s="154"/>
      <c r="O56" s="154"/>
      <c r="P56" s="154">
        <f>'将来負担比率（分子）の構造'!M$52</f>
        <v>9332</v>
      </c>
    </row>
    <row r="57" spans="1:16" x14ac:dyDescent="0.15">
      <c r="A57" s="154" t="s">
        <v>35</v>
      </c>
      <c r="B57" s="154"/>
      <c r="C57" s="154"/>
      <c r="D57" s="154">
        <f>'将来負担比率（分子）の構造'!I$51</f>
        <v>562</v>
      </c>
      <c r="E57" s="154"/>
      <c r="F57" s="154"/>
      <c r="G57" s="154">
        <f>'将来負担比率（分子）の構造'!J$51</f>
        <v>498</v>
      </c>
      <c r="H57" s="154"/>
      <c r="I57" s="154"/>
      <c r="J57" s="154">
        <f>'将来負担比率（分子）の構造'!K$51</f>
        <v>453</v>
      </c>
      <c r="K57" s="154"/>
      <c r="L57" s="154"/>
      <c r="M57" s="154">
        <f>'将来負担比率（分子）の構造'!L$51</f>
        <v>403</v>
      </c>
      <c r="N57" s="154"/>
      <c r="O57" s="154"/>
      <c r="P57" s="154">
        <f>'将来負担比率（分子）の構造'!M$51</f>
        <v>451</v>
      </c>
    </row>
    <row r="58" spans="1:16" x14ac:dyDescent="0.15">
      <c r="A58" s="154" t="s">
        <v>34</v>
      </c>
      <c r="B58" s="154"/>
      <c r="C58" s="154"/>
      <c r="D58" s="154">
        <f>'将来負担比率（分子）の構造'!I$50</f>
        <v>1606</v>
      </c>
      <c r="E58" s="154"/>
      <c r="F58" s="154"/>
      <c r="G58" s="154">
        <f>'将来負担比率（分子）の構造'!J$50</f>
        <v>1796</v>
      </c>
      <c r="H58" s="154"/>
      <c r="I58" s="154"/>
      <c r="J58" s="154">
        <f>'将来負担比率（分子）の構造'!K$50</f>
        <v>2125</v>
      </c>
      <c r="K58" s="154"/>
      <c r="L58" s="154"/>
      <c r="M58" s="154">
        <f>'将来負担比率（分子）の構造'!L$50</f>
        <v>2242</v>
      </c>
      <c r="N58" s="154"/>
      <c r="O58" s="154"/>
      <c r="P58" s="154">
        <f>'将来負担比率（分子）の構造'!M$50</f>
        <v>2367</v>
      </c>
    </row>
    <row r="59" spans="1:16" x14ac:dyDescent="0.15">
      <c r="A59" s="154" t="s">
        <v>32</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x14ac:dyDescent="0.15">
      <c r="A60" s="154" t="s">
        <v>31</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x14ac:dyDescent="0.15">
      <c r="A61" s="154" t="s">
        <v>29</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x14ac:dyDescent="0.15">
      <c r="A62" s="154" t="s">
        <v>28</v>
      </c>
      <c r="B62" s="154">
        <f>'将来負担比率（分子）の構造'!I$45</f>
        <v>775</v>
      </c>
      <c r="C62" s="154"/>
      <c r="D62" s="154"/>
      <c r="E62" s="154">
        <f>'将来負担比率（分子）の構造'!J$45</f>
        <v>744</v>
      </c>
      <c r="F62" s="154"/>
      <c r="G62" s="154"/>
      <c r="H62" s="154">
        <f>'将来負担比率（分子）の構造'!K$45</f>
        <v>710</v>
      </c>
      <c r="I62" s="154"/>
      <c r="J62" s="154"/>
      <c r="K62" s="154">
        <f>'将来負担比率（分子）の構造'!L$45</f>
        <v>698</v>
      </c>
      <c r="L62" s="154"/>
      <c r="M62" s="154"/>
      <c r="N62" s="154">
        <f>'将来負担比率（分子）の構造'!M$45</f>
        <v>690</v>
      </c>
      <c r="O62" s="154"/>
      <c r="P62" s="154"/>
    </row>
    <row r="63" spans="1:16" x14ac:dyDescent="0.15">
      <c r="A63" s="154" t="s">
        <v>27</v>
      </c>
      <c r="B63" s="154">
        <f>'将来負担比率（分子）の構造'!I$44</f>
        <v>255</v>
      </c>
      <c r="C63" s="154"/>
      <c r="D63" s="154"/>
      <c r="E63" s="154">
        <f>'将来負担比率（分子）の構造'!J$44</f>
        <v>252</v>
      </c>
      <c r="F63" s="154"/>
      <c r="G63" s="154"/>
      <c r="H63" s="154">
        <f>'将来負担比率（分子）の構造'!K$44</f>
        <v>241</v>
      </c>
      <c r="I63" s="154"/>
      <c r="J63" s="154"/>
      <c r="K63" s="154">
        <f>'将来負担比率（分子）の構造'!L$44</f>
        <v>230</v>
      </c>
      <c r="L63" s="154"/>
      <c r="M63" s="154"/>
      <c r="N63" s="154">
        <f>'将来負担比率（分子）の構造'!M$44</f>
        <v>231</v>
      </c>
      <c r="O63" s="154"/>
      <c r="P63" s="154"/>
    </row>
    <row r="64" spans="1:16" x14ac:dyDescent="0.15">
      <c r="A64" s="154" t="s">
        <v>26</v>
      </c>
      <c r="B64" s="154">
        <f>'将来負担比率（分子）の構造'!I$43</f>
        <v>1746</v>
      </c>
      <c r="C64" s="154"/>
      <c r="D64" s="154"/>
      <c r="E64" s="154">
        <f>'将来負担比率（分子）の構造'!J$43</f>
        <v>1725</v>
      </c>
      <c r="F64" s="154"/>
      <c r="G64" s="154"/>
      <c r="H64" s="154">
        <f>'将来負担比率（分子）の構造'!K$43</f>
        <v>1680</v>
      </c>
      <c r="I64" s="154"/>
      <c r="J64" s="154"/>
      <c r="K64" s="154">
        <f>'将来負担比率（分子）の構造'!L$43</f>
        <v>1656</v>
      </c>
      <c r="L64" s="154"/>
      <c r="M64" s="154"/>
      <c r="N64" s="154">
        <f>'将来負担比率（分子）の構造'!M$43</f>
        <v>1632</v>
      </c>
      <c r="O64" s="154"/>
      <c r="P64" s="154"/>
    </row>
    <row r="65" spans="1:16" x14ac:dyDescent="0.15">
      <c r="A65" s="154" t="s">
        <v>25</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x14ac:dyDescent="0.15">
      <c r="A66" s="154" t="s">
        <v>24</v>
      </c>
      <c r="B66" s="154">
        <f>'将来負担比率（分子）の構造'!I$41</f>
        <v>6714</v>
      </c>
      <c r="C66" s="154"/>
      <c r="D66" s="154"/>
      <c r="E66" s="154">
        <f>'将来負担比率（分子）の構造'!J$41</f>
        <v>7118</v>
      </c>
      <c r="F66" s="154"/>
      <c r="G66" s="154"/>
      <c r="H66" s="154">
        <f>'将来負担比率（分子）の構造'!K$41</f>
        <v>9155</v>
      </c>
      <c r="I66" s="154"/>
      <c r="J66" s="154"/>
      <c r="K66" s="154">
        <f>'将来負担比率（分子）の構造'!L$41</f>
        <v>9242</v>
      </c>
      <c r="L66" s="154"/>
      <c r="M66" s="154"/>
      <c r="N66" s="154">
        <f>'将来負担比率（分子）の構造'!M$41</f>
        <v>11294</v>
      </c>
      <c r="O66" s="154"/>
      <c r="P66" s="154"/>
    </row>
    <row r="67" spans="1:16" x14ac:dyDescent="0.15">
      <c r="A67" s="154" t="s">
        <v>68</v>
      </c>
      <c r="B67" s="154" t="e">
        <f>NA()</f>
        <v>#N/A</v>
      </c>
      <c r="C67" s="154">
        <f>IF(ISNUMBER('将来負担比率（分子）の構造'!I$53), IF('将来負担比率（分子）の構造'!I$53 &lt; 0, 0, '将来負担比率（分子）の構造'!I$53), NA())</f>
        <v>1381</v>
      </c>
      <c r="D67" s="154" t="e">
        <f>NA()</f>
        <v>#N/A</v>
      </c>
      <c r="E67" s="154" t="e">
        <f>NA()</f>
        <v>#N/A</v>
      </c>
      <c r="F67" s="154">
        <f>IF(ISNUMBER('将来負担比率（分子）の構造'!J$53), IF('将来負担比率（分子）の構造'!J$53 &lt; 0, 0, '将来負担比率（分子）の構造'!J$53), NA())</f>
        <v>1030</v>
      </c>
      <c r="G67" s="154" t="e">
        <f>NA()</f>
        <v>#N/A</v>
      </c>
      <c r="H67" s="154" t="e">
        <f>NA()</f>
        <v>#N/A</v>
      </c>
      <c r="I67" s="154">
        <f>IF(ISNUMBER('将来負担比率（分子）の構造'!K$53), IF('将来負担比率（分子）の構造'!K$53 &lt; 0, 0, '将来負担比率（分子）の構造'!K$53), NA())</f>
        <v>1326</v>
      </c>
      <c r="J67" s="154" t="e">
        <f>NA()</f>
        <v>#N/A</v>
      </c>
      <c r="K67" s="154" t="e">
        <f>NA()</f>
        <v>#N/A</v>
      </c>
      <c r="L67" s="154">
        <f>IF(ISNUMBER('将来負担比率（分子）の構造'!L$53), IF('将来負担比率（分子）の構造'!L$53 &lt; 0, 0, '将来負担比率（分子）の構造'!L$53), NA())</f>
        <v>1391</v>
      </c>
      <c r="M67" s="154" t="e">
        <f>NA()</f>
        <v>#N/A</v>
      </c>
      <c r="N67" s="154" t="e">
        <f>NA()</f>
        <v>#N/A</v>
      </c>
      <c r="O67" s="154">
        <f>IF(ISNUMBER('将来負担比率（分子）の構造'!M$53), IF('将来負担比率（分子）の構造'!M$53 &lt; 0, 0, '将来負担比率（分子）の構造'!M$53), NA())</f>
        <v>1698</v>
      </c>
      <c r="P67" s="154" t="e">
        <f>NA()</f>
        <v>#N/A</v>
      </c>
    </row>
    <row r="70" spans="1:16" x14ac:dyDescent="0.15">
      <c r="A70" s="156" t="s">
        <v>69</v>
      </c>
      <c r="B70" s="156"/>
      <c r="C70" s="156"/>
      <c r="D70" s="156"/>
      <c r="E70" s="156"/>
      <c r="F70" s="156"/>
    </row>
    <row r="71" spans="1:16" x14ac:dyDescent="0.15">
      <c r="A71" s="157"/>
      <c r="B71" s="157" t="str">
        <f>基金残高に係る経年分析!F54</f>
        <v>H27</v>
      </c>
      <c r="C71" s="157" t="str">
        <f>基金残高に係る経年分析!G54</f>
        <v>H28</v>
      </c>
      <c r="D71" s="157" t="str">
        <f>基金残高に係る経年分析!H54</f>
        <v>H29</v>
      </c>
    </row>
    <row r="72" spans="1:16" x14ac:dyDescent="0.15">
      <c r="A72" s="157" t="s">
        <v>70</v>
      </c>
      <c r="B72" s="158">
        <f>基金残高に係る経年分析!F55</f>
        <v>994</v>
      </c>
      <c r="C72" s="158">
        <f>基金残高に係る経年分析!G55</f>
        <v>999</v>
      </c>
      <c r="D72" s="158">
        <f>基金残高に係る経年分析!H55</f>
        <v>932</v>
      </c>
    </row>
    <row r="73" spans="1:16" x14ac:dyDescent="0.15">
      <c r="A73" s="157" t="s">
        <v>71</v>
      </c>
      <c r="B73" s="158">
        <f>基金残高に係る経年分析!F56</f>
        <v>728</v>
      </c>
      <c r="C73" s="158">
        <f>基金残高に係る経年分析!G56</f>
        <v>817</v>
      </c>
      <c r="D73" s="158">
        <f>基金残高に係る経年分析!H56</f>
        <v>845</v>
      </c>
    </row>
    <row r="74" spans="1:16" x14ac:dyDescent="0.15">
      <c r="A74" s="157" t="s">
        <v>72</v>
      </c>
      <c r="B74" s="158">
        <f>基金残高に係る経年分析!F57</f>
        <v>356</v>
      </c>
      <c r="C74" s="158">
        <f>基金残高に係る経年分析!G57</f>
        <v>387</v>
      </c>
      <c r="D74" s="158">
        <f>基金残高に係る経年分析!H57</f>
        <v>551</v>
      </c>
    </row>
  </sheetData>
  <sheetProtection algorithmName="SHA-512" hashValue="AgH7D20j6QGcGD/Qmg/yRWmw5JB2ykcZEW15JnrJ7OUB/w54ouhtoMRPRAP70VkiVSy3hnUjpXod8cELrTHwJA==" saltValue="eeKQjB4W9d/8AlPgWicEq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4" workbookViewId="0">
      <selection activeCell="H57" sqref="H57"/>
    </sheetView>
  </sheetViews>
  <sheetFormatPr defaultColWidth="0" defaultRowHeight="11.25" customHeight="1" zeroHeight="1" x14ac:dyDescent="0.15"/>
  <cols>
    <col min="1" max="95" width="1.625" style="194" customWidth="1"/>
    <col min="96" max="133" width="1.625" style="207" customWidth="1"/>
    <col min="134" max="143" width="1.6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703" t="s">
        <v>202</v>
      </c>
      <c r="DI1" s="704"/>
      <c r="DJ1" s="704"/>
      <c r="DK1" s="704"/>
      <c r="DL1" s="704"/>
      <c r="DM1" s="704"/>
      <c r="DN1" s="705"/>
      <c r="DO1" s="194"/>
      <c r="DP1" s="703" t="s">
        <v>203</v>
      </c>
      <c r="DQ1" s="704"/>
      <c r="DR1" s="704"/>
      <c r="DS1" s="704"/>
      <c r="DT1" s="704"/>
      <c r="DU1" s="704"/>
      <c r="DV1" s="704"/>
      <c r="DW1" s="704"/>
      <c r="DX1" s="704"/>
      <c r="DY1" s="704"/>
      <c r="DZ1" s="704"/>
      <c r="EA1" s="704"/>
      <c r="EB1" s="704"/>
      <c r="EC1" s="705"/>
      <c r="ED1" s="193"/>
      <c r="EE1" s="193"/>
      <c r="EF1" s="193"/>
      <c r="EG1" s="193"/>
      <c r="EH1" s="193"/>
      <c r="EI1" s="193"/>
      <c r="EJ1" s="193"/>
      <c r="EK1" s="193"/>
      <c r="EL1" s="193"/>
      <c r="EM1" s="193"/>
    </row>
    <row r="2" spans="2:143" ht="22.5" customHeight="1" x14ac:dyDescent="0.15">
      <c r="B2" s="195" t="s">
        <v>204</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665" t="s">
        <v>205</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206</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5" t="s">
        <v>207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5" t="s">
        <v>1</v>
      </c>
      <c r="C4" s="666"/>
      <c r="D4" s="666"/>
      <c r="E4" s="666"/>
      <c r="F4" s="666"/>
      <c r="G4" s="666"/>
      <c r="H4" s="666"/>
      <c r="I4" s="666"/>
      <c r="J4" s="666"/>
      <c r="K4" s="666"/>
      <c r="L4" s="666"/>
      <c r="M4" s="666"/>
      <c r="N4" s="666"/>
      <c r="O4" s="666"/>
      <c r="P4" s="666"/>
      <c r="Q4" s="667"/>
      <c r="R4" s="665" t="s">
        <v>208</v>
      </c>
      <c r="S4" s="666"/>
      <c r="T4" s="666"/>
      <c r="U4" s="666"/>
      <c r="V4" s="666"/>
      <c r="W4" s="666"/>
      <c r="X4" s="666"/>
      <c r="Y4" s="667"/>
      <c r="Z4" s="665" t="s">
        <v>209</v>
      </c>
      <c r="AA4" s="666"/>
      <c r="AB4" s="666"/>
      <c r="AC4" s="667"/>
      <c r="AD4" s="665" t="s">
        <v>210</v>
      </c>
      <c r="AE4" s="666"/>
      <c r="AF4" s="666"/>
      <c r="AG4" s="666"/>
      <c r="AH4" s="666"/>
      <c r="AI4" s="666"/>
      <c r="AJ4" s="666"/>
      <c r="AK4" s="667"/>
      <c r="AL4" s="665" t="s">
        <v>209</v>
      </c>
      <c r="AM4" s="666"/>
      <c r="AN4" s="666"/>
      <c r="AO4" s="667"/>
      <c r="AP4" s="706" t="s">
        <v>211</v>
      </c>
      <c r="AQ4" s="706"/>
      <c r="AR4" s="706"/>
      <c r="AS4" s="706"/>
      <c r="AT4" s="706"/>
      <c r="AU4" s="706"/>
      <c r="AV4" s="706"/>
      <c r="AW4" s="706"/>
      <c r="AX4" s="706"/>
      <c r="AY4" s="706"/>
      <c r="AZ4" s="706"/>
      <c r="BA4" s="706"/>
      <c r="BB4" s="706"/>
      <c r="BC4" s="706"/>
      <c r="BD4" s="706"/>
      <c r="BE4" s="706"/>
      <c r="BF4" s="706"/>
      <c r="BG4" s="706" t="s">
        <v>212</v>
      </c>
      <c r="BH4" s="706"/>
      <c r="BI4" s="706"/>
      <c r="BJ4" s="706"/>
      <c r="BK4" s="706"/>
      <c r="BL4" s="706"/>
      <c r="BM4" s="706"/>
      <c r="BN4" s="706"/>
      <c r="BO4" s="706" t="s">
        <v>209</v>
      </c>
      <c r="BP4" s="706"/>
      <c r="BQ4" s="706"/>
      <c r="BR4" s="706"/>
      <c r="BS4" s="706" t="s">
        <v>213</v>
      </c>
      <c r="BT4" s="706"/>
      <c r="BU4" s="706"/>
      <c r="BV4" s="706"/>
      <c r="BW4" s="706"/>
      <c r="BX4" s="706"/>
      <c r="BY4" s="706"/>
      <c r="BZ4" s="706"/>
      <c r="CA4" s="706"/>
      <c r="CB4" s="706"/>
      <c r="CD4" s="665" t="s">
        <v>214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ht="11.25" customHeight="1" x14ac:dyDescent="0.15">
      <c r="B5" s="662" t="s">
        <v>215</v>
      </c>
      <c r="C5" s="663"/>
      <c r="D5" s="663"/>
      <c r="E5" s="663"/>
      <c r="F5" s="663"/>
      <c r="G5" s="663"/>
      <c r="H5" s="663"/>
      <c r="I5" s="663"/>
      <c r="J5" s="663"/>
      <c r="K5" s="663"/>
      <c r="L5" s="663"/>
      <c r="M5" s="663"/>
      <c r="N5" s="663"/>
      <c r="O5" s="663"/>
      <c r="P5" s="663"/>
      <c r="Q5" s="664"/>
      <c r="R5" s="656">
        <v>306833</v>
      </c>
      <c r="S5" s="657"/>
      <c r="T5" s="657"/>
      <c r="U5" s="657"/>
      <c r="V5" s="657"/>
      <c r="W5" s="657"/>
      <c r="X5" s="657"/>
      <c r="Y5" s="688"/>
      <c r="Z5" s="701">
        <v>4.3</v>
      </c>
      <c r="AA5" s="701"/>
      <c r="AB5" s="701"/>
      <c r="AC5" s="701"/>
      <c r="AD5" s="702">
        <v>306833</v>
      </c>
      <c r="AE5" s="702"/>
      <c r="AF5" s="702"/>
      <c r="AG5" s="702"/>
      <c r="AH5" s="702"/>
      <c r="AI5" s="702"/>
      <c r="AJ5" s="702"/>
      <c r="AK5" s="702"/>
      <c r="AL5" s="689">
        <v>12.2</v>
      </c>
      <c r="AM5" s="672"/>
      <c r="AN5" s="672"/>
      <c r="AO5" s="690"/>
      <c r="AP5" s="662" t="s">
        <v>216</v>
      </c>
      <c r="AQ5" s="663"/>
      <c r="AR5" s="663"/>
      <c r="AS5" s="663"/>
      <c r="AT5" s="663"/>
      <c r="AU5" s="663"/>
      <c r="AV5" s="663"/>
      <c r="AW5" s="663"/>
      <c r="AX5" s="663"/>
      <c r="AY5" s="663"/>
      <c r="AZ5" s="663"/>
      <c r="BA5" s="663"/>
      <c r="BB5" s="663"/>
      <c r="BC5" s="663"/>
      <c r="BD5" s="663"/>
      <c r="BE5" s="663"/>
      <c r="BF5" s="664"/>
      <c r="BG5" s="596">
        <v>306833</v>
      </c>
      <c r="BH5" s="599"/>
      <c r="BI5" s="599"/>
      <c r="BJ5" s="599"/>
      <c r="BK5" s="599"/>
      <c r="BL5" s="599"/>
      <c r="BM5" s="599"/>
      <c r="BN5" s="600"/>
      <c r="BO5" s="653">
        <v>100</v>
      </c>
      <c r="BP5" s="653"/>
      <c r="BQ5" s="653"/>
      <c r="BR5" s="653"/>
      <c r="BS5" s="654" t="s">
        <v>217</v>
      </c>
      <c r="BT5" s="654"/>
      <c r="BU5" s="654"/>
      <c r="BV5" s="654"/>
      <c r="BW5" s="654"/>
      <c r="BX5" s="654"/>
      <c r="BY5" s="654"/>
      <c r="BZ5" s="654"/>
      <c r="CA5" s="654"/>
      <c r="CB5" s="681"/>
      <c r="CD5" s="665" t="s">
        <v>211</v>
      </c>
      <c r="CE5" s="666"/>
      <c r="CF5" s="666"/>
      <c r="CG5" s="666"/>
      <c r="CH5" s="666"/>
      <c r="CI5" s="666"/>
      <c r="CJ5" s="666"/>
      <c r="CK5" s="666"/>
      <c r="CL5" s="666"/>
      <c r="CM5" s="666"/>
      <c r="CN5" s="666"/>
      <c r="CO5" s="666"/>
      <c r="CP5" s="666"/>
      <c r="CQ5" s="667"/>
      <c r="CR5" s="665" t="s">
        <v>218</v>
      </c>
      <c r="CS5" s="666"/>
      <c r="CT5" s="666"/>
      <c r="CU5" s="666"/>
      <c r="CV5" s="666"/>
      <c r="CW5" s="666"/>
      <c r="CX5" s="666"/>
      <c r="CY5" s="667"/>
      <c r="CZ5" s="665" t="s">
        <v>209</v>
      </c>
      <c r="DA5" s="666"/>
      <c r="DB5" s="666"/>
      <c r="DC5" s="667"/>
      <c r="DD5" s="665" t="s">
        <v>219</v>
      </c>
      <c r="DE5" s="666"/>
      <c r="DF5" s="666"/>
      <c r="DG5" s="666"/>
      <c r="DH5" s="666"/>
      <c r="DI5" s="666"/>
      <c r="DJ5" s="666"/>
      <c r="DK5" s="666"/>
      <c r="DL5" s="666"/>
      <c r="DM5" s="666"/>
      <c r="DN5" s="666"/>
      <c r="DO5" s="666"/>
      <c r="DP5" s="667"/>
      <c r="DQ5" s="665" t="s">
        <v>220</v>
      </c>
      <c r="DR5" s="666"/>
      <c r="DS5" s="666"/>
      <c r="DT5" s="666"/>
      <c r="DU5" s="666"/>
      <c r="DV5" s="666"/>
      <c r="DW5" s="666"/>
      <c r="DX5" s="666"/>
      <c r="DY5" s="666"/>
      <c r="DZ5" s="666"/>
      <c r="EA5" s="666"/>
      <c r="EB5" s="666"/>
      <c r="EC5" s="667"/>
    </row>
    <row r="6" spans="2:143" ht="11.25" customHeight="1" x14ac:dyDescent="0.15">
      <c r="B6" s="593" t="s">
        <v>221</v>
      </c>
      <c r="C6" s="594"/>
      <c r="D6" s="594"/>
      <c r="E6" s="594"/>
      <c r="F6" s="594"/>
      <c r="G6" s="594"/>
      <c r="H6" s="594"/>
      <c r="I6" s="594"/>
      <c r="J6" s="594"/>
      <c r="K6" s="594"/>
      <c r="L6" s="594"/>
      <c r="M6" s="594"/>
      <c r="N6" s="594"/>
      <c r="O6" s="594"/>
      <c r="P6" s="594"/>
      <c r="Q6" s="595"/>
      <c r="R6" s="596">
        <v>17052</v>
      </c>
      <c r="S6" s="599"/>
      <c r="T6" s="599"/>
      <c r="U6" s="599"/>
      <c r="V6" s="599"/>
      <c r="W6" s="599"/>
      <c r="X6" s="599"/>
      <c r="Y6" s="600"/>
      <c r="Z6" s="653">
        <v>0.2</v>
      </c>
      <c r="AA6" s="653"/>
      <c r="AB6" s="653"/>
      <c r="AC6" s="653"/>
      <c r="AD6" s="654">
        <v>17052</v>
      </c>
      <c r="AE6" s="654"/>
      <c r="AF6" s="654"/>
      <c r="AG6" s="654"/>
      <c r="AH6" s="654"/>
      <c r="AI6" s="654"/>
      <c r="AJ6" s="654"/>
      <c r="AK6" s="654"/>
      <c r="AL6" s="601">
        <v>0.7</v>
      </c>
      <c r="AM6" s="602"/>
      <c r="AN6" s="602"/>
      <c r="AO6" s="655"/>
      <c r="AP6" s="593" t="s">
        <v>222</v>
      </c>
      <c r="AQ6" s="594"/>
      <c r="AR6" s="594"/>
      <c r="AS6" s="594"/>
      <c r="AT6" s="594"/>
      <c r="AU6" s="594"/>
      <c r="AV6" s="594"/>
      <c r="AW6" s="594"/>
      <c r="AX6" s="594"/>
      <c r="AY6" s="594"/>
      <c r="AZ6" s="594"/>
      <c r="BA6" s="594"/>
      <c r="BB6" s="594"/>
      <c r="BC6" s="594"/>
      <c r="BD6" s="594"/>
      <c r="BE6" s="594"/>
      <c r="BF6" s="595"/>
      <c r="BG6" s="596">
        <v>306833</v>
      </c>
      <c r="BH6" s="599"/>
      <c r="BI6" s="599"/>
      <c r="BJ6" s="599"/>
      <c r="BK6" s="599"/>
      <c r="BL6" s="599"/>
      <c r="BM6" s="599"/>
      <c r="BN6" s="600"/>
      <c r="BO6" s="653">
        <v>100</v>
      </c>
      <c r="BP6" s="653"/>
      <c r="BQ6" s="653"/>
      <c r="BR6" s="653"/>
      <c r="BS6" s="654" t="s">
        <v>217</v>
      </c>
      <c r="BT6" s="654"/>
      <c r="BU6" s="654"/>
      <c r="BV6" s="654"/>
      <c r="BW6" s="654"/>
      <c r="BX6" s="654"/>
      <c r="BY6" s="654"/>
      <c r="BZ6" s="654"/>
      <c r="CA6" s="654"/>
      <c r="CB6" s="681"/>
      <c r="CD6" s="662" t="s">
        <v>223</v>
      </c>
      <c r="CE6" s="663"/>
      <c r="CF6" s="663"/>
      <c r="CG6" s="663"/>
      <c r="CH6" s="663"/>
      <c r="CI6" s="663"/>
      <c r="CJ6" s="663"/>
      <c r="CK6" s="663"/>
      <c r="CL6" s="663"/>
      <c r="CM6" s="663"/>
      <c r="CN6" s="663"/>
      <c r="CO6" s="663"/>
      <c r="CP6" s="663"/>
      <c r="CQ6" s="664"/>
      <c r="CR6" s="596">
        <v>52202</v>
      </c>
      <c r="CS6" s="599"/>
      <c r="CT6" s="599"/>
      <c r="CU6" s="599"/>
      <c r="CV6" s="599"/>
      <c r="CW6" s="599"/>
      <c r="CX6" s="599"/>
      <c r="CY6" s="600"/>
      <c r="CZ6" s="689">
        <v>0.7</v>
      </c>
      <c r="DA6" s="672"/>
      <c r="DB6" s="672"/>
      <c r="DC6" s="691"/>
      <c r="DD6" s="604" t="s">
        <v>129</v>
      </c>
      <c r="DE6" s="599"/>
      <c r="DF6" s="599"/>
      <c r="DG6" s="599"/>
      <c r="DH6" s="599"/>
      <c r="DI6" s="599"/>
      <c r="DJ6" s="599"/>
      <c r="DK6" s="599"/>
      <c r="DL6" s="599"/>
      <c r="DM6" s="599"/>
      <c r="DN6" s="599"/>
      <c r="DO6" s="599"/>
      <c r="DP6" s="600"/>
      <c r="DQ6" s="604">
        <v>52202</v>
      </c>
      <c r="DR6" s="599"/>
      <c r="DS6" s="599"/>
      <c r="DT6" s="599"/>
      <c r="DU6" s="599"/>
      <c r="DV6" s="599"/>
      <c r="DW6" s="599"/>
      <c r="DX6" s="599"/>
      <c r="DY6" s="599"/>
      <c r="DZ6" s="599"/>
      <c r="EA6" s="599"/>
      <c r="EB6" s="599"/>
      <c r="EC6" s="637"/>
    </row>
    <row r="7" spans="2:143" ht="11.25" customHeight="1" x14ac:dyDescent="0.15">
      <c r="B7" s="593" t="s">
        <v>224</v>
      </c>
      <c r="C7" s="594"/>
      <c r="D7" s="594"/>
      <c r="E7" s="594"/>
      <c r="F7" s="594"/>
      <c r="G7" s="594"/>
      <c r="H7" s="594"/>
      <c r="I7" s="594"/>
      <c r="J7" s="594"/>
      <c r="K7" s="594"/>
      <c r="L7" s="594"/>
      <c r="M7" s="594"/>
      <c r="N7" s="594"/>
      <c r="O7" s="594"/>
      <c r="P7" s="594"/>
      <c r="Q7" s="595"/>
      <c r="R7" s="596">
        <v>889</v>
      </c>
      <c r="S7" s="599"/>
      <c r="T7" s="599"/>
      <c r="U7" s="599"/>
      <c r="V7" s="599"/>
      <c r="W7" s="599"/>
      <c r="X7" s="599"/>
      <c r="Y7" s="600"/>
      <c r="Z7" s="653">
        <v>0</v>
      </c>
      <c r="AA7" s="653"/>
      <c r="AB7" s="653"/>
      <c r="AC7" s="653"/>
      <c r="AD7" s="654">
        <v>889</v>
      </c>
      <c r="AE7" s="654"/>
      <c r="AF7" s="654"/>
      <c r="AG7" s="654"/>
      <c r="AH7" s="654"/>
      <c r="AI7" s="654"/>
      <c r="AJ7" s="654"/>
      <c r="AK7" s="654"/>
      <c r="AL7" s="601">
        <v>0</v>
      </c>
      <c r="AM7" s="602"/>
      <c r="AN7" s="602"/>
      <c r="AO7" s="655"/>
      <c r="AP7" s="593" t="s">
        <v>225</v>
      </c>
      <c r="AQ7" s="594"/>
      <c r="AR7" s="594"/>
      <c r="AS7" s="594"/>
      <c r="AT7" s="594"/>
      <c r="AU7" s="594"/>
      <c r="AV7" s="594"/>
      <c r="AW7" s="594"/>
      <c r="AX7" s="594"/>
      <c r="AY7" s="594"/>
      <c r="AZ7" s="594"/>
      <c r="BA7" s="594"/>
      <c r="BB7" s="594"/>
      <c r="BC7" s="594"/>
      <c r="BD7" s="594"/>
      <c r="BE7" s="594"/>
      <c r="BF7" s="595"/>
      <c r="BG7" s="596">
        <v>142355</v>
      </c>
      <c r="BH7" s="599"/>
      <c r="BI7" s="599"/>
      <c r="BJ7" s="599"/>
      <c r="BK7" s="599"/>
      <c r="BL7" s="599"/>
      <c r="BM7" s="599"/>
      <c r="BN7" s="600"/>
      <c r="BO7" s="653">
        <v>46.4</v>
      </c>
      <c r="BP7" s="653"/>
      <c r="BQ7" s="653"/>
      <c r="BR7" s="653"/>
      <c r="BS7" s="654" t="s">
        <v>217</v>
      </c>
      <c r="BT7" s="654"/>
      <c r="BU7" s="654"/>
      <c r="BV7" s="654"/>
      <c r="BW7" s="654"/>
      <c r="BX7" s="654"/>
      <c r="BY7" s="654"/>
      <c r="BZ7" s="654"/>
      <c r="CA7" s="654"/>
      <c r="CB7" s="681"/>
      <c r="CD7" s="593" t="s">
        <v>226</v>
      </c>
      <c r="CE7" s="594"/>
      <c r="CF7" s="594"/>
      <c r="CG7" s="594"/>
      <c r="CH7" s="594"/>
      <c r="CI7" s="594"/>
      <c r="CJ7" s="594"/>
      <c r="CK7" s="594"/>
      <c r="CL7" s="594"/>
      <c r="CM7" s="594"/>
      <c r="CN7" s="594"/>
      <c r="CO7" s="594"/>
      <c r="CP7" s="594"/>
      <c r="CQ7" s="595"/>
      <c r="CR7" s="596">
        <v>1152608</v>
      </c>
      <c r="CS7" s="599"/>
      <c r="CT7" s="599"/>
      <c r="CU7" s="599"/>
      <c r="CV7" s="599"/>
      <c r="CW7" s="599"/>
      <c r="CX7" s="599"/>
      <c r="CY7" s="600"/>
      <c r="CZ7" s="653">
        <v>16.399999999999999</v>
      </c>
      <c r="DA7" s="653"/>
      <c r="DB7" s="653"/>
      <c r="DC7" s="653"/>
      <c r="DD7" s="604">
        <v>149591</v>
      </c>
      <c r="DE7" s="599"/>
      <c r="DF7" s="599"/>
      <c r="DG7" s="599"/>
      <c r="DH7" s="599"/>
      <c r="DI7" s="599"/>
      <c r="DJ7" s="599"/>
      <c r="DK7" s="599"/>
      <c r="DL7" s="599"/>
      <c r="DM7" s="599"/>
      <c r="DN7" s="599"/>
      <c r="DO7" s="599"/>
      <c r="DP7" s="600"/>
      <c r="DQ7" s="604">
        <v>795741</v>
      </c>
      <c r="DR7" s="599"/>
      <c r="DS7" s="599"/>
      <c r="DT7" s="599"/>
      <c r="DU7" s="599"/>
      <c r="DV7" s="599"/>
      <c r="DW7" s="599"/>
      <c r="DX7" s="599"/>
      <c r="DY7" s="599"/>
      <c r="DZ7" s="599"/>
      <c r="EA7" s="599"/>
      <c r="EB7" s="599"/>
      <c r="EC7" s="637"/>
    </row>
    <row r="8" spans="2:143" ht="11.25" customHeight="1" x14ac:dyDescent="0.15">
      <c r="B8" s="593" t="s">
        <v>227</v>
      </c>
      <c r="C8" s="594"/>
      <c r="D8" s="594"/>
      <c r="E8" s="594"/>
      <c r="F8" s="594"/>
      <c r="G8" s="594"/>
      <c r="H8" s="594"/>
      <c r="I8" s="594"/>
      <c r="J8" s="594"/>
      <c r="K8" s="594"/>
      <c r="L8" s="594"/>
      <c r="M8" s="594"/>
      <c r="N8" s="594"/>
      <c r="O8" s="594"/>
      <c r="P8" s="594"/>
      <c r="Q8" s="595"/>
      <c r="R8" s="596">
        <v>1275</v>
      </c>
      <c r="S8" s="599"/>
      <c r="T8" s="599"/>
      <c r="U8" s="599"/>
      <c r="V8" s="599"/>
      <c r="W8" s="599"/>
      <c r="X8" s="599"/>
      <c r="Y8" s="600"/>
      <c r="Z8" s="653">
        <v>0</v>
      </c>
      <c r="AA8" s="653"/>
      <c r="AB8" s="653"/>
      <c r="AC8" s="653"/>
      <c r="AD8" s="654">
        <v>1275</v>
      </c>
      <c r="AE8" s="654"/>
      <c r="AF8" s="654"/>
      <c r="AG8" s="654"/>
      <c r="AH8" s="654"/>
      <c r="AI8" s="654"/>
      <c r="AJ8" s="654"/>
      <c r="AK8" s="654"/>
      <c r="AL8" s="601">
        <v>0.1</v>
      </c>
      <c r="AM8" s="602"/>
      <c r="AN8" s="602"/>
      <c r="AO8" s="655"/>
      <c r="AP8" s="593" t="s">
        <v>228</v>
      </c>
      <c r="AQ8" s="594"/>
      <c r="AR8" s="594"/>
      <c r="AS8" s="594"/>
      <c r="AT8" s="594"/>
      <c r="AU8" s="594"/>
      <c r="AV8" s="594"/>
      <c r="AW8" s="594"/>
      <c r="AX8" s="594"/>
      <c r="AY8" s="594"/>
      <c r="AZ8" s="594"/>
      <c r="BA8" s="594"/>
      <c r="BB8" s="594"/>
      <c r="BC8" s="594"/>
      <c r="BD8" s="594"/>
      <c r="BE8" s="594"/>
      <c r="BF8" s="595"/>
      <c r="BG8" s="596">
        <v>5111</v>
      </c>
      <c r="BH8" s="599"/>
      <c r="BI8" s="599"/>
      <c r="BJ8" s="599"/>
      <c r="BK8" s="599"/>
      <c r="BL8" s="599"/>
      <c r="BM8" s="599"/>
      <c r="BN8" s="600"/>
      <c r="BO8" s="653">
        <v>1.7</v>
      </c>
      <c r="BP8" s="653"/>
      <c r="BQ8" s="653"/>
      <c r="BR8" s="653"/>
      <c r="BS8" s="604" t="s">
        <v>120</v>
      </c>
      <c r="BT8" s="599"/>
      <c r="BU8" s="599"/>
      <c r="BV8" s="599"/>
      <c r="BW8" s="599"/>
      <c r="BX8" s="599"/>
      <c r="BY8" s="599"/>
      <c r="BZ8" s="599"/>
      <c r="CA8" s="599"/>
      <c r="CB8" s="637"/>
      <c r="CD8" s="593" t="s">
        <v>229</v>
      </c>
      <c r="CE8" s="594"/>
      <c r="CF8" s="594"/>
      <c r="CG8" s="594"/>
      <c r="CH8" s="594"/>
      <c r="CI8" s="594"/>
      <c r="CJ8" s="594"/>
      <c r="CK8" s="594"/>
      <c r="CL8" s="594"/>
      <c r="CM8" s="594"/>
      <c r="CN8" s="594"/>
      <c r="CO8" s="594"/>
      <c r="CP8" s="594"/>
      <c r="CQ8" s="595"/>
      <c r="CR8" s="596">
        <v>777007</v>
      </c>
      <c r="CS8" s="599"/>
      <c r="CT8" s="599"/>
      <c r="CU8" s="599"/>
      <c r="CV8" s="599"/>
      <c r="CW8" s="599"/>
      <c r="CX8" s="599"/>
      <c r="CY8" s="600"/>
      <c r="CZ8" s="653">
        <v>11.1</v>
      </c>
      <c r="DA8" s="653"/>
      <c r="DB8" s="653"/>
      <c r="DC8" s="653"/>
      <c r="DD8" s="604">
        <v>74873</v>
      </c>
      <c r="DE8" s="599"/>
      <c r="DF8" s="599"/>
      <c r="DG8" s="599"/>
      <c r="DH8" s="599"/>
      <c r="DI8" s="599"/>
      <c r="DJ8" s="599"/>
      <c r="DK8" s="599"/>
      <c r="DL8" s="599"/>
      <c r="DM8" s="599"/>
      <c r="DN8" s="599"/>
      <c r="DO8" s="599"/>
      <c r="DP8" s="600"/>
      <c r="DQ8" s="604">
        <v>381002</v>
      </c>
      <c r="DR8" s="599"/>
      <c r="DS8" s="599"/>
      <c r="DT8" s="599"/>
      <c r="DU8" s="599"/>
      <c r="DV8" s="599"/>
      <c r="DW8" s="599"/>
      <c r="DX8" s="599"/>
      <c r="DY8" s="599"/>
      <c r="DZ8" s="599"/>
      <c r="EA8" s="599"/>
      <c r="EB8" s="599"/>
      <c r="EC8" s="637"/>
    </row>
    <row r="9" spans="2:143" ht="11.25" customHeight="1" x14ac:dyDescent="0.15">
      <c r="B9" s="593" t="s">
        <v>230</v>
      </c>
      <c r="C9" s="594"/>
      <c r="D9" s="594"/>
      <c r="E9" s="594"/>
      <c r="F9" s="594"/>
      <c r="G9" s="594"/>
      <c r="H9" s="594"/>
      <c r="I9" s="594"/>
      <c r="J9" s="594"/>
      <c r="K9" s="594"/>
      <c r="L9" s="594"/>
      <c r="M9" s="594"/>
      <c r="N9" s="594"/>
      <c r="O9" s="594"/>
      <c r="P9" s="594"/>
      <c r="Q9" s="595"/>
      <c r="R9" s="596">
        <v>1117</v>
      </c>
      <c r="S9" s="599"/>
      <c r="T9" s="599"/>
      <c r="U9" s="599"/>
      <c r="V9" s="599"/>
      <c r="W9" s="599"/>
      <c r="X9" s="599"/>
      <c r="Y9" s="600"/>
      <c r="Z9" s="653">
        <v>0</v>
      </c>
      <c r="AA9" s="653"/>
      <c r="AB9" s="653"/>
      <c r="AC9" s="653"/>
      <c r="AD9" s="654">
        <v>1117</v>
      </c>
      <c r="AE9" s="654"/>
      <c r="AF9" s="654"/>
      <c r="AG9" s="654"/>
      <c r="AH9" s="654"/>
      <c r="AI9" s="654"/>
      <c r="AJ9" s="654"/>
      <c r="AK9" s="654"/>
      <c r="AL9" s="601">
        <v>0</v>
      </c>
      <c r="AM9" s="602"/>
      <c r="AN9" s="602"/>
      <c r="AO9" s="655"/>
      <c r="AP9" s="593" t="s">
        <v>231</v>
      </c>
      <c r="AQ9" s="594"/>
      <c r="AR9" s="594"/>
      <c r="AS9" s="594"/>
      <c r="AT9" s="594"/>
      <c r="AU9" s="594"/>
      <c r="AV9" s="594"/>
      <c r="AW9" s="594"/>
      <c r="AX9" s="594"/>
      <c r="AY9" s="594"/>
      <c r="AZ9" s="594"/>
      <c r="BA9" s="594"/>
      <c r="BB9" s="594"/>
      <c r="BC9" s="594"/>
      <c r="BD9" s="594"/>
      <c r="BE9" s="594"/>
      <c r="BF9" s="595"/>
      <c r="BG9" s="596">
        <v>119590</v>
      </c>
      <c r="BH9" s="599"/>
      <c r="BI9" s="599"/>
      <c r="BJ9" s="599"/>
      <c r="BK9" s="599"/>
      <c r="BL9" s="599"/>
      <c r="BM9" s="599"/>
      <c r="BN9" s="600"/>
      <c r="BO9" s="653">
        <v>39</v>
      </c>
      <c r="BP9" s="653"/>
      <c r="BQ9" s="653"/>
      <c r="BR9" s="653"/>
      <c r="BS9" s="604" t="s">
        <v>217</v>
      </c>
      <c r="BT9" s="599"/>
      <c r="BU9" s="599"/>
      <c r="BV9" s="599"/>
      <c r="BW9" s="599"/>
      <c r="BX9" s="599"/>
      <c r="BY9" s="599"/>
      <c r="BZ9" s="599"/>
      <c r="CA9" s="599"/>
      <c r="CB9" s="637"/>
      <c r="CD9" s="593" t="s">
        <v>232</v>
      </c>
      <c r="CE9" s="594"/>
      <c r="CF9" s="594"/>
      <c r="CG9" s="594"/>
      <c r="CH9" s="594"/>
      <c r="CI9" s="594"/>
      <c r="CJ9" s="594"/>
      <c r="CK9" s="594"/>
      <c r="CL9" s="594"/>
      <c r="CM9" s="594"/>
      <c r="CN9" s="594"/>
      <c r="CO9" s="594"/>
      <c r="CP9" s="594"/>
      <c r="CQ9" s="595"/>
      <c r="CR9" s="596">
        <v>1615659</v>
      </c>
      <c r="CS9" s="599"/>
      <c r="CT9" s="599"/>
      <c r="CU9" s="599"/>
      <c r="CV9" s="599"/>
      <c r="CW9" s="599"/>
      <c r="CX9" s="599"/>
      <c r="CY9" s="600"/>
      <c r="CZ9" s="653">
        <v>23</v>
      </c>
      <c r="DA9" s="653"/>
      <c r="DB9" s="653"/>
      <c r="DC9" s="653"/>
      <c r="DD9" s="604">
        <v>1123735</v>
      </c>
      <c r="DE9" s="599"/>
      <c r="DF9" s="599"/>
      <c r="DG9" s="599"/>
      <c r="DH9" s="599"/>
      <c r="DI9" s="599"/>
      <c r="DJ9" s="599"/>
      <c r="DK9" s="599"/>
      <c r="DL9" s="599"/>
      <c r="DM9" s="599"/>
      <c r="DN9" s="599"/>
      <c r="DO9" s="599"/>
      <c r="DP9" s="600"/>
      <c r="DQ9" s="604">
        <v>368717</v>
      </c>
      <c r="DR9" s="599"/>
      <c r="DS9" s="599"/>
      <c r="DT9" s="599"/>
      <c r="DU9" s="599"/>
      <c r="DV9" s="599"/>
      <c r="DW9" s="599"/>
      <c r="DX9" s="599"/>
      <c r="DY9" s="599"/>
      <c r="DZ9" s="599"/>
      <c r="EA9" s="599"/>
      <c r="EB9" s="599"/>
      <c r="EC9" s="637"/>
    </row>
    <row r="10" spans="2:143" ht="11.25" customHeight="1" x14ac:dyDescent="0.15">
      <c r="B10" s="593" t="s">
        <v>233</v>
      </c>
      <c r="C10" s="594"/>
      <c r="D10" s="594"/>
      <c r="E10" s="594"/>
      <c r="F10" s="594"/>
      <c r="G10" s="594"/>
      <c r="H10" s="594"/>
      <c r="I10" s="594"/>
      <c r="J10" s="594"/>
      <c r="K10" s="594"/>
      <c r="L10" s="594"/>
      <c r="M10" s="594"/>
      <c r="N10" s="594"/>
      <c r="O10" s="594"/>
      <c r="P10" s="594"/>
      <c r="Q10" s="595"/>
      <c r="R10" s="596" t="s">
        <v>217</v>
      </c>
      <c r="S10" s="599"/>
      <c r="T10" s="599"/>
      <c r="U10" s="599"/>
      <c r="V10" s="599"/>
      <c r="W10" s="599"/>
      <c r="X10" s="599"/>
      <c r="Y10" s="600"/>
      <c r="Z10" s="653" t="s">
        <v>120</v>
      </c>
      <c r="AA10" s="653"/>
      <c r="AB10" s="653"/>
      <c r="AC10" s="653"/>
      <c r="AD10" s="654" t="s">
        <v>129</v>
      </c>
      <c r="AE10" s="654"/>
      <c r="AF10" s="654"/>
      <c r="AG10" s="654"/>
      <c r="AH10" s="654"/>
      <c r="AI10" s="654"/>
      <c r="AJ10" s="654"/>
      <c r="AK10" s="654"/>
      <c r="AL10" s="601" t="s">
        <v>120</v>
      </c>
      <c r="AM10" s="602"/>
      <c r="AN10" s="602"/>
      <c r="AO10" s="655"/>
      <c r="AP10" s="593" t="s">
        <v>234</v>
      </c>
      <c r="AQ10" s="594"/>
      <c r="AR10" s="594"/>
      <c r="AS10" s="594"/>
      <c r="AT10" s="594"/>
      <c r="AU10" s="594"/>
      <c r="AV10" s="594"/>
      <c r="AW10" s="594"/>
      <c r="AX10" s="594"/>
      <c r="AY10" s="594"/>
      <c r="AZ10" s="594"/>
      <c r="BA10" s="594"/>
      <c r="BB10" s="594"/>
      <c r="BC10" s="594"/>
      <c r="BD10" s="594"/>
      <c r="BE10" s="594"/>
      <c r="BF10" s="595"/>
      <c r="BG10" s="596">
        <v>6468</v>
      </c>
      <c r="BH10" s="599"/>
      <c r="BI10" s="599"/>
      <c r="BJ10" s="599"/>
      <c r="BK10" s="599"/>
      <c r="BL10" s="599"/>
      <c r="BM10" s="599"/>
      <c r="BN10" s="600"/>
      <c r="BO10" s="653">
        <v>2.1</v>
      </c>
      <c r="BP10" s="653"/>
      <c r="BQ10" s="653"/>
      <c r="BR10" s="653"/>
      <c r="BS10" s="604" t="s">
        <v>217</v>
      </c>
      <c r="BT10" s="599"/>
      <c r="BU10" s="599"/>
      <c r="BV10" s="599"/>
      <c r="BW10" s="599"/>
      <c r="BX10" s="599"/>
      <c r="BY10" s="599"/>
      <c r="BZ10" s="599"/>
      <c r="CA10" s="599"/>
      <c r="CB10" s="637"/>
      <c r="CD10" s="593" t="s">
        <v>235</v>
      </c>
      <c r="CE10" s="594"/>
      <c r="CF10" s="594"/>
      <c r="CG10" s="594"/>
      <c r="CH10" s="594"/>
      <c r="CI10" s="594"/>
      <c r="CJ10" s="594"/>
      <c r="CK10" s="594"/>
      <c r="CL10" s="594"/>
      <c r="CM10" s="594"/>
      <c r="CN10" s="594"/>
      <c r="CO10" s="594"/>
      <c r="CP10" s="594"/>
      <c r="CQ10" s="595"/>
      <c r="CR10" s="596" t="s">
        <v>217</v>
      </c>
      <c r="CS10" s="599"/>
      <c r="CT10" s="599"/>
      <c r="CU10" s="599"/>
      <c r="CV10" s="599"/>
      <c r="CW10" s="599"/>
      <c r="CX10" s="599"/>
      <c r="CY10" s="600"/>
      <c r="CZ10" s="653" t="s">
        <v>120</v>
      </c>
      <c r="DA10" s="653"/>
      <c r="DB10" s="653"/>
      <c r="DC10" s="653"/>
      <c r="DD10" s="604" t="s">
        <v>129</v>
      </c>
      <c r="DE10" s="599"/>
      <c r="DF10" s="599"/>
      <c r="DG10" s="599"/>
      <c r="DH10" s="599"/>
      <c r="DI10" s="599"/>
      <c r="DJ10" s="599"/>
      <c r="DK10" s="599"/>
      <c r="DL10" s="599"/>
      <c r="DM10" s="599"/>
      <c r="DN10" s="599"/>
      <c r="DO10" s="599"/>
      <c r="DP10" s="600"/>
      <c r="DQ10" s="604" t="s">
        <v>217</v>
      </c>
      <c r="DR10" s="599"/>
      <c r="DS10" s="599"/>
      <c r="DT10" s="599"/>
      <c r="DU10" s="599"/>
      <c r="DV10" s="599"/>
      <c r="DW10" s="599"/>
      <c r="DX10" s="599"/>
      <c r="DY10" s="599"/>
      <c r="DZ10" s="599"/>
      <c r="EA10" s="599"/>
      <c r="EB10" s="599"/>
      <c r="EC10" s="637"/>
    </row>
    <row r="11" spans="2:143" ht="11.25" customHeight="1" x14ac:dyDescent="0.15">
      <c r="B11" s="593" t="s">
        <v>236</v>
      </c>
      <c r="C11" s="594"/>
      <c r="D11" s="594"/>
      <c r="E11" s="594"/>
      <c r="F11" s="594"/>
      <c r="G11" s="594"/>
      <c r="H11" s="594"/>
      <c r="I11" s="594"/>
      <c r="J11" s="594"/>
      <c r="K11" s="594"/>
      <c r="L11" s="594"/>
      <c r="M11" s="594"/>
      <c r="N11" s="594"/>
      <c r="O11" s="594"/>
      <c r="P11" s="594"/>
      <c r="Q11" s="595"/>
      <c r="R11" s="596" t="s">
        <v>129</v>
      </c>
      <c r="S11" s="599"/>
      <c r="T11" s="599"/>
      <c r="U11" s="599"/>
      <c r="V11" s="599"/>
      <c r="W11" s="599"/>
      <c r="X11" s="599"/>
      <c r="Y11" s="600"/>
      <c r="Z11" s="653" t="s">
        <v>217</v>
      </c>
      <c r="AA11" s="653"/>
      <c r="AB11" s="653"/>
      <c r="AC11" s="653"/>
      <c r="AD11" s="654" t="s">
        <v>129</v>
      </c>
      <c r="AE11" s="654"/>
      <c r="AF11" s="654"/>
      <c r="AG11" s="654"/>
      <c r="AH11" s="654"/>
      <c r="AI11" s="654"/>
      <c r="AJ11" s="654"/>
      <c r="AK11" s="654"/>
      <c r="AL11" s="601" t="s">
        <v>217</v>
      </c>
      <c r="AM11" s="602"/>
      <c r="AN11" s="602"/>
      <c r="AO11" s="655"/>
      <c r="AP11" s="593" t="s">
        <v>237</v>
      </c>
      <c r="AQ11" s="594"/>
      <c r="AR11" s="594"/>
      <c r="AS11" s="594"/>
      <c r="AT11" s="594"/>
      <c r="AU11" s="594"/>
      <c r="AV11" s="594"/>
      <c r="AW11" s="594"/>
      <c r="AX11" s="594"/>
      <c r="AY11" s="594"/>
      <c r="AZ11" s="594"/>
      <c r="BA11" s="594"/>
      <c r="BB11" s="594"/>
      <c r="BC11" s="594"/>
      <c r="BD11" s="594"/>
      <c r="BE11" s="594"/>
      <c r="BF11" s="595"/>
      <c r="BG11" s="596">
        <v>11186</v>
      </c>
      <c r="BH11" s="599"/>
      <c r="BI11" s="599"/>
      <c r="BJ11" s="599"/>
      <c r="BK11" s="599"/>
      <c r="BL11" s="599"/>
      <c r="BM11" s="599"/>
      <c r="BN11" s="600"/>
      <c r="BO11" s="653">
        <v>3.6</v>
      </c>
      <c r="BP11" s="653"/>
      <c r="BQ11" s="653"/>
      <c r="BR11" s="653"/>
      <c r="BS11" s="604" t="s">
        <v>120</v>
      </c>
      <c r="BT11" s="599"/>
      <c r="BU11" s="599"/>
      <c r="BV11" s="599"/>
      <c r="BW11" s="599"/>
      <c r="BX11" s="599"/>
      <c r="BY11" s="599"/>
      <c r="BZ11" s="599"/>
      <c r="CA11" s="599"/>
      <c r="CB11" s="637"/>
      <c r="CD11" s="593" t="s">
        <v>238</v>
      </c>
      <c r="CE11" s="594"/>
      <c r="CF11" s="594"/>
      <c r="CG11" s="594"/>
      <c r="CH11" s="594"/>
      <c r="CI11" s="594"/>
      <c r="CJ11" s="594"/>
      <c r="CK11" s="594"/>
      <c r="CL11" s="594"/>
      <c r="CM11" s="594"/>
      <c r="CN11" s="594"/>
      <c r="CO11" s="594"/>
      <c r="CP11" s="594"/>
      <c r="CQ11" s="595"/>
      <c r="CR11" s="596">
        <v>945786</v>
      </c>
      <c r="CS11" s="599"/>
      <c r="CT11" s="599"/>
      <c r="CU11" s="599"/>
      <c r="CV11" s="599"/>
      <c r="CW11" s="599"/>
      <c r="CX11" s="599"/>
      <c r="CY11" s="600"/>
      <c r="CZ11" s="653">
        <v>13.5</v>
      </c>
      <c r="DA11" s="653"/>
      <c r="DB11" s="653"/>
      <c r="DC11" s="653"/>
      <c r="DD11" s="604">
        <v>655485</v>
      </c>
      <c r="DE11" s="599"/>
      <c r="DF11" s="599"/>
      <c r="DG11" s="599"/>
      <c r="DH11" s="599"/>
      <c r="DI11" s="599"/>
      <c r="DJ11" s="599"/>
      <c r="DK11" s="599"/>
      <c r="DL11" s="599"/>
      <c r="DM11" s="599"/>
      <c r="DN11" s="599"/>
      <c r="DO11" s="599"/>
      <c r="DP11" s="600"/>
      <c r="DQ11" s="604">
        <v>178625</v>
      </c>
      <c r="DR11" s="599"/>
      <c r="DS11" s="599"/>
      <c r="DT11" s="599"/>
      <c r="DU11" s="599"/>
      <c r="DV11" s="599"/>
      <c r="DW11" s="599"/>
      <c r="DX11" s="599"/>
      <c r="DY11" s="599"/>
      <c r="DZ11" s="599"/>
      <c r="EA11" s="599"/>
      <c r="EB11" s="599"/>
      <c r="EC11" s="637"/>
    </row>
    <row r="12" spans="2:143" ht="11.25" customHeight="1" x14ac:dyDescent="0.15">
      <c r="B12" s="593" t="s">
        <v>239</v>
      </c>
      <c r="C12" s="594"/>
      <c r="D12" s="594"/>
      <c r="E12" s="594"/>
      <c r="F12" s="594"/>
      <c r="G12" s="594"/>
      <c r="H12" s="594"/>
      <c r="I12" s="594"/>
      <c r="J12" s="594"/>
      <c r="K12" s="594"/>
      <c r="L12" s="594"/>
      <c r="M12" s="594"/>
      <c r="N12" s="594"/>
      <c r="O12" s="594"/>
      <c r="P12" s="594"/>
      <c r="Q12" s="595"/>
      <c r="R12" s="596">
        <v>52637</v>
      </c>
      <c r="S12" s="599"/>
      <c r="T12" s="599"/>
      <c r="U12" s="599"/>
      <c r="V12" s="599"/>
      <c r="W12" s="599"/>
      <c r="X12" s="599"/>
      <c r="Y12" s="600"/>
      <c r="Z12" s="653">
        <v>0.7</v>
      </c>
      <c r="AA12" s="653"/>
      <c r="AB12" s="653"/>
      <c r="AC12" s="653"/>
      <c r="AD12" s="654">
        <v>52637</v>
      </c>
      <c r="AE12" s="654"/>
      <c r="AF12" s="654"/>
      <c r="AG12" s="654"/>
      <c r="AH12" s="654"/>
      <c r="AI12" s="654"/>
      <c r="AJ12" s="654"/>
      <c r="AK12" s="654"/>
      <c r="AL12" s="601">
        <v>2.1</v>
      </c>
      <c r="AM12" s="602"/>
      <c r="AN12" s="602"/>
      <c r="AO12" s="655"/>
      <c r="AP12" s="593" t="s">
        <v>240</v>
      </c>
      <c r="AQ12" s="594"/>
      <c r="AR12" s="594"/>
      <c r="AS12" s="594"/>
      <c r="AT12" s="594"/>
      <c r="AU12" s="594"/>
      <c r="AV12" s="594"/>
      <c r="AW12" s="594"/>
      <c r="AX12" s="594"/>
      <c r="AY12" s="594"/>
      <c r="AZ12" s="594"/>
      <c r="BA12" s="594"/>
      <c r="BB12" s="594"/>
      <c r="BC12" s="594"/>
      <c r="BD12" s="594"/>
      <c r="BE12" s="594"/>
      <c r="BF12" s="595"/>
      <c r="BG12" s="596">
        <v>130062</v>
      </c>
      <c r="BH12" s="599"/>
      <c r="BI12" s="599"/>
      <c r="BJ12" s="599"/>
      <c r="BK12" s="599"/>
      <c r="BL12" s="599"/>
      <c r="BM12" s="599"/>
      <c r="BN12" s="600"/>
      <c r="BO12" s="653">
        <v>42.4</v>
      </c>
      <c r="BP12" s="653"/>
      <c r="BQ12" s="653"/>
      <c r="BR12" s="653"/>
      <c r="BS12" s="604" t="s">
        <v>129</v>
      </c>
      <c r="BT12" s="599"/>
      <c r="BU12" s="599"/>
      <c r="BV12" s="599"/>
      <c r="BW12" s="599"/>
      <c r="BX12" s="599"/>
      <c r="BY12" s="599"/>
      <c r="BZ12" s="599"/>
      <c r="CA12" s="599"/>
      <c r="CB12" s="637"/>
      <c r="CD12" s="593" t="s">
        <v>241</v>
      </c>
      <c r="CE12" s="594"/>
      <c r="CF12" s="594"/>
      <c r="CG12" s="594"/>
      <c r="CH12" s="594"/>
      <c r="CI12" s="594"/>
      <c r="CJ12" s="594"/>
      <c r="CK12" s="594"/>
      <c r="CL12" s="594"/>
      <c r="CM12" s="594"/>
      <c r="CN12" s="594"/>
      <c r="CO12" s="594"/>
      <c r="CP12" s="594"/>
      <c r="CQ12" s="595"/>
      <c r="CR12" s="596">
        <v>179868</v>
      </c>
      <c r="CS12" s="599"/>
      <c r="CT12" s="599"/>
      <c r="CU12" s="599"/>
      <c r="CV12" s="599"/>
      <c r="CW12" s="599"/>
      <c r="CX12" s="599"/>
      <c r="CY12" s="600"/>
      <c r="CZ12" s="653">
        <v>2.6</v>
      </c>
      <c r="DA12" s="653"/>
      <c r="DB12" s="653"/>
      <c r="DC12" s="653"/>
      <c r="DD12" s="604">
        <v>45777</v>
      </c>
      <c r="DE12" s="599"/>
      <c r="DF12" s="599"/>
      <c r="DG12" s="599"/>
      <c r="DH12" s="599"/>
      <c r="DI12" s="599"/>
      <c r="DJ12" s="599"/>
      <c r="DK12" s="599"/>
      <c r="DL12" s="599"/>
      <c r="DM12" s="599"/>
      <c r="DN12" s="599"/>
      <c r="DO12" s="599"/>
      <c r="DP12" s="600"/>
      <c r="DQ12" s="604">
        <v>91153</v>
      </c>
      <c r="DR12" s="599"/>
      <c r="DS12" s="599"/>
      <c r="DT12" s="599"/>
      <c r="DU12" s="599"/>
      <c r="DV12" s="599"/>
      <c r="DW12" s="599"/>
      <c r="DX12" s="599"/>
      <c r="DY12" s="599"/>
      <c r="DZ12" s="599"/>
      <c r="EA12" s="599"/>
      <c r="EB12" s="599"/>
      <c r="EC12" s="637"/>
    </row>
    <row r="13" spans="2:143" ht="11.25" customHeight="1" x14ac:dyDescent="0.15">
      <c r="B13" s="593" t="s">
        <v>242</v>
      </c>
      <c r="C13" s="594"/>
      <c r="D13" s="594"/>
      <c r="E13" s="594"/>
      <c r="F13" s="594"/>
      <c r="G13" s="594"/>
      <c r="H13" s="594"/>
      <c r="I13" s="594"/>
      <c r="J13" s="594"/>
      <c r="K13" s="594"/>
      <c r="L13" s="594"/>
      <c r="M13" s="594"/>
      <c r="N13" s="594"/>
      <c r="O13" s="594"/>
      <c r="P13" s="594"/>
      <c r="Q13" s="595"/>
      <c r="R13" s="596" t="s">
        <v>129</v>
      </c>
      <c r="S13" s="599"/>
      <c r="T13" s="599"/>
      <c r="U13" s="599"/>
      <c r="V13" s="599"/>
      <c r="W13" s="599"/>
      <c r="X13" s="599"/>
      <c r="Y13" s="600"/>
      <c r="Z13" s="653" t="s">
        <v>120</v>
      </c>
      <c r="AA13" s="653"/>
      <c r="AB13" s="653"/>
      <c r="AC13" s="653"/>
      <c r="AD13" s="654" t="s">
        <v>129</v>
      </c>
      <c r="AE13" s="654"/>
      <c r="AF13" s="654"/>
      <c r="AG13" s="654"/>
      <c r="AH13" s="654"/>
      <c r="AI13" s="654"/>
      <c r="AJ13" s="654"/>
      <c r="AK13" s="654"/>
      <c r="AL13" s="601" t="s">
        <v>120</v>
      </c>
      <c r="AM13" s="602"/>
      <c r="AN13" s="602"/>
      <c r="AO13" s="655"/>
      <c r="AP13" s="593" t="s">
        <v>243</v>
      </c>
      <c r="AQ13" s="594"/>
      <c r="AR13" s="594"/>
      <c r="AS13" s="594"/>
      <c r="AT13" s="594"/>
      <c r="AU13" s="594"/>
      <c r="AV13" s="594"/>
      <c r="AW13" s="594"/>
      <c r="AX13" s="594"/>
      <c r="AY13" s="594"/>
      <c r="AZ13" s="594"/>
      <c r="BA13" s="594"/>
      <c r="BB13" s="594"/>
      <c r="BC13" s="594"/>
      <c r="BD13" s="594"/>
      <c r="BE13" s="594"/>
      <c r="BF13" s="595"/>
      <c r="BG13" s="596">
        <v>127587</v>
      </c>
      <c r="BH13" s="599"/>
      <c r="BI13" s="599"/>
      <c r="BJ13" s="599"/>
      <c r="BK13" s="599"/>
      <c r="BL13" s="599"/>
      <c r="BM13" s="599"/>
      <c r="BN13" s="600"/>
      <c r="BO13" s="653">
        <v>41.6</v>
      </c>
      <c r="BP13" s="653"/>
      <c r="BQ13" s="653"/>
      <c r="BR13" s="653"/>
      <c r="BS13" s="604" t="s">
        <v>217</v>
      </c>
      <c r="BT13" s="599"/>
      <c r="BU13" s="599"/>
      <c r="BV13" s="599"/>
      <c r="BW13" s="599"/>
      <c r="BX13" s="599"/>
      <c r="BY13" s="599"/>
      <c r="BZ13" s="599"/>
      <c r="CA13" s="599"/>
      <c r="CB13" s="637"/>
      <c r="CD13" s="593" t="s">
        <v>244</v>
      </c>
      <c r="CE13" s="594"/>
      <c r="CF13" s="594"/>
      <c r="CG13" s="594"/>
      <c r="CH13" s="594"/>
      <c r="CI13" s="594"/>
      <c r="CJ13" s="594"/>
      <c r="CK13" s="594"/>
      <c r="CL13" s="594"/>
      <c r="CM13" s="594"/>
      <c r="CN13" s="594"/>
      <c r="CO13" s="594"/>
      <c r="CP13" s="594"/>
      <c r="CQ13" s="595"/>
      <c r="CR13" s="596">
        <v>481446</v>
      </c>
      <c r="CS13" s="599"/>
      <c r="CT13" s="599"/>
      <c r="CU13" s="599"/>
      <c r="CV13" s="599"/>
      <c r="CW13" s="599"/>
      <c r="CX13" s="599"/>
      <c r="CY13" s="600"/>
      <c r="CZ13" s="653">
        <v>6.9</v>
      </c>
      <c r="DA13" s="653"/>
      <c r="DB13" s="653"/>
      <c r="DC13" s="653"/>
      <c r="DD13" s="604">
        <v>303522</v>
      </c>
      <c r="DE13" s="599"/>
      <c r="DF13" s="599"/>
      <c r="DG13" s="599"/>
      <c r="DH13" s="599"/>
      <c r="DI13" s="599"/>
      <c r="DJ13" s="599"/>
      <c r="DK13" s="599"/>
      <c r="DL13" s="599"/>
      <c r="DM13" s="599"/>
      <c r="DN13" s="599"/>
      <c r="DO13" s="599"/>
      <c r="DP13" s="600"/>
      <c r="DQ13" s="604">
        <v>150186</v>
      </c>
      <c r="DR13" s="599"/>
      <c r="DS13" s="599"/>
      <c r="DT13" s="599"/>
      <c r="DU13" s="599"/>
      <c r="DV13" s="599"/>
      <c r="DW13" s="599"/>
      <c r="DX13" s="599"/>
      <c r="DY13" s="599"/>
      <c r="DZ13" s="599"/>
      <c r="EA13" s="599"/>
      <c r="EB13" s="599"/>
      <c r="EC13" s="637"/>
    </row>
    <row r="14" spans="2:143" ht="11.25" customHeight="1" x14ac:dyDescent="0.15">
      <c r="B14" s="593" t="s">
        <v>245</v>
      </c>
      <c r="C14" s="594"/>
      <c r="D14" s="594"/>
      <c r="E14" s="594"/>
      <c r="F14" s="594"/>
      <c r="G14" s="594"/>
      <c r="H14" s="594"/>
      <c r="I14" s="594"/>
      <c r="J14" s="594"/>
      <c r="K14" s="594"/>
      <c r="L14" s="594"/>
      <c r="M14" s="594"/>
      <c r="N14" s="594"/>
      <c r="O14" s="594"/>
      <c r="P14" s="594"/>
      <c r="Q14" s="595"/>
      <c r="R14" s="596" t="s">
        <v>217</v>
      </c>
      <c r="S14" s="599"/>
      <c r="T14" s="599"/>
      <c r="U14" s="599"/>
      <c r="V14" s="599"/>
      <c r="W14" s="599"/>
      <c r="X14" s="599"/>
      <c r="Y14" s="600"/>
      <c r="Z14" s="653" t="s">
        <v>217</v>
      </c>
      <c r="AA14" s="653"/>
      <c r="AB14" s="653"/>
      <c r="AC14" s="653"/>
      <c r="AD14" s="654" t="s">
        <v>129</v>
      </c>
      <c r="AE14" s="654"/>
      <c r="AF14" s="654"/>
      <c r="AG14" s="654"/>
      <c r="AH14" s="654"/>
      <c r="AI14" s="654"/>
      <c r="AJ14" s="654"/>
      <c r="AK14" s="654"/>
      <c r="AL14" s="601" t="s">
        <v>129</v>
      </c>
      <c r="AM14" s="602"/>
      <c r="AN14" s="602"/>
      <c r="AO14" s="655"/>
      <c r="AP14" s="593" t="s">
        <v>246</v>
      </c>
      <c r="AQ14" s="594"/>
      <c r="AR14" s="594"/>
      <c r="AS14" s="594"/>
      <c r="AT14" s="594"/>
      <c r="AU14" s="594"/>
      <c r="AV14" s="594"/>
      <c r="AW14" s="594"/>
      <c r="AX14" s="594"/>
      <c r="AY14" s="594"/>
      <c r="AZ14" s="594"/>
      <c r="BA14" s="594"/>
      <c r="BB14" s="594"/>
      <c r="BC14" s="594"/>
      <c r="BD14" s="594"/>
      <c r="BE14" s="594"/>
      <c r="BF14" s="595"/>
      <c r="BG14" s="596">
        <v>11956</v>
      </c>
      <c r="BH14" s="599"/>
      <c r="BI14" s="599"/>
      <c r="BJ14" s="599"/>
      <c r="BK14" s="599"/>
      <c r="BL14" s="599"/>
      <c r="BM14" s="599"/>
      <c r="BN14" s="600"/>
      <c r="BO14" s="653">
        <v>3.9</v>
      </c>
      <c r="BP14" s="653"/>
      <c r="BQ14" s="653"/>
      <c r="BR14" s="653"/>
      <c r="BS14" s="604" t="s">
        <v>129</v>
      </c>
      <c r="BT14" s="599"/>
      <c r="BU14" s="599"/>
      <c r="BV14" s="599"/>
      <c r="BW14" s="599"/>
      <c r="BX14" s="599"/>
      <c r="BY14" s="599"/>
      <c r="BZ14" s="599"/>
      <c r="CA14" s="599"/>
      <c r="CB14" s="637"/>
      <c r="CD14" s="593" t="s">
        <v>247</v>
      </c>
      <c r="CE14" s="594"/>
      <c r="CF14" s="594"/>
      <c r="CG14" s="594"/>
      <c r="CH14" s="594"/>
      <c r="CI14" s="594"/>
      <c r="CJ14" s="594"/>
      <c r="CK14" s="594"/>
      <c r="CL14" s="594"/>
      <c r="CM14" s="594"/>
      <c r="CN14" s="594"/>
      <c r="CO14" s="594"/>
      <c r="CP14" s="594"/>
      <c r="CQ14" s="595"/>
      <c r="CR14" s="596">
        <v>157819</v>
      </c>
      <c r="CS14" s="599"/>
      <c r="CT14" s="599"/>
      <c r="CU14" s="599"/>
      <c r="CV14" s="599"/>
      <c r="CW14" s="599"/>
      <c r="CX14" s="599"/>
      <c r="CY14" s="600"/>
      <c r="CZ14" s="653">
        <v>2.2999999999999998</v>
      </c>
      <c r="DA14" s="653"/>
      <c r="DB14" s="653"/>
      <c r="DC14" s="653"/>
      <c r="DD14" s="604">
        <v>20948</v>
      </c>
      <c r="DE14" s="599"/>
      <c r="DF14" s="599"/>
      <c r="DG14" s="599"/>
      <c r="DH14" s="599"/>
      <c r="DI14" s="599"/>
      <c r="DJ14" s="599"/>
      <c r="DK14" s="599"/>
      <c r="DL14" s="599"/>
      <c r="DM14" s="599"/>
      <c r="DN14" s="599"/>
      <c r="DO14" s="599"/>
      <c r="DP14" s="600"/>
      <c r="DQ14" s="604">
        <v>126079</v>
      </c>
      <c r="DR14" s="599"/>
      <c r="DS14" s="599"/>
      <c r="DT14" s="599"/>
      <c r="DU14" s="599"/>
      <c r="DV14" s="599"/>
      <c r="DW14" s="599"/>
      <c r="DX14" s="599"/>
      <c r="DY14" s="599"/>
      <c r="DZ14" s="599"/>
      <c r="EA14" s="599"/>
      <c r="EB14" s="599"/>
      <c r="EC14" s="637"/>
    </row>
    <row r="15" spans="2:143" ht="11.25" customHeight="1" x14ac:dyDescent="0.15">
      <c r="B15" s="593" t="s">
        <v>248</v>
      </c>
      <c r="C15" s="594"/>
      <c r="D15" s="594"/>
      <c r="E15" s="594"/>
      <c r="F15" s="594"/>
      <c r="G15" s="594"/>
      <c r="H15" s="594"/>
      <c r="I15" s="594"/>
      <c r="J15" s="594"/>
      <c r="K15" s="594"/>
      <c r="L15" s="594"/>
      <c r="M15" s="594"/>
      <c r="N15" s="594"/>
      <c r="O15" s="594"/>
      <c r="P15" s="594"/>
      <c r="Q15" s="595"/>
      <c r="R15" s="596">
        <v>3226</v>
      </c>
      <c r="S15" s="599"/>
      <c r="T15" s="599"/>
      <c r="U15" s="599"/>
      <c r="V15" s="599"/>
      <c r="W15" s="599"/>
      <c r="X15" s="599"/>
      <c r="Y15" s="600"/>
      <c r="Z15" s="653">
        <v>0</v>
      </c>
      <c r="AA15" s="653"/>
      <c r="AB15" s="653"/>
      <c r="AC15" s="653"/>
      <c r="AD15" s="654">
        <v>3226</v>
      </c>
      <c r="AE15" s="654"/>
      <c r="AF15" s="654"/>
      <c r="AG15" s="654"/>
      <c r="AH15" s="654"/>
      <c r="AI15" s="654"/>
      <c r="AJ15" s="654"/>
      <c r="AK15" s="654"/>
      <c r="AL15" s="601">
        <v>0.1</v>
      </c>
      <c r="AM15" s="602"/>
      <c r="AN15" s="602"/>
      <c r="AO15" s="655"/>
      <c r="AP15" s="593" t="s">
        <v>249</v>
      </c>
      <c r="AQ15" s="594"/>
      <c r="AR15" s="594"/>
      <c r="AS15" s="594"/>
      <c r="AT15" s="594"/>
      <c r="AU15" s="594"/>
      <c r="AV15" s="594"/>
      <c r="AW15" s="594"/>
      <c r="AX15" s="594"/>
      <c r="AY15" s="594"/>
      <c r="AZ15" s="594"/>
      <c r="BA15" s="594"/>
      <c r="BB15" s="594"/>
      <c r="BC15" s="594"/>
      <c r="BD15" s="594"/>
      <c r="BE15" s="594"/>
      <c r="BF15" s="595"/>
      <c r="BG15" s="596">
        <v>22460</v>
      </c>
      <c r="BH15" s="599"/>
      <c r="BI15" s="599"/>
      <c r="BJ15" s="599"/>
      <c r="BK15" s="599"/>
      <c r="BL15" s="599"/>
      <c r="BM15" s="599"/>
      <c r="BN15" s="600"/>
      <c r="BO15" s="653">
        <v>7.3</v>
      </c>
      <c r="BP15" s="653"/>
      <c r="BQ15" s="653"/>
      <c r="BR15" s="653"/>
      <c r="BS15" s="604" t="s">
        <v>120</v>
      </c>
      <c r="BT15" s="599"/>
      <c r="BU15" s="599"/>
      <c r="BV15" s="599"/>
      <c r="BW15" s="599"/>
      <c r="BX15" s="599"/>
      <c r="BY15" s="599"/>
      <c r="BZ15" s="599"/>
      <c r="CA15" s="599"/>
      <c r="CB15" s="637"/>
      <c r="CD15" s="593" t="s">
        <v>250</v>
      </c>
      <c r="CE15" s="594"/>
      <c r="CF15" s="594"/>
      <c r="CG15" s="594"/>
      <c r="CH15" s="594"/>
      <c r="CI15" s="594"/>
      <c r="CJ15" s="594"/>
      <c r="CK15" s="594"/>
      <c r="CL15" s="594"/>
      <c r="CM15" s="594"/>
      <c r="CN15" s="594"/>
      <c r="CO15" s="594"/>
      <c r="CP15" s="594"/>
      <c r="CQ15" s="595"/>
      <c r="CR15" s="596">
        <v>797333</v>
      </c>
      <c r="CS15" s="599"/>
      <c r="CT15" s="599"/>
      <c r="CU15" s="599"/>
      <c r="CV15" s="599"/>
      <c r="CW15" s="599"/>
      <c r="CX15" s="599"/>
      <c r="CY15" s="600"/>
      <c r="CZ15" s="653">
        <v>11.4</v>
      </c>
      <c r="DA15" s="653"/>
      <c r="DB15" s="653"/>
      <c r="DC15" s="653"/>
      <c r="DD15" s="604">
        <v>565176</v>
      </c>
      <c r="DE15" s="599"/>
      <c r="DF15" s="599"/>
      <c r="DG15" s="599"/>
      <c r="DH15" s="599"/>
      <c r="DI15" s="599"/>
      <c r="DJ15" s="599"/>
      <c r="DK15" s="599"/>
      <c r="DL15" s="599"/>
      <c r="DM15" s="599"/>
      <c r="DN15" s="599"/>
      <c r="DO15" s="599"/>
      <c r="DP15" s="600"/>
      <c r="DQ15" s="604">
        <v>182136</v>
      </c>
      <c r="DR15" s="599"/>
      <c r="DS15" s="599"/>
      <c r="DT15" s="599"/>
      <c r="DU15" s="599"/>
      <c r="DV15" s="599"/>
      <c r="DW15" s="599"/>
      <c r="DX15" s="599"/>
      <c r="DY15" s="599"/>
      <c r="DZ15" s="599"/>
      <c r="EA15" s="599"/>
      <c r="EB15" s="599"/>
      <c r="EC15" s="637"/>
    </row>
    <row r="16" spans="2:143" ht="11.25" customHeight="1" x14ac:dyDescent="0.15">
      <c r="B16" s="593" t="s">
        <v>251</v>
      </c>
      <c r="C16" s="594"/>
      <c r="D16" s="594"/>
      <c r="E16" s="594"/>
      <c r="F16" s="594"/>
      <c r="G16" s="594"/>
      <c r="H16" s="594"/>
      <c r="I16" s="594"/>
      <c r="J16" s="594"/>
      <c r="K16" s="594"/>
      <c r="L16" s="594"/>
      <c r="M16" s="594"/>
      <c r="N16" s="594"/>
      <c r="O16" s="594"/>
      <c r="P16" s="594"/>
      <c r="Q16" s="595"/>
      <c r="R16" s="596" t="s">
        <v>217</v>
      </c>
      <c r="S16" s="599"/>
      <c r="T16" s="599"/>
      <c r="U16" s="599"/>
      <c r="V16" s="599"/>
      <c r="W16" s="599"/>
      <c r="X16" s="599"/>
      <c r="Y16" s="600"/>
      <c r="Z16" s="653" t="s">
        <v>129</v>
      </c>
      <c r="AA16" s="653"/>
      <c r="AB16" s="653"/>
      <c r="AC16" s="653"/>
      <c r="AD16" s="654" t="s">
        <v>217</v>
      </c>
      <c r="AE16" s="654"/>
      <c r="AF16" s="654"/>
      <c r="AG16" s="654"/>
      <c r="AH16" s="654"/>
      <c r="AI16" s="654"/>
      <c r="AJ16" s="654"/>
      <c r="AK16" s="654"/>
      <c r="AL16" s="601" t="s">
        <v>217</v>
      </c>
      <c r="AM16" s="602"/>
      <c r="AN16" s="602"/>
      <c r="AO16" s="655"/>
      <c r="AP16" s="593" t="s">
        <v>252</v>
      </c>
      <c r="AQ16" s="594"/>
      <c r="AR16" s="594"/>
      <c r="AS16" s="594"/>
      <c r="AT16" s="594"/>
      <c r="AU16" s="594"/>
      <c r="AV16" s="594"/>
      <c r="AW16" s="594"/>
      <c r="AX16" s="594"/>
      <c r="AY16" s="594"/>
      <c r="AZ16" s="594"/>
      <c r="BA16" s="594"/>
      <c r="BB16" s="594"/>
      <c r="BC16" s="594"/>
      <c r="BD16" s="594"/>
      <c r="BE16" s="594"/>
      <c r="BF16" s="595"/>
      <c r="BG16" s="596" t="s">
        <v>129</v>
      </c>
      <c r="BH16" s="599"/>
      <c r="BI16" s="599"/>
      <c r="BJ16" s="599"/>
      <c r="BK16" s="599"/>
      <c r="BL16" s="599"/>
      <c r="BM16" s="599"/>
      <c r="BN16" s="600"/>
      <c r="BO16" s="653" t="s">
        <v>217</v>
      </c>
      <c r="BP16" s="653"/>
      <c r="BQ16" s="653"/>
      <c r="BR16" s="653"/>
      <c r="BS16" s="604" t="s">
        <v>129</v>
      </c>
      <c r="BT16" s="599"/>
      <c r="BU16" s="599"/>
      <c r="BV16" s="599"/>
      <c r="BW16" s="599"/>
      <c r="BX16" s="599"/>
      <c r="BY16" s="599"/>
      <c r="BZ16" s="599"/>
      <c r="CA16" s="599"/>
      <c r="CB16" s="637"/>
      <c r="CD16" s="593" t="s">
        <v>253</v>
      </c>
      <c r="CE16" s="594"/>
      <c r="CF16" s="594"/>
      <c r="CG16" s="594"/>
      <c r="CH16" s="594"/>
      <c r="CI16" s="594"/>
      <c r="CJ16" s="594"/>
      <c r="CK16" s="594"/>
      <c r="CL16" s="594"/>
      <c r="CM16" s="594"/>
      <c r="CN16" s="594"/>
      <c r="CO16" s="594"/>
      <c r="CP16" s="594"/>
      <c r="CQ16" s="595"/>
      <c r="CR16" s="596">
        <v>5295</v>
      </c>
      <c r="CS16" s="599"/>
      <c r="CT16" s="599"/>
      <c r="CU16" s="599"/>
      <c r="CV16" s="599"/>
      <c r="CW16" s="599"/>
      <c r="CX16" s="599"/>
      <c r="CY16" s="600"/>
      <c r="CZ16" s="653">
        <v>0.1</v>
      </c>
      <c r="DA16" s="653"/>
      <c r="DB16" s="653"/>
      <c r="DC16" s="653"/>
      <c r="DD16" s="604" t="s">
        <v>217</v>
      </c>
      <c r="DE16" s="599"/>
      <c r="DF16" s="599"/>
      <c r="DG16" s="599"/>
      <c r="DH16" s="599"/>
      <c r="DI16" s="599"/>
      <c r="DJ16" s="599"/>
      <c r="DK16" s="599"/>
      <c r="DL16" s="599"/>
      <c r="DM16" s="599"/>
      <c r="DN16" s="599"/>
      <c r="DO16" s="599"/>
      <c r="DP16" s="600"/>
      <c r="DQ16" s="604">
        <v>5295</v>
      </c>
      <c r="DR16" s="599"/>
      <c r="DS16" s="599"/>
      <c r="DT16" s="599"/>
      <c r="DU16" s="599"/>
      <c r="DV16" s="599"/>
      <c r="DW16" s="599"/>
      <c r="DX16" s="599"/>
      <c r="DY16" s="599"/>
      <c r="DZ16" s="599"/>
      <c r="EA16" s="599"/>
      <c r="EB16" s="599"/>
      <c r="EC16" s="637"/>
    </row>
    <row r="17" spans="2:133" ht="11.25" customHeight="1" x14ac:dyDescent="0.15">
      <c r="B17" s="593" t="s">
        <v>254</v>
      </c>
      <c r="C17" s="594"/>
      <c r="D17" s="594"/>
      <c r="E17" s="594"/>
      <c r="F17" s="594"/>
      <c r="G17" s="594"/>
      <c r="H17" s="594"/>
      <c r="I17" s="594"/>
      <c r="J17" s="594"/>
      <c r="K17" s="594"/>
      <c r="L17" s="594"/>
      <c r="M17" s="594"/>
      <c r="N17" s="594"/>
      <c r="O17" s="594"/>
      <c r="P17" s="594"/>
      <c r="Q17" s="595"/>
      <c r="R17" s="596">
        <v>166</v>
      </c>
      <c r="S17" s="599"/>
      <c r="T17" s="599"/>
      <c r="U17" s="599"/>
      <c r="V17" s="599"/>
      <c r="W17" s="599"/>
      <c r="X17" s="599"/>
      <c r="Y17" s="600"/>
      <c r="Z17" s="653">
        <v>0</v>
      </c>
      <c r="AA17" s="653"/>
      <c r="AB17" s="653"/>
      <c r="AC17" s="653"/>
      <c r="AD17" s="654">
        <v>166</v>
      </c>
      <c r="AE17" s="654"/>
      <c r="AF17" s="654"/>
      <c r="AG17" s="654"/>
      <c r="AH17" s="654"/>
      <c r="AI17" s="654"/>
      <c r="AJ17" s="654"/>
      <c r="AK17" s="654"/>
      <c r="AL17" s="601">
        <v>0</v>
      </c>
      <c r="AM17" s="602"/>
      <c r="AN17" s="602"/>
      <c r="AO17" s="655"/>
      <c r="AP17" s="593" t="s">
        <v>255</v>
      </c>
      <c r="AQ17" s="594"/>
      <c r="AR17" s="594"/>
      <c r="AS17" s="594"/>
      <c r="AT17" s="594"/>
      <c r="AU17" s="594"/>
      <c r="AV17" s="594"/>
      <c r="AW17" s="594"/>
      <c r="AX17" s="594"/>
      <c r="AY17" s="594"/>
      <c r="AZ17" s="594"/>
      <c r="BA17" s="594"/>
      <c r="BB17" s="594"/>
      <c r="BC17" s="594"/>
      <c r="BD17" s="594"/>
      <c r="BE17" s="594"/>
      <c r="BF17" s="595"/>
      <c r="BG17" s="596" t="s">
        <v>129</v>
      </c>
      <c r="BH17" s="599"/>
      <c r="BI17" s="599"/>
      <c r="BJ17" s="599"/>
      <c r="BK17" s="599"/>
      <c r="BL17" s="599"/>
      <c r="BM17" s="599"/>
      <c r="BN17" s="600"/>
      <c r="BO17" s="653" t="s">
        <v>129</v>
      </c>
      <c r="BP17" s="653"/>
      <c r="BQ17" s="653"/>
      <c r="BR17" s="653"/>
      <c r="BS17" s="604" t="s">
        <v>129</v>
      </c>
      <c r="BT17" s="599"/>
      <c r="BU17" s="599"/>
      <c r="BV17" s="599"/>
      <c r="BW17" s="599"/>
      <c r="BX17" s="599"/>
      <c r="BY17" s="599"/>
      <c r="BZ17" s="599"/>
      <c r="CA17" s="599"/>
      <c r="CB17" s="637"/>
      <c r="CD17" s="593" t="s">
        <v>256</v>
      </c>
      <c r="CE17" s="594"/>
      <c r="CF17" s="594"/>
      <c r="CG17" s="594"/>
      <c r="CH17" s="594"/>
      <c r="CI17" s="594"/>
      <c r="CJ17" s="594"/>
      <c r="CK17" s="594"/>
      <c r="CL17" s="594"/>
      <c r="CM17" s="594"/>
      <c r="CN17" s="594"/>
      <c r="CO17" s="594"/>
      <c r="CP17" s="594"/>
      <c r="CQ17" s="595"/>
      <c r="CR17" s="596">
        <v>844690</v>
      </c>
      <c r="CS17" s="599"/>
      <c r="CT17" s="599"/>
      <c r="CU17" s="599"/>
      <c r="CV17" s="599"/>
      <c r="CW17" s="599"/>
      <c r="CX17" s="599"/>
      <c r="CY17" s="600"/>
      <c r="CZ17" s="653">
        <v>12.1</v>
      </c>
      <c r="DA17" s="653"/>
      <c r="DB17" s="653"/>
      <c r="DC17" s="653"/>
      <c r="DD17" s="604" t="s">
        <v>129</v>
      </c>
      <c r="DE17" s="599"/>
      <c r="DF17" s="599"/>
      <c r="DG17" s="599"/>
      <c r="DH17" s="599"/>
      <c r="DI17" s="599"/>
      <c r="DJ17" s="599"/>
      <c r="DK17" s="599"/>
      <c r="DL17" s="599"/>
      <c r="DM17" s="599"/>
      <c r="DN17" s="599"/>
      <c r="DO17" s="599"/>
      <c r="DP17" s="600"/>
      <c r="DQ17" s="604">
        <v>775263</v>
      </c>
      <c r="DR17" s="599"/>
      <c r="DS17" s="599"/>
      <c r="DT17" s="599"/>
      <c r="DU17" s="599"/>
      <c r="DV17" s="599"/>
      <c r="DW17" s="599"/>
      <c r="DX17" s="599"/>
      <c r="DY17" s="599"/>
      <c r="DZ17" s="599"/>
      <c r="EA17" s="599"/>
      <c r="EB17" s="599"/>
      <c r="EC17" s="637"/>
    </row>
    <row r="18" spans="2:133" ht="11.25" customHeight="1" x14ac:dyDescent="0.15">
      <c r="B18" s="593" t="s">
        <v>257</v>
      </c>
      <c r="C18" s="594"/>
      <c r="D18" s="594"/>
      <c r="E18" s="594"/>
      <c r="F18" s="594"/>
      <c r="G18" s="594"/>
      <c r="H18" s="594"/>
      <c r="I18" s="594"/>
      <c r="J18" s="594"/>
      <c r="K18" s="594"/>
      <c r="L18" s="594"/>
      <c r="M18" s="594"/>
      <c r="N18" s="594"/>
      <c r="O18" s="594"/>
      <c r="P18" s="594"/>
      <c r="Q18" s="595"/>
      <c r="R18" s="596">
        <v>2445084</v>
      </c>
      <c r="S18" s="599"/>
      <c r="T18" s="599"/>
      <c r="U18" s="599"/>
      <c r="V18" s="599"/>
      <c r="W18" s="599"/>
      <c r="X18" s="599"/>
      <c r="Y18" s="600"/>
      <c r="Z18" s="653">
        <v>34.6</v>
      </c>
      <c r="AA18" s="653"/>
      <c r="AB18" s="653"/>
      <c r="AC18" s="653"/>
      <c r="AD18" s="654">
        <v>2138838</v>
      </c>
      <c r="AE18" s="654"/>
      <c r="AF18" s="654"/>
      <c r="AG18" s="654"/>
      <c r="AH18" s="654"/>
      <c r="AI18" s="654"/>
      <c r="AJ18" s="654"/>
      <c r="AK18" s="654"/>
      <c r="AL18" s="601">
        <v>84.8</v>
      </c>
      <c r="AM18" s="602"/>
      <c r="AN18" s="602"/>
      <c r="AO18" s="655"/>
      <c r="AP18" s="593" t="s">
        <v>258</v>
      </c>
      <c r="AQ18" s="594"/>
      <c r="AR18" s="594"/>
      <c r="AS18" s="594"/>
      <c r="AT18" s="594"/>
      <c r="AU18" s="594"/>
      <c r="AV18" s="594"/>
      <c r="AW18" s="594"/>
      <c r="AX18" s="594"/>
      <c r="AY18" s="594"/>
      <c r="AZ18" s="594"/>
      <c r="BA18" s="594"/>
      <c r="BB18" s="594"/>
      <c r="BC18" s="594"/>
      <c r="BD18" s="594"/>
      <c r="BE18" s="594"/>
      <c r="BF18" s="595"/>
      <c r="BG18" s="596" t="s">
        <v>120</v>
      </c>
      <c r="BH18" s="599"/>
      <c r="BI18" s="599"/>
      <c r="BJ18" s="599"/>
      <c r="BK18" s="599"/>
      <c r="BL18" s="599"/>
      <c r="BM18" s="599"/>
      <c r="BN18" s="600"/>
      <c r="BO18" s="653" t="s">
        <v>217</v>
      </c>
      <c r="BP18" s="653"/>
      <c r="BQ18" s="653"/>
      <c r="BR18" s="653"/>
      <c r="BS18" s="604" t="s">
        <v>129</v>
      </c>
      <c r="BT18" s="599"/>
      <c r="BU18" s="599"/>
      <c r="BV18" s="599"/>
      <c r="BW18" s="599"/>
      <c r="BX18" s="599"/>
      <c r="BY18" s="599"/>
      <c r="BZ18" s="599"/>
      <c r="CA18" s="599"/>
      <c r="CB18" s="637"/>
      <c r="CD18" s="593" t="s">
        <v>259</v>
      </c>
      <c r="CE18" s="594"/>
      <c r="CF18" s="594"/>
      <c r="CG18" s="594"/>
      <c r="CH18" s="594"/>
      <c r="CI18" s="594"/>
      <c r="CJ18" s="594"/>
      <c r="CK18" s="594"/>
      <c r="CL18" s="594"/>
      <c r="CM18" s="594"/>
      <c r="CN18" s="594"/>
      <c r="CO18" s="594"/>
      <c r="CP18" s="594"/>
      <c r="CQ18" s="595"/>
      <c r="CR18" s="596" t="s">
        <v>120</v>
      </c>
      <c r="CS18" s="599"/>
      <c r="CT18" s="599"/>
      <c r="CU18" s="599"/>
      <c r="CV18" s="599"/>
      <c r="CW18" s="599"/>
      <c r="CX18" s="599"/>
      <c r="CY18" s="600"/>
      <c r="CZ18" s="653" t="s">
        <v>129</v>
      </c>
      <c r="DA18" s="653"/>
      <c r="DB18" s="653"/>
      <c r="DC18" s="653"/>
      <c r="DD18" s="604" t="s">
        <v>129</v>
      </c>
      <c r="DE18" s="599"/>
      <c r="DF18" s="599"/>
      <c r="DG18" s="599"/>
      <c r="DH18" s="599"/>
      <c r="DI18" s="599"/>
      <c r="DJ18" s="599"/>
      <c r="DK18" s="599"/>
      <c r="DL18" s="599"/>
      <c r="DM18" s="599"/>
      <c r="DN18" s="599"/>
      <c r="DO18" s="599"/>
      <c r="DP18" s="600"/>
      <c r="DQ18" s="604" t="s">
        <v>129</v>
      </c>
      <c r="DR18" s="599"/>
      <c r="DS18" s="599"/>
      <c r="DT18" s="599"/>
      <c r="DU18" s="599"/>
      <c r="DV18" s="599"/>
      <c r="DW18" s="599"/>
      <c r="DX18" s="599"/>
      <c r="DY18" s="599"/>
      <c r="DZ18" s="599"/>
      <c r="EA18" s="599"/>
      <c r="EB18" s="599"/>
      <c r="EC18" s="637"/>
    </row>
    <row r="19" spans="2:133" ht="11.25" customHeight="1" x14ac:dyDescent="0.15">
      <c r="B19" s="593" t="s">
        <v>260</v>
      </c>
      <c r="C19" s="594"/>
      <c r="D19" s="594"/>
      <c r="E19" s="594"/>
      <c r="F19" s="594"/>
      <c r="G19" s="594"/>
      <c r="H19" s="594"/>
      <c r="I19" s="594"/>
      <c r="J19" s="594"/>
      <c r="K19" s="594"/>
      <c r="L19" s="594"/>
      <c r="M19" s="594"/>
      <c r="N19" s="594"/>
      <c r="O19" s="594"/>
      <c r="P19" s="594"/>
      <c r="Q19" s="595"/>
      <c r="R19" s="596">
        <v>2138838</v>
      </c>
      <c r="S19" s="599"/>
      <c r="T19" s="599"/>
      <c r="U19" s="599"/>
      <c r="V19" s="599"/>
      <c r="W19" s="599"/>
      <c r="X19" s="599"/>
      <c r="Y19" s="600"/>
      <c r="Z19" s="653">
        <v>30.3</v>
      </c>
      <c r="AA19" s="653"/>
      <c r="AB19" s="653"/>
      <c r="AC19" s="653"/>
      <c r="AD19" s="654">
        <v>2138838</v>
      </c>
      <c r="AE19" s="654"/>
      <c r="AF19" s="654"/>
      <c r="AG19" s="654"/>
      <c r="AH19" s="654"/>
      <c r="AI19" s="654"/>
      <c r="AJ19" s="654"/>
      <c r="AK19" s="654"/>
      <c r="AL19" s="601">
        <v>84.8</v>
      </c>
      <c r="AM19" s="602"/>
      <c r="AN19" s="602"/>
      <c r="AO19" s="655"/>
      <c r="AP19" s="593" t="s">
        <v>261</v>
      </c>
      <c r="AQ19" s="594"/>
      <c r="AR19" s="594"/>
      <c r="AS19" s="594"/>
      <c r="AT19" s="594"/>
      <c r="AU19" s="594"/>
      <c r="AV19" s="594"/>
      <c r="AW19" s="594"/>
      <c r="AX19" s="594"/>
      <c r="AY19" s="594"/>
      <c r="AZ19" s="594"/>
      <c r="BA19" s="594"/>
      <c r="BB19" s="594"/>
      <c r="BC19" s="594"/>
      <c r="BD19" s="594"/>
      <c r="BE19" s="594"/>
      <c r="BF19" s="595"/>
      <c r="BG19" s="596" t="s">
        <v>129</v>
      </c>
      <c r="BH19" s="599"/>
      <c r="BI19" s="599"/>
      <c r="BJ19" s="599"/>
      <c r="BK19" s="599"/>
      <c r="BL19" s="599"/>
      <c r="BM19" s="599"/>
      <c r="BN19" s="600"/>
      <c r="BO19" s="653" t="s">
        <v>217</v>
      </c>
      <c r="BP19" s="653"/>
      <c r="BQ19" s="653"/>
      <c r="BR19" s="653"/>
      <c r="BS19" s="604" t="s">
        <v>120</v>
      </c>
      <c r="BT19" s="599"/>
      <c r="BU19" s="599"/>
      <c r="BV19" s="599"/>
      <c r="BW19" s="599"/>
      <c r="BX19" s="599"/>
      <c r="BY19" s="599"/>
      <c r="BZ19" s="599"/>
      <c r="CA19" s="599"/>
      <c r="CB19" s="637"/>
      <c r="CD19" s="593" t="s">
        <v>262</v>
      </c>
      <c r="CE19" s="594"/>
      <c r="CF19" s="594"/>
      <c r="CG19" s="594"/>
      <c r="CH19" s="594"/>
      <c r="CI19" s="594"/>
      <c r="CJ19" s="594"/>
      <c r="CK19" s="594"/>
      <c r="CL19" s="594"/>
      <c r="CM19" s="594"/>
      <c r="CN19" s="594"/>
      <c r="CO19" s="594"/>
      <c r="CP19" s="594"/>
      <c r="CQ19" s="595"/>
      <c r="CR19" s="596" t="s">
        <v>120</v>
      </c>
      <c r="CS19" s="599"/>
      <c r="CT19" s="599"/>
      <c r="CU19" s="599"/>
      <c r="CV19" s="599"/>
      <c r="CW19" s="599"/>
      <c r="CX19" s="599"/>
      <c r="CY19" s="600"/>
      <c r="CZ19" s="653" t="s">
        <v>129</v>
      </c>
      <c r="DA19" s="653"/>
      <c r="DB19" s="653"/>
      <c r="DC19" s="653"/>
      <c r="DD19" s="604" t="s">
        <v>120</v>
      </c>
      <c r="DE19" s="599"/>
      <c r="DF19" s="599"/>
      <c r="DG19" s="599"/>
      <c r="DH19" s="599"/>
      <c r="DI19" s="599"/>
      <c r="DJ19" s="599"/>
      <c r="DK19" s="599"/>
      <c r="DL19" s="599"/>
      <c r="DM19" s="599"/>
      <c r="DN19" s="599"/>
      <c r="DO19" s="599"/>
      <c r="DP19" s="600"/>
      <c r="DQ19" s="604" t="s">
        <v>217</v>
      </c>
      <c r="DR19" s="599"/>
      <c r="DS19" s="599"/>
      <c r="DT19" s="599"/>
      <c r="DU19" s="599"/>
      <c r="DV19" s="599"/>
      <c r="DW19" s="599"/>
      <c r="DX19" s="599"/>
      <c r="DY19" s="599"/>
      <c r="DZ19" s="599"/>
      <c r="EA19" s="599"/>
      <c r="EB19" s="599"/>
      <c r="EC19" s="637"/>
    </row>
    <row r="20" spans="2:133" ht="11.25" customHeight="1" x14ac:dyDescent="0.15">
      <c r="B20" s="593" t="s">
        <v>263</v>
      </c>
      <c r="C20" s="594"/>
      <c r="D20" s="594"/>
      <c r="E20" s="594"/>
      <c r="F20" s="594"/>
      <c r="G20" s="594"/>
      <c r="H20" s="594"/>
      <c r="I20" s="594"/>
      <c r="J20" s="594"/>
      <c r="K20" s="594"/>
      <c r="L20" s="594"/>
      <c r="M20" s="594"/>
      <c r="N20" s="594"/>
      <c r="O20" s="594"/>
      <c r="P20" s="594"/>
      <c r="Q20" s="595"/>
      <c r="R20" s="596">
        <v>306246</v>
      </c>
      <c r="S20" s="599"/>
      <c r="T20" s="599"/>
      <c r="U20" s="599"/>
      <c r="V20" s="599"/>
      <c r="W20" s="599"/>
      <c r="X20" s="599"/>
      <c r="Y20" s="600"/>
      <c r="Z20" s="653">
        <v>4.3</v>
      </c>
      <c r="AA20" s="653"/>
      <c r="AB20" s="653"/>
      <c r="AC20" s="653"/>
      <c r="AD20" s="654" t="s">
        <v>129</v>
      </c>
      <c r="AE20" s="654"/>
      <c r="AF20" s="654"/>
      <c r="AG20" s="654"/>
      <c r="AH20" s="654"/>
      <c r="AI20" s="654"/>
      <c r="AJ20" s="654"/>
      <c r="AK20" s="654"/>
      <c r="AL20" s="601" t="s">
        <v>217</v>
      </c>
      <c r="AM20" s="602"/>
      <c r="AN20" s="602"/>
      <c r="AO20" s="655"/>
      <c r="AP20" s="593" t="s">
        <v>264</v>
      </c>
      <c r="AQ20" s="594"/>
      <c r="AR20" s="594"/>
      <c r="AS20" s="594"/>
      <c r="AT20" s="594"/>
      <c r="AU20" s="594"/>
      <c r="AV20" s="594"/>
      <c r="AW20" s="594"/>
      <c r="AX20" s="594"/>
      <c r="AY20" s="594"/>
      <c r="AZ20" s="594"/>
      <c r="BA20" s="594"/>
      <c r="BB20" s="594"/>
      <c r="BC20" s="594"/>
      <c r="BD20" s="594"/>
      <c r="BE20" s="594"/>
      <c r="BF20" s="595"/>
      <c r="BG20" s="596" t="s">
        <v>129</v>
      </c>
      <c r="BH20" s="599"/>
      <c r="BI20" s="599"/>
      <c r="BJ20" s="599"/>
      <c r="BK20" s="599"/>
      <c r="BL20" s="599"/>
      <c r="BM20" s="599"/>
      <c r="BN20" s="600"/>
      <c r="BO20" s="653" t="s">
        <v>120</v>
      </c>
      <c r="BP20" s="653"/>
      <c r="BQ20" s="653"/>
      <c r="BR20" s="653"/>
      <c r="BS20" s="604" t="s">
        <v>129</v>
      </c>
      <c r="BT20" s="599"/>
      <c r="BU20" s="599"/>
      <c r="BV20" s="599"/>
      <c r="BW20" s="599"/>
      <c r="BX20" s="599"/>
      <c r="BY20" s="599"/>
      <c r="BZ20" s="599"/>
      <c r="CA20" s="599"/>
      <c r="CB20" s="637"/>
      <c r="CD20" s="593" t="s">
        <v>265</v>
      </c>
      <c r="CE20" s="594"/>
      <c r="CF20" s="594"/>
      <c r="CG20" s="594"/>
      <c r="CH20" s="594"/>
      <c r="CI20" s="594"/>
      <c r="CJ20" s="594"/>
      <c r="CK20" s="594"/>
      <c r="CL20" s="594"/>
      <c r="CM20" s="594"/>
      <c r="CN20" s="594"/>
      <c r="CO20" s="594"/>
      <c r="CP20" s="594"/>
      <c r="CQ20" s="595"/>
      <c r="CR20" s="596">
        <v>7009713</v>
      </c>
      <c r="CS20" s="599"/>
      <c r="CT20" s="599"/>
      <c r="CU20" s="599"/>
      <c r="CV20" s="599"/>
      <c r="CW20" s="599"/>
      <c r="CX20" s="599"/>
      <c r="CY20" s="600"/>
      <c r="CZ20" s="653">
        <v>100</v>
      </c>
      <c r="DA20" s="653"/>
      <c r="DB20" s="653"/>
      <c r="DC20" s="653"/>
      <c r="DD20" s="604">
        <v>2939107</v>
      </c>
      <c r="DE20" s="599"/>
      <c r="DF20" s="599"/>
      <c r="DG20" s="599"/>
      <c r="DH20" s="599"/>
      <c r="DI20" s="599"/>
      <c r="DJ20" s="599"/>
      <c r="DK20" s="599"/>
      <c r="DL20" s="599"/>
      <c r="DM20" s="599"/>
      <c r="DN20" s="599"/>
      <c r="DO20" s="599"/>
      <c r="DP20" s="600"/>
      <c r="DQ20" s="604">
        <v>3106399</v>
      </c>
      <c r="DR20" s="599"/>
      <c r="DS20" s="599"/>
      <c r="DT20" s="599"/>
      <c r="DU20" s="599"/>
      <c r="DV20" s="599"/>
      <c r="DW20" s="599"/>
      <c r="DX20" s="599"/>
      <c r="DY20" s="599"/>
      <c r="DZ20" s="599"/>
      <c r="EA20" s="599"/>
      <c r="EB20" s="599"/>
      <c r="EC20" s="637"/>
    </row>
    <row r="21" spans="2:133" ht="11.25" customHeight="1" x14ac:dyDescent="0.15">
      <c r="B21" s="593" t="s">
        <v>266</v>
      </c>
      <c r="C21" s="594"/>
      <c r="D21" s="594"/>
      <c r="E21" s="594"/>
      <c r="F21" s="594"/>
      <c r="G21" s="594"/>
      <c r="H21" s="594"/>
      <c r="I21" s="594"/>
      <c r="J21" s="594"/>
      <c r="K21" s="594"/>
      <c r="L21" s="594"/>
      <c r="M21" s="594"/>
      <c r="N21" s="594"/>
      <c r="O21" s="594"/>
      <c r="P21" s="594"/>
      <c r="Q21" s="595"/>
      <c r="R21" s="596" t="s">
        <v>129</v>
      </c>
      <c r="S21" s="599"/>
      <c r="T21" s="599"/>
      <c r="U21" s="599"/>
      <c r="V21" s="599"/>
      <c r="W21" s="599"/>
      <c r="X21" s="599"/>
      <c r="Y21" s="600"/>
      <c r="Z21" s="653" t="s">
        <v>217</v>
      </c>
      <c r="AA21" s="653"/>
      <c r="AB21" s="653"/>
      <c r="AC21" s="653"/>
      <c r="AD21" s="654" t="s">
        <v>129</v>
      </c>
      <c r="AE21" s="654"/>
      <c r="AF21" s="654"/>
      <c r="AG21" s="654"/>
      <c r="AH21" s="654"/>
      <c r="AI21" s="654"/>
      <c r="AJ21" s="654"/>
      <c r="AK21" s="654"/>
      <c r="AL21" s="601" t="s">
        <v>120</v>
      </c>
      <c r="AM21" s="602"/>
      <c r="AN21" s="602"/>
      <c r="AO21" s="655"/>
      <c r="AP21" s="593" t="s">
        <v>267</v>
      </c>
      <c r="AQ21" s="685"/>
      <c r="AR21" s="685"/>
      <c r="AS21" s="685"/>
      <c r="AT21" s="685"/>
      <c r="AU21" s="685"/>
      <c r="AV21" s="685"/>
      <c r="AW21" s="685"/>
      <c r="AX21" s="685"/>
      <c r="AY21" s="685"/>
      <c r="AZ21" s="685"/>
      <c r="BA21" s="685"/>
      <c r="BB21" s="685"/>
      <c r="BC21" s="685"/>
      <c r="BD21" s="685"/>
      <c r="BE21" s="685"/>
      <c r="BF21" s="686"/>
      <c r="BG21" s="596" t="s">
        <v>129</v>
      </c>
      <c r="BH21" s="599"/>
      <c r="BI21" s="599"/>
      <c r="BJ21" s="599"/>
      <c r="BK21" s="599"/>
      <c r="BL21" s="599"/>
      <c r="BM21" s="599"/>
      <c r="BN21" s="600"/>
      <c r="BO21" s="653" t="s">
        <v>217</v>
      </c>
      <c r="BP21" s="653"/>
      <c r="BQ21" s="653"/>
      <c r="BR21" s="653"/>
      <c r="BS21" s="604" t="s">
        <v>129</v>
      </c>
      <c r="BT21" s="599"/>
      <c r="BU21" s="599"/>
      <c r="BV21" s="599"/>
      <c r="BW21" s="599"/>
      <c r="BX21" s="599"/>
      <c r="BY21" s="599"/>
      <c r="BZ21" s="599"/>
      <c r="CA21" s="599"/>
      <c r="CB21" s="637"/>
      <c r="CD21" s="608"/>
      <c r="CE21" s="609"/>
      <c r="CF21" s="609"/>
      <c r="CG21" s="609"/>
      <c r="CH21" s="609"/>
      <c r="CI21" s="609"/>
      <c r="CJ21" s="609"/>
      <c r="CK21" s="609"/>
      <c r="CL21" s="609"/>
      <c r="CM21" s="609"/>
      <c r="CN21" s="609"/>
      <c r="CO21" s="609"/>
      <c r="CP21" s="609"/>
      <c r="CQ21" s="610"/>
      <c r="CR21" s="692"/>
      <c r="CS21" s="693"/>
      <c r="CT21" s="693"/>
      <c r="CU21" s="693"/>
      <c r="CV21" s="693"/>
      <c r="CW21" s="693"/>
      <c r="CX21" s="693"/>
      <c r="CY21" s="694"/>
      <c r="CZ21" s="695"/>
      <c r="DA21" s="695"/>
      <c r="DB21" s="695"/>
      <c r="DC21" s="695"/>
      <c r="DD21" s="696"/>
      <c r="DE21" s="693"/>
      <c r="DF21" s="693"/>
      <c r="DG21" s="693"/>
      <c r="DH21" s="693"/>
      <c r="DI21" s="693"/>
      <c r="DJ21" s="693"/>
      <c r="DK21" s="693"/>
      <c r="DL21" s="693"/>
      <c r="DM21" s="693"/>
      <c r="DN21" s="693"/>
      <c r="DO21" s="693"/>
      <c r="DP21" s="694"/>
      <c r="DQ21" s="696"/>
      <c r="DR21" s="693"/>
      <c r="DS21" s="693"/>
      <c r="DT21" s="693"/>
      <c r="DU21" s="693"/>
      <c r="DV21" s="693"/>
      <c r="DW21" s="693"/>
      <c r="DX21" s="693"/>
      <c r="DY21" s="693"/>
      <c r="DZ21" s="693"/>
      <c r="EA21" s="693"/>
      <c r="EB21" s="693"/>
      <c r="EC21" s="700"/>
    </row>
    <row r="22" spans="2:133" ht="11.25" customHeight="1" x14ac:dyDescent="0.15">
      <c r="B22" s="593" t="s">
        <v>268</v>
      </c>
      <c r="C22" s="594"/>
      <c r="D22" s="594"/>
      <c r="E22" s="594"/>
      <c r="F22" s="594"/>
      <c r="G22" s="594"/>
      <c r="H22" s="594"/>
      <c r="I22" s="594"/>
      <c r="J22" s="594"/>
      <c r="K22" s="594"/>
      <c r="L22" s="594"/>
      <c r="M22" s="594"/>
      <c r="N22" s="594"/>
      <c r="O22" s="594"/>
      <c r="P22" s="594"/>
      <c r="Q22" s="595"/>
      <c r="R22" s="596">
        <v>2828279</v>
      </c>
      <c r="S22" s="599"/>
      <c r="T22" s="599"/>
      <c r="U22" s="599"/>
      <c r="V22" s="599"/>
      <c r="W22" s="599"/>
      <c r="X22" s="599"/>
      <c r="Y22" s="600"/>
      <c r="Z22" s="653">
        <v>40</v>
      </c>
      <c r="AA22" s="653"/>
      <c r="AB22" s="653"/>
      <c r="AC22" s="653"/>
      <c r="AD22" s="654">
        <v>2522033</v>
      </c>
      <c r="AE22" s="654"/>
      <c r="AF22" s="654"/>
      <c r="AG22" s="654"/>
      <c r="AH22" s="654"/>
      <c r="AI22" s="654"/>
      <c r="AJ22" s="654"/>
      <c r="AK22" s="654"/>
      <c r="AL22" s="601">
        <v>100</v>
      </c>
      <c r="AM22" s="602"/>
      <c r="AN22" s="602"/>
      <c r="AO22" s="655"/>
      <c r="AP22" s="593" t="s">
        <v>269</v>
      </c>
      <c r="AQ22" s="685"/>
      <c r="AR22" s="685"/>
      <c r="AS22" s="685"/>
      <c r="AT22" s="685"/>
      <c r="AU22" s="685"/>
      <c r="AV22" s="685"/>
      <c r="AW22" s="685"/>
      <c r="AX22" s="685"/>
      <c r="AY22" s="685"/>
      <c r="AZ22" s="685"/>
      <c r="BA22" s="685"/>
      <c r="BB22" s="685"/>
      <c r="BC22" s="685"/>
      <c r="BD22" s="685"/>
      <c r="BE22" s="685"/>
      <c r="BF22" s="686"/>
      <c r="BG22" s="596" t="s">
        <v>217</v>
      </c>
      <c r="BH22" s="599"/>
      <c r="BI22" s="599"/>
      <c r="BJ22" s="599"/>
      <c r="BK22" s="599"/>
      <c r="BL22" s="599"/>
      <c r="BM22" s="599"/>
      <c r="BN22" s="600"/>
      <c r="BO22" s="653" t="s">
        <v>129</v>
      </c>
      <c r="BP22" s="653"/>
      <c r="BQ22" s="653"/>
      <c r="BR22" s="653"/>
      <c r="BS22" s="604" t="s">
        <v>217</v>
      </c>
      <c r="BT22" s="599"/>
      <c r="BU22" s="599"/>
      <c r="BV22" s="599"/>
      <c r="BW22" s="599"/>
      <c r="BX22" s="599"/>
      <c r="BY22" s="599"/>
      <c r="BZ22" s="599"/>
      <c r="CA22" s="599"/>
      <c r="CB22" s="637"/>
      <c r="CD22" s="665" t="s">
        <v>270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593" t="s">
        <v>271</v>
      </c>
      <c r="C23" s="594"/>
      <c r="D23" s="594"/>
      <c r="E23" s="594"/>
      <c r="F23" s="594"/>
      <c r="G23" s="594"/>
      <c r="H23" s="594"/>
      <c r="I23" s="594"/>
      <c r="J23" s="594"/>
      <c r="K23" s="594"/>
      <c r="L23" s="594"/>
      <c r="M23" s="594"/>
      <c r="N23" s="594"/>
      <c r="O23" s="594"/>
      <c r="P23" s="594"/>
      <c r="Q23" s="595"/>
      <c r="R23" s="596" t="s">
        <v>129</v>
      </c>
      <c r="S23" s="599"/>
      <c r="T23" s="599"/>
      <c r="U23" s="599"/>
      <c r="V23" s="599"/>
      <c r="W23" s="599"/>
      <c r="X23" s="599"/>
      <c r="Y23" s="600"/>
      <c r="Z23" s="653" t="s">
        <v>129</v>
      </c>
      <c r="AA23" s="653"/>
      <c r="AB23" s="653"/>
      <c r="AC23" s="653"/>
      <c r="AD23" s="654" t="s">
        <v>217</v>
      </c>
      <c r="AE23" s="654"/>
      <c r="AF23" s="654"/>
      <c r="AG23" s="654"/>
      <c r="AH23" s="654"/>
      <c r="AI23" s="654"/>
      <c r="AJ23" s="654"/>
      <c r="AK23" s="654"/>
      <c r="AL23" s="601" t="s">
        <v>129</v>
      </c>
      <c r="AM23" s="602"/>
      <c r="AN23" s="602"/>
      <c r="AO23" s="655"/>
      <c r="AP23" s="593" t="s">
        <v>272</v>
      </c>
      <c r="AQ23" s="685"/>
      <c r="AR23" s="685"/>
      <c r="AS23" s="685"/>
      <c r="AT23" s="685"/>
      <c r="AU23" s="685"/>
      <c r="AV23" s="685"/>
      <c r="AW23" s="685"/>
      <c r="AX23" s="685"/>
      <c r="AY23" s="685"/>
      <c r="AZ23" s="685"/>
      <c r="BA23" s="685"/>
      <c r="BB23" s="685"/>
      <c r="BC23" s="685"/>
      <c r="BD23" s="685"/>
      <c r="BE23" s="685"/>
      <c r="BF23" s="686"/>
      <c r="BG23" s="596" t="s">
        <v>129</v>
      </c>
      <c r="BH23" s="599"/>
      <c r="BI23" s="599"/>
      <c r="BJ23" s="599"/>
      <c r="BK23" s="599"/>
      <c r="BL23" s="599"/>
      <c r="BM23" s="599"/>
      <c r="BN23" s="600"/>
      <c r="BO23" s="653" t="s">
        <v>217</v>
      </c>
      <c r="BP23" s="653"/>
      <c r="BQ23" s="653"/>
      <c r="BR23" s="653"/>
      <c r="BS23" s="604" t="s">
        <v>120</v>
      </c>
      <c r="BT23" s="599"/>
      <c r="BU23" s="599"/>
      <c r="BV23" s="599"/>
      <c r="BW23" s="599"/>
      <c r="BX23" s="599"/>
      <c r="BY23" s="599"/>
      <c r="BZ23" s="599"/>
      <c r="CA23" s="599"/>
      <c r="CB23" s="637"/>
      <c r="CD23" s="665" t="s">
        <v>211</v>
      </c>
      <c r="CE23" s="666"/>
      <c r="CF23" s="666"/>
      <c r="CG23" s="666"/>
      <c r="CH23" s="666"/>
      <c r="CI23" s="666"/>
      <c r="CJ23" s="666"/>
      <c r="CK23" s="666"/>
      <c r="CL23" s="666"/>
      <c r="CM23" s="666"/>
      <c r="CN23" s="666"/>
      <c r="CO23" s="666"/>
      <c r="CP23" s="666"/>
      <c r="CQ23" s="667"/>
      <c r="CR23" s="665" t="s">
        <v>273</v>
      </c>
      <c r="CS23" s="666"/>
      <c r="CT23" s="666"/>
      <c r="CU23" s="666"/>
      <c r="CV23" s="666"/>
      <c r="CW23" s="666"/>
      <c r="CX23" s="666"/>
      <c r="CY23" s="667"/>
      <c r="CZ23" s="665" t="s">
        <v>274</v>
      </c>
      <c r="DA23" s="666"/>
      <c r="DB23" s="666"/>
      <c r="DC23" s="667"/>
      <c r="DD23" s="665" t="s">
        <v>275</v>
      </c>
      <c r="DE23" s="666"/>
      <c r="DF23" s="666"/>
      <c r="DG23" s="666"/>
      <c r="DH23" s="666"/>
      <c r="DI23" s="666"/>
      <c r="DJ23" s="666"/>
      <c r="DK23" s="667"/>
      <c r="DL23" s="697" t="s">
        <v>276</v>
      </c>
      <c r="DM23" s="698"/>
      <c r="DN23" s="698"/>
      <c r="DO23" s="698"/>
      <c r="DP23" s="698"/>
      <c r="DQ23" s="698"/>
      <c r="DR23" s="698"/>
      <c r="DS23" s="698"/>
      <c r="DT23" s="698"/>
      <c r="DU23" s="698"/>
      <c r="DV23" s="699"/>
      <c r="DW23" s="665" t="s">
        <v>277</v>
      </c>
      <c r="DX23" s="666"/>
      <c r="DY23" s="666"/>
      <c r="DZ23" s="666"/>
      <c r="EA23" s="666"/>
      <c r="EB23" s="666"/>
      <c r="EC23" s="667"/>
    </row>
    <row r="24" spans="2:133" ht="11.25" customHeight="1" x14ac:dyDescent="0.15">
      <c r="B24" s="593" t="s">
        <v>278</v>
      </c>
      <c r="C24" s="594"/>
      <c r="D24" s="594"/>
      <c r="E24" s="594"/>
      <c r="F24" s="594"/>
      <c r="G24" s="594"/>
      <c r="H24" s="594"/>
      <c r="I24" s="594"/>
      <c r="J24" s="594"/>
      <c r="K24" s="594"/>
      <c r="L24" s="594"/>
      <c r="M24" s="594"/>
      <c r="N24" s="594"/>
      <c r="O24" s="594"/>
      <c r="P24" s="594"/>
      <c r="Q24" s="595"/>
      <c r="R24" s="596">
        <v>80134</v>
      </c>
      <c r="S24" s="599"/>
      <c r="T24" s="599"/>
      <c r="U24" s="599"/>
      <c r="V24" s="599"/>
      <c r="W24" s="599"/>
      <c r="X24" s="599"/>
      <c r="Y24" s="600"/>
      <c r="Z24" s="653">
        <v>1.1000000000000001</v>
      </c>
      <c r="AA24" s="653"/>
      <c r="AB24" s="653"/>
      <c r="AC24" s="653"/>
      <c r="AD24" s="654" t="s">
        <v>120</v>
      </c>
      <c r="AE24" s="654"/>
      <c r="AF24" s="654"/>
      <c r="AG24" s="654"/>
      <c r="AH24" s="654"/>
      <c r="AI24" s="654"/>
      <c r="AJ24" s="654"/>
      <c r="AK24" s="654"/>
      <c r="AL24" s="601" t="s">
        <v>120</v>
      </c>
      <c r="AM24" s="602"/>
      <c r="AN24" s="602"/>
      <c r="AO24" s="655"/>
      <c r="AP24" s="593" t="s">
        <v>279</v>
      </c>
      <c r="AQ24" s="685"/>
      <c r="AR24" s="685"/>
      <c r="AS24" s="685"/>
      <c r="AT24" s="685"/>
      <c r="AU24" s="685"/>
      <c r="AV24" s="685"/>
      <c r="AW24" s="685"/>
      <c r="AX24" s="685"/>
      <c r="AY24" s="685"/>
      <c r="AZ24" s="685"/>
      <c r="BA24" s="685"/>
      <c r="BB24" s="685"/>
      <c r="BC24" s="685"/>
      <c r="BD24" s="685"/>
      <c r="BE24" s="685"/>
      <c r="BF24" s="686"/>
      <c r="BG24" s="596" t="s">
        <v>120</v>
      </c>
      <c r="BH24" s="599"/>
      <c r="BI24" s="599"/>
      <c r="BJ24" s="599"/>
      <c r="BK24" s="599"/>
      <c r="BL24" s="599"/>
      <c r="BM24" s="599"/>
      <c r="BN24" s="600"/>
      <c r="BO24" s="653" t="s">
        <v>217</v>
      </c>
      <c r="BP24" s="653"/>
      <c r="BQ24" s="653"/>
      <c r="BR24" s="653"/>
      <c r="BS24" s="604" t="s">
        <v>129</v>
      </c>
      <c r="BT24" s="599"/>
      <c r="BU24" s="599"/>
      <c r="BV24" s="599"/>
      <c r="BW24" s="599"/>
      <c r="BX24" s="599"/>
      <c r="BY24" s="599"/>
      <c r="BZ24" s="599"/>
      <c r="CA24" s="599"/>
      <c r="CB24" s="637"/>
      <c r="CD24" s="662" t="s">
        <v>280</v>
      </c>
      <c r="CE24" s="663"/>
      <c r="CF24" s="663"/>
      <c r="CG24" s="663"/>
      <c r="CH24" s="663"/>
      <c r="CI24" s="663"/>
      <c r="CJ24" s="663"/>
      <c r="CK24" s="663"/>
      <c r="CL24" s="663"/>
      <c r="CM24" s="663"/>
      <c r="CN24" s="663"/>
      <c r="CO24" s="663"/>
      <c r="CP24" s="663"/>
      <c r="CQ24" s="664"/>
      <c r="CR24" s="656">
        <v>1583274</v>
      </c>
      <c r="CS24" s="657"/>
      <c r="CT24" s="657"/>
      <c r="CU24" s="657"/>
      <c r="CV24" s="657"/>
      <c r="CW24" s="657"/>
      <c r="CX24" s="657"/>
      <c r="CY24" s="688"/>
      <c r="CZ24" s="689">
        <v>22.6</v>
      </c>
      <c r="DA24" s="672"/>
      <c r="DB24" s="672"/>
      <c r="DC24" s="691"/>
      <c r="DD24" s="687">
        <v>1339013</v>
      </c>
      <c r="DE24" s="657"/>
      <c r="DF24" s="657"/>
      <c r="DG24" s="657"/>
      <c r="DH24" s="657"/>
      <c r="DI24" s="657"/>
      <c r="DJ24" s="657"/>
      <c r="DK24" s="688"/>
      <c r="DL24" s="687">
        <v>1255301</v>
      </c>
      <c r="DM24" s="657"/>
      <c r="DN24" s="657"/>
      <c r="DO24" s="657"/>
      <c r="DP24" s="657"/>
      <c r="DQ24" s="657"/>
      <c r="DR24" s="657"/>
      <c r="DS24" s="657"/>
      <c r="DT24" s="657"/>
      <c r="DU24" s="657"/>
      <c r="DV24" s="688"/>
      <c r="DW24" s="689">
        <v>47.9</v>
      </c>
      <c r="DX24" s="672"/>
      <c r="DY24" s="672"/>
      <c r="DZ24" s="672"/>
      <c r="EA24" s="672"/>
      <c r="EB24" s="672"/>
      <c r="EC24" s="690"/>
    </row>
    <row r="25" spans="2:133" ht="11.25" customHeight="1" x14ac:dyDescent="0.15">
      <c r="B25" s="593" t="s">
        <v>281</v>
      </c>
      <c r="C25" s="594"/>
      <c r="D25" s="594"/>
      <c r="E25" s="594"/>
      <c r="F25" s="594"/>
      <c r="G25" s="594"/>
      <c r="H25" s="594"/>
      <c r="I25" s="594"/>
      <c r="J25" s="594"/>
      <c r="K25" s="594"/>
      <c r="L25" s="594"/>
      <c r="M25" s="594"/>
      <c r="N25" s="594"/>
      <c r="O25" s="594"/>
      <c r="P25" s="594"/>
      <c r="Q25" s="595"/>
      <c r="R25" s="596">
        <v>108231</v>
      </c>
      <c r="S25" s="599"/>
      <c r="T25" s="599"/>
      <c r="U25" s="599"/>
      <c r="V25" s="599"/>
      <c r="W25" s="599"/>
      <c r="X25" s="599"/>
      <c r="Y25" s="600"/>
      <c r="Z25" s="653">
        <v>1.5</v>
      </c>
      <c r="AA25" s="653"/>
      <c r="AB25" s="653"/>
      <c r="AC25" s="653"/>
      <c r="AD25" s="654" t="s">
        <v>217</v>
      </c>
      <c r="AE25" s="654"/>
      <c r="AF25" s="654"/>
      <c r="AG25" s="654"/>
      <c r="AH25" s="654"/>
      <c r="AI25" s="654"/>
      <c r="AJ25" s="654"/>
      <c r="AK25" s="654"/>
      <c r="AL25" s="601" t="s">
        <v>217</v>
      </c>
      <c r="AM25" s="602"/>
      <c r="AN25" s="602"/>
      <c r="AO25" s="655"/>
      <c r="AP25" s="593" t="s">
        <v>282</v>
      </c>
      <c r="AQ25" s="685"/>
      <c r="AR25" s="685"/>
      <c r="AS25" s="685"/>
      <c r="AT25" s="685"/>
      <c r="AU25" s="685"/>
      <c r="AV25" s="685"/>
      <c r="AW25" s="685"/>
      <c r="AX25" s="685"/>
      <c r="AY25" s="685"/>
      <c r="AZ25" s="685"/>
      <c r="BA25" s="685"/>
      <c r="BB25" s="685"/>
      <c r="BC25" s="685"/>
      <c r="BD25" s="685"/>
      <c r="BE25" s="685"/>
      <c r="BF25" s="686"/>
      <c r="BG25" s="596" t="s">
        <v>129</v>
      </c>
      <c r="BH25" s="599"/>
      <c r="BI25" s="599"/>
      <c r="BJ25" s="599"/>
      <c r="BK25" s="599"/>
      <c r="BL25" s="599"/>
      <c r="BM25" s="599"/>
      <c r="BN25" s="600"/>
      <c r="BO25" s="653" t="s">
        <v>120</v>
      </c>
      <c r="BP25" s="653"/>
      <c r="BQ25" s="653"/>
      <c r="BR25" s="653"/>
      <c r="BS25" s="604" t="s">
        <v>129</v>
      </c>
      <c r="BT25" s="599"/>
      <c r="BU25" s="599"/>
      <c r="BV25" s="599"/>
      <c r="BW25" s="599"/>
      <c r="BX25" s="599"/>
      <c r="BY25" s="599"/>
      <c r="BZ25" s="599"/>
      <c r="CA25" s="599"/>
      <c r="CB25" s="637"/>
      <c r="CD25" s="593" t="s">
        <v>283</v>
      </c>
      <c r="CE25" s="594"/>
      <c r="CF25" s="594"/>
      <c r="CG25" s="594"/>
      <c r="CH25" s="594"/>
      <c r="CI25" s="594"/>
      <c r="CJ25" s="594"/>
      <c r="CK25" s="594"/>
      <c r="CL25" s="594"/>
      <c r="CM25" s="594"/>
      <c r="CN25" s="594"/>
      <c r="CO25" s="594"/>
      <c r="CP25" s="594"/>
      <c r="CQ25" s="595"/>
      <c r="CR25" s="596">
        <v>554301</v>
      </c>
      <c r="CS25" s="597"/>
      <c r="CT25" s="597"/>
      <c r="CU25" s="597"/>
      <c r="CV25" s="597"/>
      <c r="CW25" s="597"/>
      <c r="CX25" s="597"/>
      <c r="CY25" s="598"/>
      <c r="CZ25" s="601">
        <v>7.9</v>
      </c>
      <c r="DA25" s="630"/>
      <c r="DB25" s="630"/>
      <c r="DC25" s="631"/>
      <c r="DD25" s="604">
        <v>517061</v>
      </c>
      <c r="DE25" s="597"/>
      <c r="DF25" s="597"/>
      <c r="DG25" s="597"/>
      <c r="DH25" s="597"/>
      <c r="DI25" s="597"/>
      <c r="DJ25" s="597"/>
      <c r="DK25" s="598"/>
      <c r="DL25" s="604">
        <v>492653</v>
      </c>
      <c r="DM25" s="597"/>
      <c r="DN25" s="597"/>
      <c r="DO25" s="597"/>
      <c r="DP25" s="597"/>
      <c r="DQ25" s="597"/>
      <c r="DR25" s="597"/>
      <c r="DS25" s="597"/>
      <c r="DT25" s="597"/>
      <c r="DU25" s="597"/>
      <c r="DV25" s="598"/>
      <c r="DW25" s="601">
        <v>18.8</v>
      </c>
      <c r="DX25" s="630"/>
      <c r="DY25" s="630"/>
      <c r="DZ25" s="630"/>
      <c r="EA25" s="630"/>
      <c r="EB25" s="630"/>
      <c r="EC25" s="632"/>
    </row>
    <row r="26" spans="2:133" ht="11.25" customHeight="1" x14ac:dyDescent="0.15">
      <c r="B26" s="593" t="s">
        <v>284</v>
      </c>
      <c r="C26" s="594"/>
      <c r="D26" s="594"/>
      <c r="E26" s="594"/>
      <c r="F26" s="594"/>
      <c r="G26" s="594"/>
      <c r="H26" s="594"/>
      <c r="I26" s="594"/>
      <c r="J26" s="594"/>
      <c r="K26" s="594"/>
      <c r="L26" s="594"/>
      <c r="M26" s="594"/>
      <c r="N26" s="594"/>
      <c r="O26" s="594"/>
      <c r="P26" s="594"/>
      <c r="Q26" s="595"/>
      <c r="R26" s="596">
        <v>18943</v>
      </c>
      <c r="S26" s="599"/>
      <c r="T26" s="599"/>
      <c r="U26" s="599"/>
      <c r="V26" s="599"/>
      <c r="W26" s="599"/>
      <c r="X26" s="599"/>
      <c r="Y26" s="600"/>
      <c r="Z26" s="653">
        <v>0.3</v>
      </c>
      <c r="AA26" s="653"/>
      <c r="AB26" s="653"/>
      <c r="AC26" s="653"/>
      <c r="AD26" s="654" t="s">
        <v>217</v>
      </c>
      <c r="AE26" s="654"/>
      <c r="AF26" s="654"/>
      <c r="AG26" s="654"/>
      <c r="AH26" s="654"/>
      <c r="AI26" s="654"/>
      <c r="AJ26" s="654"/>
      <c r="AK26" s="654"/>
      <c r="AL26" s="601" t="s">
        <v>217</v>
      </c>
      <c r="AM26" s="602"/>
      <c r="AN26" s="602"/>
      <c r="AO26" s="655"/>
      <c r="AP26" s="593" t="s">
        <v>285</v>
      </c>
      <c r="AQ26" s="685"/>
      <c r="AR26" s="685"/>
      <c r="AS26" s="685"/>
      <c r="AT26" s="685"/>
      <c r="AU26" s="685"/>
      <c r="AV26" s="685"/>
      <c r="AW26" s="685"/>
      <c r="AX26" s="685"/>
      <c r="AY26" s="685"/>
      <c r="AZ26" s="685"/>
      <c r="BA26" s="685"/>
      <c r="BB26" s="685"/>
      <c r="BC26" s="685"/>
      <c r="BD26" s="685"/>
      <c r="BE26" s="685"/>
      <c r="BF26" s="686"/>
      <c r="BG26" s="596" t="s">
        <v>217</v>
      </c>
      <c r="BH26" s="599"/>
      <c r="BI26" s="599"/>
      <c r="BJ26" s="599"/>
      <c r="BK26" s="599"/>
      <c r="BL26" s="599"/>
      <c r="BM26" s="599"/>
      <c r="BN26" s="600"/>
      <c r="BO26" s="653" t="s">
        <v>120</v>
      </c>
      <c r="BP26" s="653"/>
      <c r="BQ26" s="653"/>
      <c r="BR26" s="653"/>
      <c r="BS26" s="604" t="s">
        <v>129</v>
      </c>
      <c r="BT26" s="599"/>
      <c r="BU26" s="599"/>
      <c r="BV26" s="599"/>
      <c r="BW26" s="599"/>
      <c r="BX26" s="599"/>
      <c r="BY26" s="599"/>
      <c r="BZ26" s="599"/>
      <c r="CA26" s="599"/>
      <c r="CB26" s="637"/>
      <c r="CD26" s="593" t="s">
        <v>286</v>
      </c>
      <c r="CE26" s="594"/>
      <c r="CF26" s="594"/>
      <c r="CG26" s="594"/>
      <c r="CH26" s="594"/>
      <c r="CI26" s="594"/>
      <c r="CJ26" s="594"/>
      <c r="CK26" s="594"/>
      <c r="CL26" s="594"/>
      <c r="CM26" s="594"/>
      <c r="CN26" s="594"/>
      <c r="CO26" s="594"/>
      <c r="CP26" s="594"/>
      <c r="CQ26" s="595"/>
      <c r="CR26" s="596">
        <v>349738</v>
      </c>
      <c r="CS26" s="599"/>
      <c r="CT26" s="599"/>
      <c r="CU26" s="599"/>
      <c r="CV26" s="599"/>
      <c r="CW26" s="599"/>
      <c r="CX26" s="599"/>
      <c r="CY26" s="600"/>
      <c r="CZ26" s="601">
        <v>5</v>
      </c>
      <c r="DA26" s="630"/>
      <c r="DB26" s="630"/>
      <c r="DC26" s="631"/>
      <c r="DD26" s="604">
        <v>313406</v>
      </c>
      <c r="DE26" s="599"/>
      <c r="DF26" s="599"/>
      <c r="DG26" s="599"/>
      <c r="DH26" s="599"/>
      <c r="DI26" s="599"/>
      <c r="DJ26" s="599"/>
      <c r="DK26" s="600"/>
      <c r="DL26" s="604" t="s">
        <v>129</v>
      </c>
      <c r="DM26" s="599"/>
      <c r="DN26" s="599"/>
      <c r="DO26" s="599"/>
      <c r="DP26" s="599"/>
      <c r="DQ26" s="599"/>
      <c r="DR26" s="599"/>
      <c r="DS26" s="599"/>
      <c r="DT26" s="599"/>
      <c r="DU26" s="599"/>
      <c r="DV26" s="600"/>
      <c r="DW26" s="601" t="s">
        <v>120</v>
      </c>
      <c r="DX26" s="630"/>
      <c r="DY26" s="630"/>
      <c r="DZ26" s="630"/>
      <c r="EA26" s="630"/>
      <c r="EB26" s="630"/>
      <c r="EC26" s="632"/>
    </row>
    <row r="27" spans="2:133" ht="11.25" customHeight="1" x14ac:dyDescent="0.15">
      <c r="B27" s="593" t="s">
        <v>287</v>
      </c>
      <c r="C27" s="594"/>
      <c r="D27" s="594"/>
      <c r="E27" s="594"/>
      <c r="F27" s="594"/>
      <c r="G27" s="594"/>
      <c r="H27" s="594"/>
      <c r="I27" s="594"/>
      <c r="J27" s="594"/>
      <c r="K27" s="594"/>
      <c r="L27" s="594"/>
      <c r="M27" s="594"/>
      <c r="N27" s="594"/>
      <c r="O27" s="594"/>
      <c r="P27" s="594"/>
      <c r="Q27" s="595"/>
      <c r="R27" s="596">
        <v>462220</v>
      </c>
      <c r="S27" s="599"/>
      <c r="T27" s="599"/>
      <c r="U27" s="599"/>
      <c r="V27" s="599"/>
      <c r="W27" s="599"/>
      <c r="X27" s="599"/>
      <c r="Y27" s="600"/>
      <c r="Z27" s="653">
        <v>6.5</v>
      </c>
      <c r="AA27" s="653"/>
      <c r="AB27" s="653"/>
      <c r="AC27" s="653"/>
      <c r="AD27" s="654" t="s">
        <v>120</v>
      </c>
      <c r="AE27" s="654"/>
      <c r="AF27" s="654"/>
      <c r="AG27" s="654"/>
      <c r="AH27" s="654"/>
      <c r="AI27" s="654"/>
      <c r="AJ27" s="654"/>
      <c r="AK27" s="654"/>
      <c r="AL27" s="601" t="s">
        <v>120</v>
      </c>
      <c r="AM27" s="602"/>
      <c r="AN27" s="602"/>
      <c r="AO27" s="655"/>
      <c r="AP27" s="593" t="s">
        <v>288</v>
      </c>
      <c r="AQ27" s="594"/>
      <c r="AR27" s="594"/>
      <c r="AS27" s="594"/>
      <c r="AT27" s="594"/>
      <c r="AU27" s="594"/>
      <c r="AV27" s="594"/>
      <c r="AW27" s="594"/>
      <c r="AX27" s="594"/>
      <c r="AY27" s="594"/>
      <c r="AZ27" s="594"/>
      <c r="BA27" s="594"/>
      <c r="BB27" s="594"/>
      <c r="BC27" s="594"/>
      <c r="BD27" s="594"/>
      <c r="BE27" s="594"/>
      <c r="BF27" s="595"/>
      <c r="BG27" s="596">
        <v>306833</v>
      </c>
      <c r="BH27" s="599"/>
      <c r="BI27" s="599"/>
      <c r="BJ27" s="599"/>
      <c r="BK27" s="599"/>
      <c r="BL27" s="599"/>
      <c r="BM27" s="599"/>
      <c r="BN27" s="600"/>
      <c r="BO27" s="653">
        <v>100</v>
      </c>
      <c r="BP27" s="653"/>
      <c r="BQ27" s="653"/>
      <c r="BR27" s="653"/>
      <c r="BS27" s="604" t="s">
        <v>217</v>
      </c>
      <c r="BT27" s="599"/>
      <c r="BU27" s="599"/>
      <c r="BV27" s="599"/>
      <c r="BW27" s="599"/>
      <c r="BX27" s="599"/>
      <c r="BY27" s="599"/>
      <c r="BZ27" s="599"/>
      <c r="CA27" s="599"/>
      <c r="CB27" s="637"/>
      <c r="CD27" s="593" t="s">
        <v>289</v>
      </c>
      <c r="CE27" s="594"/>
      <c r="CF27" s="594"/>
      <c r="CG27" s="594"/>
      <c r="CH27" s="594"/>
      <c r="CI27" s="594"/>
      <c r="CJ27" s="594"/>
      <c r="CK27" s="594"/>
      <c r="CL27" s="594"/>
      <c r="CM27" s="594"/>
      <c r="CN27" s="594"/>
      <c r="CO27" s="594"/>
      <c r="CP27" s="594"/>
      <c r="CQ27" s="595"/>
      <c r="CR27" s="596">
        <v>184283</v>
      </c>
      <c r="CS27" s="597"/>
      <c r="CT27" s="597"/>
      <c r="CU27" s="597"/>
      <c r="CV27" s="597"/>
      <c r="CW27" s="597"/>
      <c r="CX27" s="597"/>
      <c r="CY27" s="598"/>
      <c r="CZ27" s="601">
        <v>2.6</v>
      </c>
      <c r="DA27" s="630"/>
      <c r="DB27" s="630"/>
      <c r="DC27" s="631"/>
      <c r="DD27" s="604">
        <v>46689</v>
      </c>
      <c r="DE27" s="597"/>
      <c r="DF27" s="597"/>
      <c r="DG27" s="597"/>
      <c r="DH27" s="597"/>
      <c r="DI27" s="597"/>
      <c r="DJ27" s="597"/>
      <c r="DK27" s="598"/>
      <c r="DL27" s="604">
        <v>43582</v>
      </c>
      <c r="DM27" s="597"/>
      <c r="DN27" s="597"/>
      <c r="DO27" s="597"/>
      <c r="DP27" s="597"/>
      <c r="DQ27" s="597"/>
      <c r="DR27" s="597"/>
      <c r="DS27" s="597"/>
      <c r="DT27" s="597"/>
      <c r="DU27" s="597"/>
      <c r="DV27" s="598"/>
      <c r="DW27" s="601">
        <v>1.7</v>
      </c>
      <c r="DX27" s="630"/>
      <c r="DY27" s="630"/>
      <c r="DZ27" s="630"/>
      <c r="EA27" s="630"/>
      <c r="EB27" s="630"/>
      <c r="EC27" s="632"/>
    </row>
    <row r="28" spans="2:133" ht="11.25" customHeight="1" x14ac:dyDescent="0.15">
      <c r="B28" s="682" t="s">
        <v>290</v>
      </c>
      <c r="C28" s="683"/>
      <c r="D28" s="683"/>
      <c r="E28" s="683"/>
      <c r="F28" s="683"/>
      <c r="G28" s="683"/>
      <c r="H28" s="683"/>
      <c r="I28" s="683"/>
      <c r="J28" s="683"/>
      <c r="K28" s="683"/>
      <c r="L28" s="683"/>
      <c r="M28" s="683"/>
      <c r="N28" s="683"/>
      <c r="O28" s="683"/>
      <c r="P28" s="683"/>
      <c r="Q28" s="684"/>
      <c r="R28" s="596" t="s">
        <v>120</v>
      </c>
      <c r="S28" s="599"/>
      <c r="T28" s="599"/>
      <c r="U28" s="599"/>
      <c r="V28" s="599"/>
      <c r="W28" s="599"/>
      <c r="X28" s="599"/>
      <c r="Y28" s="600"/>
      <c r="Z28" s="653" t="s">
        <v>129</v>
      </c>
      <c r="AA28" s="653"/>
      <c r="AB28" s="653"/>
      <c r="AC28" s="653"/>
      <c r="AD28" s="654" t="s">
        <v>217</v>
      </c>
      <c r="AE28" s="654"/>
      <c r="AF28" s="654"/>
      <c r="AG28" s="654"/>
      <c r="AH28" s="654"/>
      <c r="AI28" s="654"/>
      <c r="AJ28" s="654"/>
      <c r="AK28" s="654"/>
      <c r="AL28" s="601" t="s">
        <v>217</v>
      </c>
      <c r="AM28" s="602"/>
      <c r="AN28" s="602"/>
      <c r="AO28" s="655"/>
      <c r="AP28" s="608"/>
      <c r="AQ28" s="609"/>
      <c r="AR28" s="609"/>
      <c r="AS28" s="609"/>
      <c r="AT28" s="609"/>
      <c r="AU28" s="609"/>
      <c r="AV28" s="609"/>
      <c r="AW28" s="609"/>
      <c r="AX28" s="609"/>
      <c r="AY28" s="609"/>
      <c r="AZ28" s="609"/>
      <c r="BA28" s="609"/>
      <c r="BB28" s="609"/>
      <c r="BC28" s="609"/>
      <c r="BD28" s="609"/>
      <c r="BE28" s="609"/>
      <c r="BF28" s="610"/>
      <c r="BG28" s="596"/>
      <c r="BH28" s="599"/>
      <c r="BI28" s="599"/>
      <c r="BJ28" s="599"/>
      <c r="BK28" s="599"/>
      <c r="BL28" s="599"/>
      <c r="BM28" s="599"/>
      <c r="BN28" s="600"/>
      <c r="BO28" s="653"/>
      <c r="BP28" s="653"/>
      <c r="BQ28" s="653"/>
      <c r="BR28" s="653"/>
      <c r="BS28" s="654"/>
      <c r="BT28" s="654"/>
      <c r="BU28" s="654"/>
      <c r="BV28" s="654"/>
      <c r="BW28" s="654"/>
      <c r="BX28" s="654"/>
      <c r="BY28" s="654"/>
      <c r="BZ28" s="654"/>
      <c r="CA28" s="654"/>
      <c r="CB28" s="681"/>
      <c r="CD28" s="593" t="s">
        <v>291</v>
      </c>
      <c r="CE28" s="594"/>
      <c r="CF28" s="594"/>
      <c r="CG28" s="594"/>
      <c r="CH28" s="594"/>
      <c r="CI28" s="594"/>
      <c r="CJ28" s="594"/>
      <c r="CK28" s="594"/>
      <c r="CL28" s="594"/>
      <c r="CM28" s="594"/>
      <c r="CN28" s="594"/>
      <c r="CO28" s="594"/>
      <c r="CP28" s="594"/>
      <c r="CQ28" s="595"/>
      <c r="CR28" s="596">
        <v>844690</v>
      </c>
      <c r="CS28" s="599"/>
      <c r="CT28" s="599"/>
      <c r="CU28" s="599"/>
      <c r="CV28" s="599"/>
      <c r="CW28" s="599"/>
      <c r="CX28" s="599"/>
      <c r="CY28" s="600"/>
      <c r="CZ28" s="601">
        <v>12.1</v>
      </c>
      <c r="DA28" s="630"/>
      <c r="DB28" s="630"/>
      <c r="DC28" s="631"/>
      <c r="DD28" s="604">
        <v>775263</v>
      </c>
      <c r="DE28" s="599"/>
      <c r="DF28" s="599"/>
      <c r="DG28" s="599"/>
      <c r="DH28" s="599"/>
      <c r="DI28" s="599"/>
      <c r="DJ28" s="599"/>
      <c r="DK28" s="600"/>
      <c r="DL28" s="604">
        <v>719066</v>
      </c>
      <c r="DM28" s="599"/>
      <c r="DN28" s="599"/>
      <c r="DO28" s="599"/>
      <c r="DP28" s="599"/>
      <c r="DQ28" s="599"/>
      <c r="DR28" s="599"/>
      <c r="DS28" s="599"/>
      <c r="DT28" s="599"/>
      <c r="DU28" s="599"/>
      <c r="DV28" s="600"/>
      <c r="DW28" s="601">
        <v>27.4</v>
      </c>
      <c r="DX28" s="630"/>
      <c r="DY28" s="630"/>
      <c r="DZ28" s="630"/>
      <c r="EA28" s="630"/>
      <c r="EB28" s="630"/>
      <c r="EC28" s="632"/>
    </row>
    <row r="29" spans="2:133" ht="11.25" customHeight="1" x14ac:dyDescent="0.15">
      <c r="B29" s="593" t="s">
        <v>292</v>
      </c>
      <c r="C29" s="594"/>
      <c r="D29" s="594"/>
      <c r="E29" s="594"/>
      <c r="F29" s="594"/>
      <c r="G29" s="594"/>
      <c r="H29" s="594"/>
      <c r="I29" s="594"/>
      <c r="J29" s="594"/>
      <c r="K29" s="594"/>
      <c r="L29" s="594"/>
      <c r="M29" s="594"/>
      <c r="N29" s="594"/>
      <c r="O29" s="594"/>
      <c r="P29" s="594"/>
      <c r="Q29" s="595"/>
      <c r="R29" s="596">
        <v>355578</v>
      </c>
      <c r="S29" s="599"/>
      <c r="T29" s="599"/>
      <c r="U29" s="599"/>
      <c r="V29" s="599"/>
      <c r="W29" s="599"/>
      <c r="X29" s="599"/>
      <c r="Y29" s="600"/>
      <c r="Z29" s="653">
        <v>5</v>
      </c>
      <c r="AA29" s="653"/>
      <c r="AB29" s="653"/>
      <c r="AC29" s="653"/>
      <c r="AD29" s="654" t="s">
        <v>129</v>
      </c>
      <c r="AE29" s="654"/>
      <c r="AF29" s="654"/>
      <c r="AG29" s="654"/>
      <c r="AH29" s="654"/>
      <c r="AI29" s="654"/>
      <c r="AJ29" s="654"/>
      <c r="AK29" s="654"/>
      <c r="AL29" s="601" t="s">
        <v>217</v>
      </c>
      <c r="AM29" s="602"/>
      <c r="AN29" s="602"/>
      <c r="AO29" s="655"/>
      <c r="AP29" s="665" t="s">
        <v>211</v>
      </c>
      <c r="AQ29" s="666"/>
      <c r="AR29" s="666"/>
      <c r="AS29" s="666"/>
      <c r="AT29" s="666"/>
      <c r="AU29" s="666"/>
      <c r="AV29" s="666"/>
      <c r="AW29" s="666"/>
      <c r="AX29" s="666"/>
      <c r="AY29" s="666"/>
      <c r="AZ29" s="666"/>
      <c r="BA29" s="666"/>
      <c r="BB29" s="666"/>
      <c r="BC29" s="666"/>
      <c r="BD29" s="666"/>
      <c r="BE29" s="666"/>
      <c r="BF29" s="667"/>
      <c r="BG29" s="665" t="s">
        <v>293</v>
      </c>
      <c r="BH29" s="679"/>
      <c r="BI29" s="679"/>
      <c r="BJ29" s="679"/>
      <c r="BK29" s="679"/>
      <c r="BL29" s="679"/>
      <c r="BM29" s="679"/>
      <c r="BN29" s="679"/>
      <c r="BO29" s="679"/>
      <c r="BP29" s="679"/>
      <c r="BQ29" s="680"/>
      <c r="BR29" s="665" t="s">
        <v>294</v>
      </c>
      <c r="BS29" s="679"/>
      <c r="BT29" s="679"/>
      <c r="BU29" s="679"/>
      <c r="BV29" s="679"/>
      <c r="BW29" s="679"/>
      <c r="BX29" s="679"/>
      <c r="BY29" s="679"/>
      <c r="BZ29" s="679"/>
      <c r="CA29" s="679"/>
      <c r="CB29" s="680"/>
      <c r="CD29" s="624" t="s">
        <v>295</v>
      </c>
      <c r="CE29" s="625"/>
      <c r="CF29" s="593" t="s">
        <v>296</v>
      </c>
      <c r="CG29" s="594"/>
      <c r="CH29" s="594"/>
      <c r="CI29" s="594"/>
      <c r="CJ29" s="594"/>
      <c r="CK29" s="594"/>
      <c r="CL29" s="594"/>
      <c r="CM29" s="594"/>
      <c r="CN29" s="594"/>
      <c r="CO29" s="594"/>
      <c r="CP29" s="594"/>
      <c r="CQ29" s="595"/>
      <c r="CR29" s="596">
        <v>844690</v>
      </c>
      <c r="CS29" s="597"/>
      <c r="CT29" s="597"/>
      <c r="CU29" s="597"/>
      <c r="CV29" s="597"/>
      <c r="CW29" s="597"/>
      <c r="CX29" s="597"/>
      <c r="CY29" s="598"/>
      <c r="CZ29" s="601">
        <v>12.1</v>
      </c>
      <c r="DA29" s="630"/>
      <c r="DB29" s="630"/>
      <c r="DC29" s="631"/>
      <c r="DD29" s="604">
        <v>775263</v>
      </c>
      <c r="DE29" s="597"/>
      <c r="DF29" s="597"/>
      <c r="DG29" s="597"/>
      <c r="DH29" s="597"/>
      <c r="DI29" s="597"/>
      <c r="DJ29" s="597"/>
      <c r="DK29" s="598"/>
      <c r="DL29" s="604">
        <v>719066</v>
      </c>
      <c r="DM29" s="597"/>
      <c r="DN29" s="597"/>
      <c r="DO29" s="597"/>
      <c r="DP29" s="597"/>
      <c r="DQ29" s="597"/>
      <c r="DR29" s="597"/>
      <c r="DS29" s="597"/>
      <c r="DT29" s="597"/>
      <c r="DU29" s="597"/>
      <c r="DV29" s="598"/>
      <c r="DW29" s="601">
        <v>27.4</v>
      </c>
      <c r="DX29" s="630"/>
      <c r="DY29" s="630"/>
      <c r="DZ29" s="630"/>
      <c r="EA29" s="630"/>
      <c r="EB29" s="630"/>
      <c r="EC29" s="632"/>
    </row>
    <row r="30" spans="2:133" ht="11.25" customHeight="1" x14ac:dyDescent="0.15">
      <c r="B30" s="593" t="s">
        <v>297</v>
      </c>
      <c r="C30" s="594"/>
      <c r="D30" s="594"/>
      <c r="E30" s="594"/>
      <c r="F30" s="594"/>
      <c r="G30" s="594"/>
      <c r="H30" s="594"/>
      <c r="I30" s="594"/>
      <c r="J30" s="594"/>
      <c r="K30" s="594"/>
      <c r="L30" s="594"/>
      <c r="M30" s="594"/>
      <c r="N30" s="594"/>
      <c r="O30" s="594"/>
      <c r="P30" s="594"/>
      <c r="Q30" s="595"/>
      <c r="R30" s="596">
        <v>26314</v>
      </c>
      <c r="S30" s="599"/>
      <c r="T30" s="599"/>
      <c r="U30" s="599"/>
      <c r="V30" s="599"/>
      <c r="W30" s="599"/>
      <c r="X30" s="599"/>
      <c r="Y30" s="600"/>
      <c r="Z30" s="653">
        <v>0.4</v>
      </c>
      <c r="AA30" s="653"/>
      <c r="AB30" s="653"/>
      <c r="AC30" s="653"/>
      <c r="AD30" s="654" t="s">
        <v>120</v>
      </c>
      <c r="AE30" s="654"/>
      <c r="AF30" s="654"/>
      <c r="AG30" s="654"/>
      <c r="AH30" s="654"/>
      <c r="AI30" s="654"/>
      <c r="AJ30" s="654"/>
      <c r="AK30" s="654"/>
      <c r="AL30" s="601" t="s">
        <v>217</v>
      </c>
      <c r="AM30" s="602"/>
      <c r="AN30" s="602"/>
      <c r="AO30" s="655"/>
      <c r="AP30" s="674" t="s">
        <v>298</v>
      </c>
      <c r="AQ30" s="675"/>
      <c r="AR30" s="675"/>
      <c r="AS30" s="675"/>
      <c r="AT30" s="676" t="s">
        <v>299</v>
      </c>
      <c r="AU30" s="198"/>
      <c r="AV30" s="198"/>
      <c r="AW30" s="198"/>
      <c r="AX30" s="662" t="s">
        <v>177</v>
      </c>
      <c r="AY30" s="663"/>
      <c r="AZ30" s="663"/>
      <c r="BA30" s="663"/>
      <c r="BB30" s="663"/>
      <c r="BC30" s="663"/>
      <c r="BD30" s="663"/>
      <c r="BE30" s="663"/>
      <c r="BF30" s="664"/>
      <c r="BG30" s="670">
        <v>99.6</v>
      </c>
      <c r="BH30" s="671"/>
      <c r="BI30" s="671"/>
      <c r="BJ30" s="671"/>
      <c r="BK30" s="671"/>
      <c r="BL30" s="671"/>
      <c r="BM30" s="672">
        <v>98.1</v>
      </c>
      <c r="BN30" s="671"/>
      <c r="BO30" s="671"/>
      <c r="BP30" s="671"/>
      <c r="BQ30" s="673"/>
      <c r="BR30" s="670">
        <v>99.3</v>
      </c>
      <c r="BS30" s="671"/>
      <c r="BT30" s="671"/>
      <c r="BU30" s="671"/>
      <c r="BV30" s="671"/>
      <c r="BW30" s="671"/>
      <c r="BX30" s="672">
        <v>98</v>
      </c>
      <c r="BY30" s="671"/>
      <c r="BZ30" s="671"/>
      <c r="CA30" s="671"/>
      <c r="CB30" s="673"/>
      <c r="CD30" s="626"/>
      <c r="CE30" s="627"/>
      <c r="CF30" s="593" t="s">
        <v>300</v>
      </c>
      <c r="CG30" s="594"/>
      <c r="CH30" s="594"/>
      <c r="CI30" s="594"/>
      <c r="CJ30" s="594"/>
      <c r="CK30" s="594"/>
      <c r="CL30" s="594"/>
      <c r="CM30" s="594"/>
      <c r="CN30" s="594"/>
      <c r="CO30" s="594"/>
      <c r="CP30" s="594"/>
      <c r="CQ30" s="595"/>
      <c r="CR30" s="596">
        <v>801013</v>
      </c>
      <c r="CS30" s="599"/>
      <c r="CT30" s="599"/>
      <c r="CU30" s="599"/>
      <c r="CV30" s="599"/>
      <c r="CW30" s="599"/>
      <c r="CX30" s="599"/>
      <c r="CY30" s="600"/>
      <c r="CZ30" s="601">
        <v>11.4</v>
      </c>
      <c r="DA30" s="630"/>
      <c r="DB30" s="630"/>
      <c r="DC30" s="631"/>
      <c r="DD30" s="604">
        <v>740414</v>
      </c>
      <c r="DE30" s="599"/>
      <c r="DF30" s="599"/>
      <c r="DG30" s="599"/>
      <c r="DH30" s="599"/>
      <c r="DI30" s="599"/>
      <c r="DJ30" s="599"/>
      <c r="DK30" s="600"/>
      <c r="DL30" s="604">
        <v>684220</v>
      </c>
      <c r="DM30" s="599"/>
      <c r="DN30" s="599"/>
      <c r="DO30" s="599"/>
      <c r="DP30" s="599"/>
      <c r="DQ30" s="599"/>
      <c r="DR30" s="599"/>
      <c r="DS30" s="599"/>
      <c r="DT30" s="599"/>
      <c r="DU30" s="599"/>
      <c r="DV30" s="600"/>
      <c r="DW30" s="601">
        <v>26.1</v>
      </c>
      <c r="DX30" s="630"/>
      <c r="DY30" s="630"/>
      <c r="DZ30" s="630"/>
      <c r="EA30" s="630"/>
      <c r="EB30" s="630"/>
      <c r="EC30" s="632"/>
    </row>
    <row r="31" spans="2:133" ht="11.25" customHeight="1" x14ac:dyDescent="0.15">
      <c r="B31" s="593" t="s">
        <v>301</v>
      </c>
      <c r="C31" s="594"/>
      <c r="D31" s="594"/>
      <c r="E31" s="594"/>
      <c r="F31" s="594"/>
      <c r="G31" s="594"/>
      <c r="H31" s="594"/>
      <c r="I31" s="594"/>
      <c r="J31" s="594"/>
      <c r="K31" s="594"/>
      <c r="L31" s="594"/>
      <c r="M31" s="594"/>
      <c r="N31" s="594"/>
      <c r="O31" s="594"/>
      <c r="P31" s="594"/>
      <c r="Q31" s="595"/>
      <c r="R31" s="596">
        <v>36586</v>
      </c>
      <c r="S31" s="599"/>
      <c r="T31" s="599"/>
      <c r="U31" s="599"/>
      <c r="V31" s="599"/>
      <c r="W31" s="599"/>
      <c r="X31" s="599"/>
      <c r="Y31" s="600"/>
      <c r="Z31" s="653">
        <v>0.5</v>
      </c>
      <c r="AA31" s="653"/>
      <c r="AB31" s="653"/>
      <c r="AC31" s="653"/>
      <c r="AD31" s="654" t="s">
        <v>129</v>
      </c>
      <c r="AE31" s="654"/>
      <c r="AF31" s="654"/>
      <c r="AG31" s="654"/>
      <c r="AH31" s="654"/>
      <c r="AI31" s="654"/>
      <c r="AJ31" s="654"/>
      <c r="AK31" s="654"/>
      <c r="AL31" s="601" t="s">
        <v>129</v>
      </c>
      <c r="AM31" s="602"/>
      <c r="AN31" s="602"/>
      <c r="AO31" s="655"/>
      <c r="AP31" s="638"/>
      <c r="AQ31" s="639"/>
      <c r="AR31" s="639"/>
      <c r="AS31" s="639"/>
      <c r="AT31" s="677"/>
      <c r="AU31" s="194" t="s">
        <v>302</v>
      </c>
      <c r="AX31" s="593" t="s">
        <v>303</v>
      </c>
      <c r="AY31" s="594"/>
      <c r="AZ31" s="594"/>
      <c r="BA31" s="594"/>
      <c r="BB31" s="594"/>
      <c r="BC31" s="594"/>
      <c r="BD31" s="594"/>
      <c r="BE31" s="594"/>
      <c r="BF31" s="595"/>
      <c r="BG31" s="669">
        <v>99.7</v>
      </c>
      <c r="BH31" s="597"/>
      <c r="BI31" s="597"/>
      <c r="BJ31" s="597"/>
      <c r="BK31" s="597"/>
      <c r="BL31" s="597"/>
      <c r="BM31" s="602">
        <v>98.6</v>
      </c>
      <c r="BN31" s="597"/>
      <c r="BO31" s="597"/>
      <c r="BP31" s="597"/>
      <c r="BQ31" s="636"/>
      <c r="BR31" s="669">
        <v>99.3</v>
      </c>
      <c r="BS31" s="597"/>
      <c r="BT31" s="597"/>
      <c r="BU31" s="597"/>
      <c r="BV31" s="597"/>
      <c r="BW31" s="597"/>
      <c r="BX31" s="602">
        <v>98.3</v>
      </c>
      <c r="BY31" s="597"/>
      <c r="BZ31" s="597"/>
      <c r="CA31" s="597"/>
      <c r="CB31" s="636"/>
      <c r="CD31" s="626"/>
      <c r="CE31" s="627"/>
      <c r="CF31" s="593" t="s">
        <v>304</v>
      </c>
      <c r="CG31" s="594"/>
      <c r="CH31" s="594"/>
      <c r="CI31" s="594"/>
      <c r="CJ31" s="594"/>
      <c r="CK31" s="594"/>
      <c r="CL31" s="594"/>
      <c r="CM31" s="594"/>
      <c r="CN31" s="594"/>
      <c r="CO31" s="594"/>
      <c r="CP31" s="594"/>
      <c r="CQ31" s="595"/>
      <c r="CR31" s="596">
        <v>43677</v>
      </c>
      <c r="CS31" s="597"/>
      <c r="CT31" s="597"/>
      <c r="CU31" s="597"/>
      <c r="CV31" s="597"/>
      <c r="CW31" s="597"/>
      <c r="CX31" s="597"/>
      <c r="CY31" s="598"/>
      <c r="CZ31" s="601">
        <v>0.6</v>
      </c>
      <c r="DA31" s="630"/>
      <c r="DB31" s="630"/>
      <c r="DC31" s="631"/>
      <c r="DD31" s="604">
        <v>34849</v>
      </c>
      <c r="DE31" s="597"/>
      <c r="DF31" s="597"/>
      <c r="DG31" s="597"/>
      <c r="DH31" s="597"/>
      <c r="DI31" s="597"/>
      <c r="DJ31" s="597"/>
      <c r="DK31" s="598"/>
      <c r="DL31" s="604">
        <v>34846</v>
      </c>
      <c r="DM31" s="597"/>
      <c r="DN31" s="597"/>
      <c r="DO31" s="597"/>
      <c r="DP31" s="597"/>
      <c r="DQ31" s="597"/>
      <c r="DR31" s="597"/>
      <c r="DS31" s="597"/>
      <c r="DT31" s="597"/>
      <c r="DU31" s="597"/>
      <c r="DV31" s="598"/>
      <c r="DW31" s="601">
        <v>1.3</v>
      </c>
      <c r="DX31" s="630"/>
      <c r="DY31" s="630"/>
      <c r="DZ31" s="630"/>
      <c r="EA31" s="630"/>
      <c r="EB31" s="630"/>
      <c r="EC31" s="632"/>
    </row>
    <row r="32" spans="2:133" ht="11.25" customHeight="1" x14ac:dyDescent="0.15">
      <c r="B32" s="593" t="s">
        <v>305</v>
      </c>
      <c r="C32" s="594"/>
      <c r="D32" s="594"/>
      <c r="E32" s="594"/>
      <c r="F32" s="594"/>
      <c r="G32" s="594"/>
      <c r="H32" s="594"/>
      <c r="I32" s="594"/>
      <c r="J32" s="594"/>
      <c r="K32" s="594"/>
      <c r="L32" s="594"/>
      <c r="M32" s="594"/>
      <c r="N32" s="594"/>
      <c r="O32" s="594"/>
      <c r="P32" s="594"/>
      <c r="Q32" s="595"/>
      <c r="R32" s="596">
        <v>128004</v>
      </c>
      <c r="S32" s="599"/>
      <c r="T32" s="599"/>
      <c r="U32" s="599"/>
      <c r="V32" s="599"/>
      <c r="W32" s="599"/>
      <c r="X32" s="599"/>
      <c r="Y32" s="600"/>
      <c r="Z32" s="653">
        <v>1.8</v>
      </c>
      <c r="AA32" s="653"/>
      <c r="AB32" s="653"/>
      <c r="AC32" s="653"/>
      <c r="AD32" s="654" t="s">
        <v>217</v>
      </c>
      <c r="AE32" s="654"/>
      <c r="AF32" s="654"/>
      <c r="AG32" s="654"/>
      <c r="AH32" s="654"/>
      <c r="AI32" s="654"/>
      <c r="AJ32" s="654"/>
      <c r="AK32" s="654"/>
      <c r="AL32" s="601" t="s">
        <v>129</v>
      </c>
      <c r="AM32" s="602"/>
      <c r="AN32" s="602"/>
      <c r="AO32" s="655"/>
      <c r="AP32" s="640"/>
      <c r="AQ32" s="641"/>
      <c r="AR32" s="641"/>
      <c r="AS32" s="641"/>
      <c r="AT32" s="678"/>
      <c r="AU32" s="199"/>
      <c r="AV32" s="199"/>
      <c r="AW32" s="199"/>
      <c r="AX32" s="608" t="s">
        <v>306</v>
      </c>
      <c r="AY32" s="609"/>
      <c r="AZ32" s="609"/>
      <c r="BA32" s="609"/>
      <c r="BB32" s="609"/>
      <c r="BC32" s="609"/>
      <c r="BD32" s="609"/>
      <c r="BE32" s="609"/>
      <c r="BF32" s="610"/>
      <c r="BG32" s="668">
        <v>99.4</v>
      </c>
      <c r="BH32" s="612"/>
      <c r="BI32" s="612"/>
      <c r="BJ32" s="612"/>
      <c r="BK32" s="612"/>
      <c r="BL32" s="612"/>
      <c r="BM32" s="651">
        <v>97</v>
      </c>
      <c r="BN32" s="612"/>
      <c r="BO32" s="612"/>
      <c r="BP32" s="612"/>
      <c r="BQ32" s="646"/>
      <c r="BR32" s="668">
        <v>99</v>
      </c>
      <c r="BS32" s="612"/>
      <c r="BT32" s="612"/>
      <c r="BU32" s="612"/>
      <c r="BV32" s="612"/>
      <c r="BW32" s="612"/>
      <c r="BX32" s="651">
        <v>97.2</v>
      </c>
      <c r="BY32" s="612"/>
      <c r="BZ32" s="612"/>
      <c r="CA32" s="612"/>
      <c r="CB32" s="646"/>
      <c r="CD32" s="628"/>
      <c r="CE32" s="629"/>
      <c r="CF32" s="593" t="s">
        <v>307</v>
      </c>
      <c r="CG32" s="594"/>
      <c r="CH32" s="594"/>
      <c r="CI32" s="594"/>
      <c r="CJ32" s="594"/>
      <c r="CK32" s="594"/>
      <c r="CL32" s="594"/>
      <c r="CM32" s="594"/>
      <c r="CN32" s="594"/>
      <c r="CO32" s="594"/>
      <c r="CP32" s="594"/>
      <c r="CQ32" s="595"/>
      <c r="CR32" s="596" t="s">
        <v>129</v>
      </c>
      <c r="CS32" s="599"/>
      <c r="CT32" s="599"/>
      <c r="CU32" s="599"/>
      <c r="CV32" s="599"/>
      <c r="CW32" s="599"/>
      <c r="CX32" s="599"/>
      <c r="CY32" s="600"/>
      <c r="CZ32" s="601" t="s">
        <v>129</v>
      </c>
      <c r="DA32" s="630"/>
      <c r="DB32" s="630"/>
      <c r="DC32" s="631"/>
      <c r="DD32" s="604" t="s">
        <v>129</v>
      </c>
      <c r="DE32" s="599"/>
      <c r="DF32" s="599"/>
      <c r="DG32" s="599"/>
      <c r="DH32" s="599"/>
      <c r="DI32" s="599"/>
      <c r="DJ32" s="599"/>
      <c r="DK32" s="600"/>
      <c r="DL32" s="604" t="s">
        <v>217</v>
      </c>
      <c r="DM32" s="599"/>
      <c r="DN32" s="599"/>
      <c r="DO32" s="599"/>
      <c r="DP32" s="599"/>
      <c r="DQ32" s="599"/>
      <c r="DR32" s="599"/>
      <c r="DS32" s="599"/>
      <c r="DT32" s="599"/>
      <c r="DU32" s="599"/>
      <c r="DV32" s="600"/>
      <c r="DW32" s="601" t="s">
        <v>129</v>
      </c>
      <c r="DX32" s="630"/>
      <c r="DY32" s="630"/>
      <c r="DZ32" s="630"/>
      <c r="EA32" s="630"/>
      <c r="EB32" s="630"/>
      <c r="EC32" s="632"/>
    </row>
    <row r="33" spans="2:133" ht="11.25" customHeight="1" x14ac:dyDescent="0.15">
      <c r="B33" s="593" t="s">
        <v>308</v>
      </c>
      <c r="C33" s="594"/>
      <c r="D33" s="594"/>
      <c r="E33" s="594"/>
      <c r="F33" s="594"/>
      <c r="G33" s="594"/>
      <c r="H33" s="594"/>
      <c r="I33" s="594"/>
      <c r="J33" s="594"/>
      <c r="K33" s="594"/>
      <c r="L33" s="594"/>
      <c r="M33" s="594"/>
      <c r="N33" s="594"/>
      <c r="O33" s="594"/>
      <c r="P33" s="594"/>
      <c r="Q33" s="595"/>
      <c r="R33" s="596">
        <v>92886</v>
      </c>
      <c r="S33" s="599"/>
      <c r="T33" s="599"/>
      <c r="U33" s="599"/>
      <c r="V33" s="599"/>
      <c r="W33" s="599"/>
      <c r="X33" s="599"/>
      <c r="Y33" s="600"/>
      <c r="Z33" s="653">
        <v>1.3</v>
      </c>
      <c r="AA33" s="653"/>
      <c r="AB33" s="653"/>
      <c r="AC33" s="653"/>
      <c r="AD33" s="654" t="s">
        <v>129</v>
      </c>
      <c r="AE33" s="654"/>
      <c r="AF33" s="654"/>
      <c r="AG33" s="654"/>
      <c r="AH33" s="654"/>
      <c r="AI33" s="654"/>
      <c r="AJ33" s="654"/>
      <c r="AK33" s="654"/>
      <c r="AL33" s="601" t="s">
        <v>129</v>
      </c>
      <c r="AM33" s="602"/>
      <c r="AN33" s="602"/>
      <c r="AO33" s="655"/>
      <c r="AP33" s="200"/>
      <c r="AQ33" s="201"/>
      <c r="AS33" s="198"/>
      <c r="AT33" s="198"/>
      <c r="AU33" s="198"/>
      <c r="AV33" s="198"/>
      <c r="AW33" s="198"/>
      <c r="AX33" s="198"/>
      <c r="AY33" s="198"/>
      <c r="AZ33" s="198"/>
      <c r="BA33" s="198"/>
      <c r="BB33" s="198"/>
      <c r="BC33" s="198"/>
      <c r="BD33" s="198"/>
      <c r="BE33" s="198"/>
      <c r="BF33" s="198"/>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593" t="s">
        <v>309</v>
      </c>
      <c r="CE33" s="594"/>
      <c r="CF33" s="594"/>
      <c r="CG33" s="594"/>
      <c r="CH33" s="594"/>
      <c r="CI33" s="594"/>
      <c r="CJ33" s="594"/>
      <c r="CK33" s="594"/>
      <c r="CL33" s="594"/>
      <c r="CM33" s="594"/>
      <c r="CN33" s="594"/>
      <c r="CO33" s="594"/>
      <c r="CP33" s="594"/>
      <c r="CQ33" s="595"/>
      <c r="CR33" s="596">
        <v>2482037</v>
      </c>
      <c r="CS33" s="597"/>
      <c r="CT33" s="597"/>
      <c r="CU33" s="597"/>
      <c r="CV33" s="597"/>
      <c r="CW33" s="597"/>
      <c r="CX33" s="597"/>
      <c r="CY33" s="598"/>
      <c r="CZ33" s="601">
        <v>35.4</v>
      </c>
      <c r="DA33" s="630"/>
      <c r="DB33" s="630"/>
      <c r="DC33" s="631"/>
      <c r="DD33" s="604">
        <v>1687106</v>
      </c>
      <c r="DE33" s="597"/>
      <c r="DF33" s="597"/>
      <c r="DG33" s="597"/>
      <c r="DH33" s="597"/>
      <c r="DI33" s="597"/>
      <c r="DJ33" s="597"/>
      <c r="DK33" s="598"/>
      <c r="DL33" s="604">
        <v>979084</v>
      </c>
      <c r="DM33" s="597"/>
      <c r="DN33" s="597"/>
      <c r="DO33" s="597"/>
      <c r="DP33" s="597"/>
      <c r="DQ33" s="597"/>
      <c r="DR33" s="597"/>
      <c r="DS33" s="597"/>
      <c r="DT33" s="597"/>
      <c r="DU33" s="597"/>
      <c r="DV33" s="598"/>
      <c r="DW33" s="601">
        <v>37.4</v>
      </c>
      <c r="DX33" s="630"/>
      <c r="DY33" s="630"/>
      <c r="DZ33" s="630"/>
      <c r="EA33" s="630"/>
      <c r="EB33" s="630"/>
      <c r="EC33" s="632"/>
    </row>
    <row r="34" spans="2:133" ht="11.25" customHeight="1" x14ac:dyDescent="0.15">
      <c r="B34" s="593" t="s">
        <v>310</v>
      </c>
      <c r="C34" s="594"/>
      <c r="D34" s="594"/>
      <c r="E34" s="594"/>
      <c r="F34" s="594"/>
      <c r="G34" s="594"/>
      <c r="H34" s="594"/>
      <c r="I34" s="594"/>
      <c r="J34" s="594"/>
      <c r="K34" s="594"/>
      <c r="L34" s="594"/>
      <c r="M34" s="594"/>
      <c r="N34" s="594"/>
      <c r="O34" s="594"/>
      <c r="P34" s="594"/>
      <c r="Q34" s="595"/>
      <c r="R34" s="596">
        <v>76688</v>
      </c>
      <c r="S34" s="599"/>
      <c r="T34" s="599"/>
      <c r="U34" s="599"/>
      <c r="V34" s="599"/>
      <c r="W34" s="599"/>
      <c r="X34" s="599"/>
      <c r="Y34" s="600"/>
      <c r="Z34" s="653">
        <v>1.1000000000000001</v>
      </c>
      <c r="AA34" s="653"/>
      <c r="AB34" s="653"/>
      <c r="AC34" s="653"/>
      <c r="AD34" s="654">
        <v>1</v>
      </c>
      <c r="AE34" s="654"/>
      <c r="AF34" s="654"/>
      <c r="AG34" s="654"/>
      <c r="AH34" s="654"/>
      <c r="AI34" s="654"/>
      <c r="AJ34" s="654"/>
      <c r="AK34" s="654"/>
      <c r="AL34" s="601">
        <v>0</v>
      </c>
      <c r="AM34" s="602"/>
      <c r="AN34" s="602"/>
      <c r="AO34" s="655"/>
      <c r="AP34" s="202"/>
      <c r="AQ34" s="665" t="s">
        <v>311</v>
      </c>
      <c r="AR34" s="666"/>
      <c r="AS34" s="666"/>
      <c r="AT34" s="666"/>
      <c r="AU34" s="666"/>
      <c r="AV34" s="666"/>
      <c r="AW34" s="666"/>
      <c r="AX34" s="666"/>
      <c r="AY34" s="666"/>
      <c r="AZ34" s="666"/>
      <c r="BA34" s="666"/>
      <c r="BB34" s="666"/>
      <c r="BC34" s="666"/>
      <c r="BD34" s="666"/>
      <c r="BE34" s="666"/>
      <c r="BF34" s="667"/>
      <c r="BG34" s="665" t="s">
        <v>312</v>
      </c>
      <c r="BH34" s="666"/>
      <c r="BI34" s="666"/>
      <c r="BJ34" s="666"/>
      <c r="BK34" s="666"/>
      <c r="BL34" s="666"/>
      <c r="BM34" s="666"/>
      <c r="BN34" s="666"/>
      <c r="BO34" s="666"/>
      <c r="BP34" s="666"/>
      <c r="BQ34" s="666"/>
      <c r="BR34" s="666"/>
      <c r="BS34" s="666"/>
      <c r="BT34" s="666"/>
      <c r="BU34" s="666"/>
      <c r="BV34" s="666"/>
      <c r="BW34" s="666"/>
      <c r="BX34" s="666"/>
      <c r="BY34" s="666"/>
      <c r="BZ34" s="666"/>
      <c r="CA34" s="666"/>
      <c r="CB34" s="667"/>
      <c r="CD34" s="593" t="s">
        <v>313</v>
      </c>
      <c r="CE34" s="594"/>
      <c r="CF34" s="594"/>
      <c r="CG34" s="594"/>
      <c r="CH34" s="594"/>
      <c r="CI34" s="594"/>
      <c r="CJ34" s="594"/>
      <c r="CK34" s="594"/>
      <c r="CL34" s="594"/>
      <c r="CM34" s="594"/>
      <c r="CN34" s="594"/>
      <c r="CO34" s="594"/>
      <c r="CP34" s="594"/>
      <c r="CQ34" s="595"/>
      <c r="CR34" s="596">
        <v>827895</v>
      </c>
      <c r="CS34" s="599"/>
      <c r="CT34" s="599"/>
      <c r="CU34" s="599"/>
      <c r="CV34" s="599"/>
      <c r="CW34" s="599"/>
      <c r="CX34" s="599"/>
      <c r="CY34" s="600"/>
      <c r="CZ34" s="601">
        <v>11.8</v>
      </c>
      <c r="DA34" s="630"/>
      <c r="DB34" s="630"/>
      <c r="DC34" s="631"/>
      <c r="DD34" s="604">
        <v>466150</v>
      </c>
      <c r="DE34" s="599"/>
      <c r="DF34" s="599"/>
      <c r="DG34" s="599"/>
      <c r="DH34" s="599"/>
      <c r="DI34" s="599"/>
      <c r="DJ34" s="599"/>
      <c r="DK34" s="600"/>
      <c r="DL34" s="604">
        <v>359633</v>
      </c>
      <c r="DM34" s="599"/>
      <c r="DN34" s="599"/>
      <c r="DO34" s="599"/>
      <c r="DP34" s="599"/>
      <c r="DQ34" s="599"/>
      <c r="DR34" s="599"/>
      <c r="DS34" s="599"/>
      <c r="DT34" s="599"/>
      <c r="DU34" s="599"/>
      <c r="DV34" s="600"/>
      <c r="DW34" s="601">
        <v>13.7</v>
      </c>
      <c r="DX34" s="630"/>
      <c r="DY34" s="630"/>
      <c r="DZ34" s="630"/>
      <c r="EA34" s="630"/>
      <c r="EB34" s="630"/>
      <c r="EC34" s="632"/>
    </row>
    <row r="35" spans="2:133" ht="11.25" customHeight="1" x14ac:dyDescent="0.15">
      <c r="B35" s="593" t="s">
        <v>314</v>
      </c>
      <c r="C35" s="594"/>
      <c r="D35" s="594"/>
      <c r="E35" s="594"/>
      <c r="F35" s="594"/>
      <c r="G35" s="594"/>
      <c r="H35" s="594"/>
      <c r="I35" s="594"/>
      <c r="J35" s="594"/>
      <c r="K35" s="594"/>
      <c r="L35" s="594"/>
      <c r="M35" s="594"/>
      <c r="N35" s="594"/>
      <c r="O35" s="594"/>
      <c r="P35" s="594"/>
      <c r="Q35" s="595"/>
      <c r="R35" s="596">
        <v>2853000</v>
      </c>
      <c r="S35" s="599"/>
      <c r="T35" s="599"/>
      <c r="U35" s="599"/>
      <c r="V35" s="599"/>
      <c r="W35" s="599"/>
      <c r="X35" s="599"/>
      <c r="Y35" s="600"/>
      <c r="Z35" s="653">
        <v>40.4</v>
      </c>
      <c r="AA35" s="653"/>
      <c r="AB35" s="653"/>
      <c r="AC35" s="653"/>
      <c r="AD35" s="654" t="s">
        <v>217</v>
      </c>
      <c r="AE35" s="654"/>
      <c r="AF35" s="654"/>
      <c r="AG35" s="654"/>
      <c r="AH35" s="654"/>
      <c r="AI35" s="654"/>
      <c r="AJ35" s="654"/>
      <c r="AK35" s="654"/>
      <c r="AL35" s="601" t="s">
        <v>217</v>
      </c>
      <c r="AM35" s="602"/>
      <c r="AN35" s="602"/>
      <c r="AO35" s="655"/>
      <c r="AP35" s="202"/>
      <c r="AQ35" s="659" t="s">
        <v>315</v>
      </c>
      <c r="AR35" s="660"/>
      <c r="AS35" s="660"/>
      <c r="AT35" s="660"/>
      <c r="AU35" s="660"/>
      <c r="AV35" s="660"/>
      <c r="AW35" s="660"/>
      <c r="AX35" s="660"/>
      <c r="AY35" s="661"/>
      <c r="AZ35" s="656">
        <v>637234</v>
      </c>
      <c r="BA35" s="657"/>
      <c r="BB35" s="657"/>
      <c r="BC35" s="657"/>
      <c r="BD35" s="657"/>
      <c r="BE35" s="657"/>
      <c r="BF35" s="658"/>
      <c r="BG35" s="662" t="s">
        <v>316</v>
      </c>
      <c r="BH35" s="663"/>
      <c r="BI35" s="663"/>
      <c r="BJ35" s="663"/>
      <c r="BK35" s="663"/>
      <c r="BL35" s="663"/>
      <c r="BM35" s="663"/>
      <c r="BN35" s="663"/>
      <c r="BO35" s="663"/>
      <c r="BP35" s="663"/>
      <c r="BQ35" s="663"/>
      <c r="BR35" s="663"/>
      <c r="BS35" s="663"/>
      <c r="BT35" s="663"/>
      <c r="BU35" s="664"/>
      <c r="BV35" s="656">
        <v>13252</v>
      </c>
      <c r="BW35" s="657"/>
      <c r="BX35" s="657"/>
      <c r="BY35" s="657"/>
      <c r="BZ35" s="657"/>
      <c r="CA35" s="657"/>
      <c r="CB35" s="658"/>
      <c r="CD35" s="593" t="s">
        <v>317</v>
      </c>
      <c r="CE35" s="594"/>
      <c r="CF35" s="594"/>
      <c r="CG35" s="594"/>
      <c r="CH35" s="594"/>
      <c r="CI35" s="594"/>
      <c r="CJ35" s="594"/>
      <c r="CK35" s="594"/>
      <c r="CL35" s="594"/>
      <c r="CM35" s="594"/>
      <c r="CN35" s="594"/>
      <c r="CO35" s="594"/>
      <c r="CP35" s="594"/>
      <c r="CQ35" s="595"/>
      <c r="CR35" s="596">
        <v>29348</v>
      </c>
      <c r="CS35" s="597"/>
      <c r="CT35" s="597"/>
      <c r="CU35" s="597"/>
      <c r="CV35" s="597"/>
      <c r="CW35" s="597"/>
      <c r="CX35" s="597"/>
      <c r="CY35" s="598"/>
      <c r="CZ35" s="601">
        <v>0.4</v>
      </c>
      <c r="DA35" s="630"/>
      <c r="DB35" s="630"/>
      <c r="DC35" s="631"/>
      <c r="DD35" s="604">
        <v>15519</v>
      </c>
      <c r="DE35" s="597"/>
      <c r="DF35" s="597"/>
      <c r="DG35" s="597"/>
      <c r="DH35" s="597"/>
      <c r="DI35" s="597"/>
      <c r="DJ35" s="597"/>
      <c r="DK35" s="598"/>
      <c r="DL35" s="604">
        <v>11426</v>
      </c>
      <c r="DM35" s="597"/>
      <c r="DN35" s="597"/>
      <c r="DO35" s="597"/>
      <c r="DP35" s="597"/>
      <c r="DQ35" s="597"/>
      <c r="DR35" s="597"/>
      <c r="DS35" s="597"/>
      <c r="DT35" s="597"/>
      <c r="DU35" s="597"/>
      <c r="DV35" s="598"/>
      <c r="DW35" s="601">
        <v>0.4</v>
      </c>
      <c r="DX35" s="630"/>
      <c r="DY35" s="630"/>
      <c r="DZ35" s="630"/>
      <c r="EA35" s="630"/>
      <c r="EB35" s="630"/>
      <c r="EC35" s="632"/>
    </row>
    <row r="36" spans="2:133" ht="11.25" customHeight="1" x14ac:dyDescent="0.15">
      <c r="B36" s="593" t="s">
        <v>318</v>
      </c>
      <c r="C36" s="594"/>
      <c r="D36" s="594"/>
      <c r="E36" s="594"/>
      <c r="F36" s="594"/>
      <c r="G36" s="594"/>
      <c r="H36" s="594"/>
      <c r="I36" s="594"/>
      <c r="J36" s="594"/>
      <c r="K36" s="594"/>
      <c r="L36" s="594"/>
      <c r="M36" s="594"/>
      <c r="N36" s="594"/>
      <c r="O36" s="594"/>
      <c r="P36" s="594"/>
      <c r="Q36" s="595"/>
      <c r="R36" s="596" t="s">
        <v>129</v>
      </c>
      <c r="S36" s="599"/>
      <c r="T36" s="599"/>
      <c r="U36" s="599"/>
      <c r="V36" s="599"/>
      <c r="W36" s="599"/>
      <c r="X36" s="599"/>
      <c r="Y36" s="600"/>
      <c r="Z36" s="653" t="s">
        <v>129</v>
      </c>
      <c r="AA36" s="653"/>
      <c r="AB36" s="653"/>
      <c r="AC36" s="653"/>
      <c r="AD36" s="654" t="s">
        <v>120</v>
      </c>
      <c r="AE36" s="654"/>
      <c r="AF36" s="654"/>
      <c r="AG36" s="654"/>
      <c r="AH36" s="654"/>
      <c r="AI36" s="654"/>
      <c r="AJ36" s="654"/>
      <c r="AK36" s="654"/>
      <c r="AL36" s="601" t="s">
        <v>129</v>
      </c>
      <c r="AM36" s="602"/>
      <c r="AN36" s="602"/>
      <c r="AO36" s="655"/>
      <c r="AQ36" s="633" t="s">
        <v>319</v>
      </c>
      <c r="AR36" s="634"/>
      <c r="AS36" s="634"/>
      <c r="AT36" s="634"/>
      <c r="AU36" s="634"/>
      <c r="AV36" s="634"/>
      <c r="AW36" s="634"/>
      <c r="AX36" s="634"/>
      <c r="AY36" s="635"/>
      <c r="AZ36" s="596">
        <v>265327</v>
      </c>
      <c r="BA36" s="599"/>
      <c r="BB36" s="599"/>
      <c r="BC36" s="599"/>
      <c r="BD36" s="597"/>
      <c r="BE36" s="597"/>
      <c r="BF36" s="636"/>
      <c r="BG36" s="593" t="s">
        <v>320</v>
      </c>
      <c r="BH36" s="594"/>
      <c r="BI36" s="594"/>
      <c r="BJ36" s="594"/>
      <c r="BK36" s="594"/>
      <c r="BL36" s="594"/>
      <c r="BM36" s="594"/>
      <c r="BN36" s="594"/>
      <c r="BO36" s="594"/>
      <c r="BP36" s="594"/>
      <c r="BQ36" s="594"/>
      <c r="BR36" s="594"/>
      <c r="BS36" s="594"/>
      <c r="BT36" s="594"/>
      <c r="BU36" s="595"/>
      <c r="BV36" s="596">
        <v>11218</v>
      </c>
      <c r="BW36" s="599"/>
      <c r="BX36" s="599"/>
      <c r="BY36" s="599"/>
      <c r="BZ36" s="599"/>
      <c r="CA36" s="599"/>
      <c r="CB36" s="637"/>
      <c r="CD36" s="593" t="s">
        <v>321</v>
      </c>
      <c r="CE36" s="594"/>
      <c r="CF36" s="594"/>
      <c r="CG36" s="594"/>
      <c r="CH36" s="594"/>
      <c r="CI36" s="594"/>
      <c r="CJ36" s="594"/>
      <c r="CK36" s="594"/>
      <c r="CL36" s="594"/>
      <c r="CM36" s="594"/>
      <c r="CN36" s="594"/>
      <c r="CO36" s="594"/>
      <c r="CP36" s="594"/>
      <c r="CQ36" s="595"/>
      <c r="CR36" s="596">
        <v>997984</v>
      </c>
      <c r="CS36" s="599"/>
      <c r="CT36" s="599"/>
      <c r="CU36" s="599"/>
      <c r="CV36" s="599"/>
      <c r="CW36" s="599"/>
      <c r="CX36" s="599"/>
      <c r="CY36" s="600"/>
      <c r="CZ36" s="601">
        <v>14.2</v>
      </c>
      <c r="DA36" s="630"/>
      <c r="DB36" s="630"/>
      <c r="DC36" s="631"/>
      <c r="DD36" s="604">
        <v>653199</v>
      </c>
      <c r="DE36" s="599"/>
      <c r="DF36" s="599"/>
      <c r="DG36" s="599"/>
      <c r="DH36" s="599"/>
      <c r="DI36" s="599"/>
      <c r="DJ36" s="599"/>
      <c r="DK36" s="600"/>
      <c r="DL36" s="604">
        <v>514014</v>
      </c>
      <c r="DM36" s="599"/>
      <c r="DN36" s="599"/>
      <c r="DO36" s="599"/>
      <c r="DP36" s="599"/>
      <c r="DQ36" s="599"/>
      <c r="DR36" s="599"/>
      <c r="DS36" s="599"/>
      <c r="DT36" s="599"/>
      <c r="DU36" s="599"/>
      <c r="DV36" s="600"/>
      <c r="DW36" s="601">
        <v>19.600000000000001</v>
      </c>
      <c r="DX36" s="630"/>
      <c r="DY36" s="630"/>
      <c r="DZ36" s="630"/>
      <c r="EA36" s="630"/>
      <c r="EB36" s="630"/>
      <c r="EC36" s="632"/>
    </row>
    <row r="37" spans="2:133" ht="11.25" customHeight="1" x14ac:dyDescent="0.15">
      <c r="B37" s="593" t="s">
        <v>322</v>
      </c>
      <c r="C37" s="594"/>
      <c r="D37" s="594"/>
      <c r="E37" s="594"/>
      <c r="F37" s="594"/>
      <c r="G37" s="594"/>
      <c r="H37" s="594"/>
      <c r="I37" s="594"/>
      <c r="J37" s="594"/>
      <c r="K37" s="594"/>
      <c r="L37" s="594"/>
      <c r="M37" s="594"/>
      <c r="N37" s="594"/>
      <c r="O37" s="594"/>
      <c r="P37" s="594"/>
      <c r="Q37" s="595"/>
      <c r="R37" s="596">
        <v>99000</v>
      </c>
      <c r="S37" s="599"/>
      <c r="T37" s="599"/>
      <c r="U37" s="599"/>
      <c r="V37" s="599"/>
      <c r="W37" s="599"/>
      <c r="X37" s="599"/>
      <c r="Y37" s="600"/>
      <c r="Z37" s="653">
        <v>1.4</v>
      </c>
      <c r="AA37" s="653"/>
      <c r="AB37" s="653"/>
      <c r="AC37" s="653"/>
      <c r="AD37" s="654" t="s">
        <v>217</v>
      </c>
      <c r="AE37" s="654"/>
      <c r="AF37" s="654"/>
      <c r="AG37" s="654"/>
      <c r="AH37" s="654"/>
      <c r="AI37" s="654"/>
      <c r="AJ37" s="654"/>
      <c r="AK37" s="654"/>
      <c r="AL37" s="601" t="s">
        <v>120</v>
      </c>
      <c r="AM37" s="602"/>
      <c r="AN37" s="602"/>
      <c r="AO37" s="655"/>
      <c r="AQ37" s="633" t="s">
        <v>323</v>
      </c>
      <c r="AR37" s="634"/>
      <c r="AS37" s="634"/>
      <c r="AT37" s="634"/>
      <c r="AU37" s="634"/>
      <c r="AV37" s="634"/>
      <c r="AW37" s="634"/>
      <c r="AX37" s="634"/>
      <c r="AY37" s="635"/>
      <c r="AZ37" s="596">
        <v>178062</v>
      </c>
      <c r="BA37" s="599"/>
      <c r="BB37" s="599"/>
      <c r="BC37" s="599"/>
      <c r="BD37" s="597"/>
      <c r="BE37" s="597"/>
      <c r="BF37" s="636"/>
      <c r="BG37" s="593" t="s">
        <v>324</v>
      </c>
      <c r="BH37" s="594"/>
      <c r="BI37" s="594"/>
      <c r="BJ37" s="594"/>
      <c r="BK37" s="594"/>
      <c r="BL37" s="594"/>
      <c r="BM37" s="594"/>
      <c r="BN37" s="594"/>
      <c r="BO37" s="594"/>
      <c r="BP37" s="594"/>
      <c r="BQ37" s="594"/>
      <c r="BR37" s="594"/>
      <c r="BS37" s="594"/>
      <c r="BT37" s="594"/>
      <c r="BU37" s="595"/>
      <c r="BV37" s="596">
        <v>562</v>
      </c>
      <c r="BW37" s="599"/>
      <c r="BX37" s="599"/>
      <c r="BY37" s="599"/>
      <c r="BZ37" s="599"/>
      <c r="CA37" s="599"/>
      <c r="CB37" s="637"/>
      <c r="CD37" s="593" t="s">
        <v>325</v>
      </c>
      <c r="CE37" s="594"/>
      <c r="CF37" s="594"/>
      <c r="CG37" s="594"/>
      <c r="CH37" s="594"/>
      <c r="CI37" s="594"/>
      <c r="CJ37" s="594"/>
      <c r="CK37" s="594"/>
      <c r="CL37" s="594"/>
      <c r="CM37" s="594"/>
      <c r="CN37" s="594"/>
      <c r="CO37" s="594"/>
      <c r="CP37" s="594"/>
      <c r="CQ37" s="595"/>
      <c r="CR37" s="596">
        <v>270865</v>
      </c>
      <c r="CS37" s="597"/>
      <c r="CT37" s="597"/>
      <c r="CU37" s="597"/>
      <c r="CV37" s="597"/>
      <c r="CW37" s="597"/>
      <c r="CX37" s="597"/>
      <c r="CY37" s="598"/>
      <c r="CZ37" s="601">
        <v>3.9</v>
      </c>
      <c r="DA37" s="630"/>
      <c r="DB37" s="630"/>
      <c r="DC37" s="631"/>
      <c r="DD37" s="604">
        <v>240164</v>
      </c>
      <c r="DE37" s="597"/>
      <c r="DF37" s="597"/>
      <c r="DG37" s="597"/>
      <c r="DH37" s="597"/>
      <c r="DI37" s="597"/>
      <c r="DJ37" s="597"/>
      <c r="DK37" s="598"/>
      <c r="DL37" s="604">
        <v>230750</v>
      </c>
      <c r="DM37" s="597"/>
      <c r="DN37" s="597"/>
      <c r="DO37" s="597"/>
      <c r="DP37" s="597"/>
      <c r="DQ37" s="597"/>
      <c r="DR37" s="597"/>
      <c r="DS37" s="597"/>
      <c r="DT37" s="597"/>
      <c r="DU37" s="597"/>
      <c r="DV37" s="598"/>
      <c r="DW37" s="601">
        <v>8.8000000000000007</v>
      </c>
      <c r="DX37" s="630"/>
      <c r="DY37" s="630"/>
      <c r="DZ37" s="630"/>
      <c r="EA37" s="630"/>
      <c r="EB37" s="630"/>
      <c r="EC37" s="632"/>
    </row>
    <row r="38" spans="2:133" ht="11.25" customHeight="1" x14ac:dyDescent="0.15">
      <c r="B38" s="608" t="s">
        <v>326</v>
      </c>
      <c r="C38" s="609"/>
      <c r="D38" s="609"/>
      <c r="E38" s="609"/>
      <c r="F38" s="609"/>
      <c r="G38" s="609"/>
      <c r="H38" s="609"/>
      <c r="I38" s="609"/>
      <c r="J38" s="609"/>
      <c r="K38" s="609"/>
      <c r="L38" s="609"/>
      <c r="M38" s="609"/>
      <c r="N38" s="609"/>
      <c r="O38" s="609"/>
      <c r="P38" s="609"/>
      <c r="Q38" s="610"/>
      <c r="R38" s="611">
        <v>7066863</v>
      </c>
      <c r="S38" s="645"/>
      <c r="T38" s="645"/>
      <c r="U38" s="645"/>
      <c r="V38" s="645"/>
      <c r="W38" s="645"/>
      <c r="X38" s="645"/>
      <c r="Y38" s="648"/>
      <c r="Z38" s="649">
        <v>100</v>
      </c>
      <c r="AA38" s="649"/>
      <c r="AB38" s="649"/>
      <c r="AC38" s="649"/>
      <c r="AD38" s="650">
        <v>2522034</v>
      </c>
      <c r="AE38" s="650"/>
      <c r="AF38" s="650"/>
      <c r="AG38" s="650"/>
      <c r="AH38" s="650"/>
      <c r="AI38" s="650"/>
      <c r="AJ38" s="650"/>
      <c r="AK38" s="650"/>
      <c r="AL38" s="614">
        <v>100</v>
      </c>
      <c r="AM38" s="651"/>
      <c r="AN38" s="651"/>
      <c r="AO38" s="652"/>
      <c r="AQ38" s="633" t="s">
        <v>327</v>
      </c>
      <c r="AR38" s="634"/>
      <c r="AS38" s="634"/>
      <c r="AT38" s="634"/>
      <c r="AU38" s="634"/>
      <c r="AV38" s="634"/>
      <c r="AW38" s="634"/>
      <c r="AX38" s="634"/>
      <c r="AY38" s="635"/>
      <c r="AZ38" s="596">
        <v>29110</v>
      </c>
      <c r="BA38" s="599"/>
      <c r="BB38" s="599"/>
      <c r="BC38" s="599"/>
      <c r="BD38" s="597"/>
      <c r="BE38" s="597"/>
      <c r="BF38" s="636"/>
      <c r="BG38" s="593" t="s">
        <v>328</v>
      </c>
      <c r="BH38" s="594"/>
      <c r="BI38" s="594"/>
      <c r="BJ38" s="594"/>
      <c r="BK38" s="594"/>
      <c r="BL38" s="594"/>
      <c r="BM38" s="594"/>
      <c r="BN38" s="594"/>
      <c r="BO38" s="594"/>
      <c r="BP38" s="594"/>
      <c r="BQ38" s="594"/>
      <c r="BR38" s="594"/>
      <c r="BS38" s="594"/>
      <c r="BT38" s="594"/>
      <c r="BU38" s="595"/>
      <c r="BV38" s="596">
        <v>834</v>
      </c>
      <c r="BW38" s="599"/>
      <c r="BX38" s="599"/>
      <c r="BY38" s="599"/>
      <c r="BZ38" s="599"/>
      <c r="CA38" s="599"/>
      <c r="CB38" s="637"/>
      <c r="CD38" s="593" t="s">
        <v>329</v>
      </c>
      <c r="CE38" s="594"/>
      <c r="CF38" s="594"/>
      <c r="CG38" s="594"/>
      <c r="CH38" s="594"/>
      <c r="CI38" s="594"/>
      <c r="CJ38" s="594"/>
      <c r="CK38" s="594"/>
      <c r="CL38" s="594"/>
      <c r="CM38" s="594"/>
      <c r="CN38" s="594"/>
      <c r="CO38" s="594"/>
      <c r="CP38" s="594"/>
      <c r="CQ38" s="595"/>
      <c r="CR38" s="596">
        <v>371907</v>
      </c>
      <c r="CS38" s="599"/>
      <c r="CT38" s="599"/>
      <c r="CU38" s="599"/>
      <c r="CV38" s="599"/>
      <c r="CW38" s="599"/>
      <c r="CX38" s="599"/>
      <c r="CY38" s="600"/>
      <c r="CZ38" s="601">
        <v>5.3</v>
      </c>
      <c r="DA38" s="630"/>
      <c r="DB38" s="630"/>
      <c r="DC38" s="631"/>
      <c r="DD38" s="604">
        <v>344687</v>
      </c>
      <c r="DE38" s="599"/>
      <c r="DF38" s="599"/>
      <c r="DG38" s="599"/>
      <c r="DH38" s="599"/>
      <c r="DI38" s="599"/>
      <c r="DJ38" s="599"/>
      <c r="DK38" s="600"/>
      <c r="DL38" s="604">
        <v>94011</v>
      </c>
      <c r="DM38" s="599"/>
      <c r="DN38" s="599"/>
      <c r="DO38" s="599"/>
      <c r="DP38" s="599"/>
      <c r="DQ38" s="599"/>
      <c r="DR38" s="599"/>
      <c r="DS38" s="599"/>
      <c r="DT38" s="599"/>
      <c r="DU38" s="599"/>
      <c r="DV38" s="600"/>
      <c r="DW38" s="601">
        <v>3.6</v>
      </c>
      <c r="DX38" s="630"/>
      <c r="DY38" s="630"/>
      <c r="DZ38" s="630"/>
      <c r="EA38" s="630"/>
      <c r="EB38" s="630"/>
      <c r="EC38" s="632"/>
    </row>
    <row r="39" spans="2:133" ht="11.25" customHeight="1" x14ac:dyDescent="0.15">
      <c r="AQ39" s="633" t="s">
        <v>330</v>
      </c>
      <c r="AR39" s="634"/>
      <c r="AS39" s="634"/>
      <c r="AT39" s="634"/>
      <c r="AU39" s="634"/>
      <c r="AV39" s="634"/>
      <c r="AW39" s="634"/>
      <c r="AX39" s="634"/>
      <c r="AY39" s="635"/>
      <c r="AZ39" s="596" t="s">
        <v>120</v>
      </c>
      <c r="BA39" s="599"/>
      <c r="BB39" s="599"/>
      <c r="BC39" s="599"/>
      <c r="BD39" s="597"/>
      <c r="BE39" s="597"/>
      <c r="BF39" s="636"/>
      <c r="BG39" s="638" t="s">
        <v>331</v>
      </c>
      <c r="BH39" s="639"/>
      <c r="BI39" s="639"/>
      <c r="BJ39" s="639"/>
      <c r="BK39" s="639"/>
      <c r="BL39" s="203"/>
      <c r="BM39" s="594" t="s">
        <v>332</v>
      </c>
      <c r="BN39" s="594"/>
      <c r="BO39" s="594"/>
      <c r="BP39" s="594"/>
      <c r="BQ39" s="594"/>
      <c r="BR39" s="594"/>
      <c r="BS39" s="594"/>
      <c r="BT39" s="594"/>
      <c r="BU39" s="595"/>
      <c r="BV39" s="596">
        <v>111</v>
      </c>
      <c r="BW39" s="599"/>
      <c r="BX39" s="599"/>
      <c r="BY39" s="599"/>
      <c r="BZ39" s="599"/>
      <c r="CA39" s="599"/>
      <c r="CB39" s="637"/>
      <c r="CD39" s="593" t="s">
        <v>333</v>
      </c>
      <c r="CE39" s="594"/>
      <c r="CF39" s="594"/>
      <c r="CG39" s="594"/>
      <c r="CH39" s="594"/>
      <c r="CI39" s="594"/>
      <c r="CJ39" s="594"/>
      <c r="CK39" s="594"/>
      <c r="CL39" s="594"/>
      <c r="CM39" s="594"/>
      <c r="CN39" s="594"/>
      <c r="CO39" s="594"/>
      <c r="CP39" s="594"/>
      <c r="CQ39" s="595"/>
      <c r="CR39" s="596">
        <v>252603</v>
      </c>
      <c r="CS39" s="597"/>
      <c r="CT39" s="597"/>
      <c r="CU39" s="597"/>
      <c r="CV39" s="597"/>
      <c r="CW39" s="597"/>
      <c r="CX39" s="597"/>
      <c r="CY39" s="598"/>
      <c r="CZ39" s="601">
        <v>3.6</v>
      </c>
      <c r="DA39" s="630"/>
      <c r="DB39" s="630"/>
      <c r="DC39" s="631"/>
      <c r="DD39" s="604">
        <v>206276</v>
      </c>
      <c r="DE39" s="597"/>
      <c r="DF39" s="597"/>
      <c r="DG39" s="597"/>
      <c r="DH39" s="597"/>
      <c r="DI39" s="597"/>
      <c r="DJ39" s="597"/>
      <c r="DK39" s="598"/>
      <c r="DL39" s="604" t="s">
        <v>129</v>
      </c>
      <c r="DM39" s="597"/>
      <c r="DN39" s="597"/>
      <c r="DO39" s="597"/>
      <c r="DP39" s="597"/>
      <c r="DQ39" s="597"/>
      <c r="DR39" s="597"/>
      <c r="DS39" s="597"/>
      <c r="DT39" s="597"/>
      <c r="DU39" s="597"/>
      <c r="DV39" s="598"/>
      <c r="DW39" s="601" t="s">
        <v>120</v>
      </c>
      <c r="DX39" s="630"/>
      <c r="DY39" s="630"/>
      <c r="DZ39" s="630"/>
      <c r="EA39" s="630"/>
      <c r="EB39" s="630"/>
      <c r="EC39" s="632"/>
    </row>
    <row r="40" spans="2:133" ht="11.25" customHeight="1" x14ac:dyDescent="0.15">
      <c r="AQ40" s="633" t="s">
        <v>334</v>
      </c>
      <c r="AR40" s="634"/>
      <c r="AS40" s="634"/>
      <c r="AT40" s="634"/>
      <c r="AU40" s="634"/>
      <c r="AV40" s="634"/>
      <c r="AW40" s="634"/>
      <c r="AX40" s="634"/>
      <c r="AY40" s="635"/>
      <c r="AZ40" s="596">
        <v>36846</v>
      </c>
      <c r="BA40" s="599"/>
      <c r="BB40" s="599"/>
      <c r="BC40" s="599"/>
      <c r="BD40" s="597"/>
      <c r="BE40" s="597"/>
      <c r="BF40" s="636"/>
      <c r="BG40" s="638"/>
      <c r="BH40" s="639"/>
      <c r="BI40" s="639"/>
      <c r="BJ40" s="639"/>
      <c r="BK40" s="639"/>
      <c r="BL40" s="203"/>
      <c r="BM40" s="594" t="s">
        <v>335</v>
      </c>
      <c r="BN40" s="594"/>
      <c r="BO40" s="594"/>
      <c r="BP40" s="594"/>
      <c r="BQ40" s="594"/>
      <c r="BR40" s="594"/>
      <c r="BS40" s="594"/>
      <c r="BT40" s="594"/>
      <c r="BU40" s="595"/>
      <c r="BV40" s="596">
        <v>126</v>
      </c>
      <c r="BW40" s="599"/>
      <c r="BX40" s="599"/>
      <c r="BY40" s="599"/>
      <c r="BZ40" s="599"/>
      <c r="CA40" s="599"/>
      <c r="CB40" s="637"/>
      <c r="CD40" s="593" t="s">
        <v>336</v>
      </c>
      <c r="CE40" s="594"/>
      <c r="CF40" s="594"/>
      <c r="CG40" s="594"/>
      <c r="CH40" s="594"/>
      <c r="CI40" s="594"/>
      <c r="CJ40" s="594"/>
      <c r="CK40" s="594"/>
      <c r="CL40" s="594"/>
      <c r="CM40" s="594"/>
      <c r="CN40" s="594"/>
      <c r="CO40" s="594"/>
      <c r="CP40" s="594"/>
      <c r="CQ40" s="595"/>
      <c r="CR40" s="596">
        <v>2300</v>
      </c>
      <c r="CS40" s="599"/>
      <c r="CT40" s="599"/>
      <c r="CU40" s="599"/>
      <c r="CV40" s="599"/>
      <c r="CW40" s="599"/>
      <c r="CX40" s="599"/>
      <c r="CY40" s="600"/>
      <c r="CZ40" s="601">
        <v>0</v>
      </c>
      <c r="DA40" s="630"/>
      <c r="DB40" s="630"/>
      <c r="DC40" s="631"/>
      <c r="DD40" s="604">
        <v>1275</v>
      </c>
      <c r="DE40" s="599"/>
      <c r="DF40" s="599"/>
      <c r="DG40" s="599"/>
      <c r="DH40" s="599"/>
      <c r="DI40" s="599"/>
      <c r="DJ40" s="599"/>
      <c r="DK40" s="600"/>
      <c r="DL40" s="604" t="s">
        <v>120</v>
      </c>
      <c r="DM40" s="599"/>
      <c r="DN40" s="599"/>
      <c r="DO40" s="599"/>
      <c r="DP40" s="599"/>
      <c r="DQ40" s="599"/>
      <c r="DR40" s="599"/>
      <c r="DS40" s="599"/>
      <c r="DT40" s="599"/>
      <c r="DU40" s="599"/>
      <c r="DV40" s="600"/>
      <c r="DW40" s="601" t="s">
        <v>129</v>
      </c>
      <c r="DX40" s="630"/>
      <c r="DY40" s="630"/>
      <c r="DZ40" s="630"/>
      <c r="EA40" s="630"/>
      <c r="EB40" s="630"/>
      <c r="EC40" s="632"/>
    </row>
    <row r="41" spans="2:133" ht="11.25" customHeight="1" x14ac:dyDescent="0.15">
      <c r="AQ41" s="642" t="s">
        <v>337</v>
      </c>
      <c r="AR41" s="643"/>
      <c r="AS41" s="643"/>
      <c r="AT41" s="643"/>
      <c r="AU41" s="643"/>
      <c r="AV41" s="643"/>
      <c r="AW41" s="643"/>
      <c r="AX41" s="643"/>
      <c r="AY41" s="644"/>
      <c r="AZ41" s="611">
        <v>127889</v>
      </c>
      <c r="BA41" s="645"/>
      <c r="BB41" s="645"/>
      <c r="BC41" s="645"/>
      <c r="BD41" s="612"/>
      <c r="BE41" s="612"/>
      <c r="BF41" s="646"/>
      <c r="BG41" s="640"/>
      <c r="BH41" s="641"/>
      <c r="BI41" s="641"/>
      <c r="BJ41" s="641"/>
      <c r="BK41" s="641"/>
      <c r="BL41" s="204"/>
      <c r="BM41" s="609" t="s">
        <v>338</v>
      </c>
      <c r="BN41" s="609"/>
      <c r="BO41" s="609"/>
      <c r="BP41" s="609"/>
      <c r="BQ41" s="609"/>
      <c r="BR41" s="609"/>
      <c r="BS41" s="609"/>
      <c r="BT41" s="609"/>
      <c r="BU41" s="610"/>
      <c r="BV41" s="611">
        <v>386</v>
      </c>
      <c r="BW41" s="645"/>
      <c r="BX41" s="645"/>
      <c r="BY41" s="645"/>
      <c r="BZ41" s="645"/>
      <c r="CA41" s="645"/>
      <c r="CB41" s="647"/>
      <c r="CD41" s="593" t="s">
        <v>339</v>
      </c>
      <c r="CE41" s="594"/>
      <c r="CF41" s="594"/>
      <c r="CG41" s="594"/>
      <c r="CH41" s="594"/>
      <c r="CI41" s="594"/>
      <c r="CJ41" s="594"/>
      <c r="CK41" s="594"/>
      <c r="CL41" s="594"/>
      <c r="CM41" s="594"/>
      <c r="CN41" s="594"/>
      <c r="CO41" s="594"/>
      <c r="CP41" s="594"/>
      <c r="CQ41" s="595"/>
      <c r="CR41" s="596" t="s">
        <v>120</v>
      </c>
      <c r="CS41" s="597"/>
      <c r="CT41" s="597"/>
      <c r="CU41" s="597"/>
      <c r="CV41" s="597"/>
      <c r="CW41" s="597"/>
      <c r="CX41" s="597"/>
      <c r="CY41" s="598"/>
      <c r="CZ41" s="601" t="s">
        <v>120</v>
      </c>
      <c r="DA41" s="630"/>
      <c r="DB41" s="630"/>
      <c r="DC41" s="631"/>
      <c r="DD41" s="604" t="s">
        <v>120</v>
      </c>
      <c r="DE41" s="597"/>
      <c r="DF41" s="597"/>
      <c r="DG41" s="597"/>
      <c r="DH41" s="597"/>
      <c r="DI41" s="597"/>
      <c r="DJ41" s="597"/>
      <c r="DK41" s="598"/>
      <c r="DL41" s="605"/>
      <c r="DM41" s="606"/>
      <c r="DN41" s="606"/>
      <c r="DO41" s="606"/>
      <c r="DP41" s="606"/>
      <c r="DQ41" s="606"/>
      <c r="DR41" s="606"/>
      <c r="DS41" s="606"/>
      <c r="DT41" s="606"/>
      <c r="DU41" s="606"/>
      <c r="DV41" s="607"/>
      <c r="DW41" s="590"/>
      <c r="DX41" s="591"/>
      <c r="DY41" s="591"/>
      <c r="DZ41" s="591"/>
      <c r="EA41" s="591"/>
      <c r="EB41" s="591"/>
      <c r="EC41" s="592"/>
    </row>
    <row r="42" spans="2:133" ht="11.25" customHeight="1" x14ac:dyDescent="0.15">
      <c r="B42" s="194" t="s">
        <v>340</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93" t="s">
        <v>341</v>
      </c>
      <c r="CE42" s="594"/>
      <c r="CF42" s="594"/>
      <c r="CG42" s="594"/>
      <c r="CH42" s="594"/>
      <c r="CI42" s="594"/>
      <c r="CJ42" s="594"/>
      <c r="CK42" s="594"/>
      <c r="CL42" s="594"/>
      <c r="CM42" s="594"/>
      <c r="CN42" s="594"/>
      <c r="CO42" s="594"/>
      <c r="CP42" s="594"/>
      <c r="CQ42" s="595"/>
      <c r="CR42" s="596">
        <v>2944402</v>
      </c>
      <c r="CS42" s="599"/>
      <c r="CT42" s="599"/>
      <c r="CU42" s="599"/>
      <c r="CV42" s="599"/>
      <c r="CW42" s="599"/>
      <c r="CX42" s="599"/>
      <c r="CY42" s="600"/>
      <c r="CZ42" s="601">
        <v>42</v>
      </c>
      <c r="DA42" s="602"/>
      <c r="DB42" s="602"/>
      <c r="DC42" s="603"/>
      <c r="DD42" s="604">
        <v>80280</v>
      </c>
      <c r="DE42" s="599"/>
      <c r="DF42" s="599"/>
      <c r="DG42" s="599"/>
      <c r="DH42" s="599"/>
      <c r="DI42" s="599"/>
      <c r="DJ42" s="599"/>
      <c r="DK42" s="600"/>
      <c r="DL42" s="605"/>
      <c r="DM42" s="606"/>
      <c r="DN42" s="606"/>
      <c r="DO42" s="606"/>
      <c r="DP42" s="606"/>
      <c r="DQ42" s="606"/>
      <c r="DR42" s="606"/>
      <c r="DS42" s="606"/>
      <c r="DT42" s="606"/>
      <c r="DU42" s="606"/>
      <c r="DV42" s="607"/>
      <c r="DW42" s="590"/>
      <c r="DX42" s="591"/>
      <c r="DY42" s="591"/>
      <c r="DZ42" s="591"/>
      <c r="EA42" s="591"/>
      <c r="EB42" s="591"/>
      <c r="EC42" s="592"/>
    </row>
    <row r="43" spans="2:133" ht="11.25" customHeight="1" x14ac:dyDescent="0.15">
      <c r="B43" s="206" t="s">
        <v>342</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93" t="s">
        <v>343</v>
      </c>
      <c r="CE43" s="594"/>
      <c r="CF43" s="594"/>
      <c r="CG43" s="594"/>
      <c r="CH43" s="594"/>
      <c r="CI43" s="594"/>
      <c r="CJ43" s="594"/>
      <c r="CK43" s="594"/>
      <c r="CL43" s="594"/>
      <c r="CM43" s="594"/>
      <c r="CN43" s="594"/>
      <c r="CO43" s="594"/>
      <c r="CP43" s="594"/>
      <c r="CQ43" s="595"/>
      <c r="CR43" s="596">
        <v>7295</v>
      </c>
      <c r="CS43" s="597"/>
      <c r="CT43" s="597"/>
      <c r="CU43" s="597"/>
      <c r="CV43" s="597"/>
      <c r="CW43" s="597"/>
      <c r="CX43" s="597"/>
      <c r="CY43" s="598"/>
      <c r="CZ43" s="601">
        <v>0.1</v>
      </c>
      <c r="DA43" s="630"/>
      <c r="DB43" s="630"/>
      <c r="DC43" s="631"/>
      <c r="DD43" s="604" t="s">
        <v>129</v>
      </c>
      <c r="DE43" s="597"/>
      <c r="DF43" s="597"/>
      <c r="DG43" s="597"/>
      <c r="DH43" s="597"/>
      <c r="DI43" s="597"/>
      <c r="DJ43" s="597"/>
      <c r="DK43" s="598"/>
      <c r="DL43" s="605"/>
      <c r="DM43" s="606"/>
      <c r="DN43" s="606"/>
      <c r="DO43" s="606"/>
      <c r="DP43" s="606"/>
      <c r="DQ43" s="606"/>
      <c r="DR43" s="606"/>
      <c r="DS43" s="606"/>
      <c r="DT43" s="606"/>
      <c r="DU43" s="606"/>
      <c r="DV43" s="607"/>
      <c r="DW43" s="590"/>
      <c r="DX43" s="591"/>
      <c r="DY43" s="591"/>
      <c r="DZ43" s="591"/>
      <c r="EA43" s="591"/>
      <c r="EB43" s="591"/>
      <c r="EC43" s="592"/>
    </row>
    <row r="44" spans="2:133" ht="11.25" customHeight="1" x14ac:dyDescent="0.15">
      <c r="B44" s="206" t="s">
        <v>344</v>
      </c>
      <c r="CD44" s="624" t="s">
        <v>295</v>
      </c>
      <c r="CE44" s="625"/>
      <c r="CF44" s="593" t="s">
        <v>345</v>
      </c>
      <c r="CG44" s="594"/>
      <c r="CH44" s="594"/>
      <c r="CI44" s="594"/>
      <c r="CJ44" s="594"/>
      <c r="CK44" s="594"/>
      <c r="CL44" s="594"/>
      <c r="CM44" s="594"/>
      <c r="CN44" s="594"/>
      <c r="CO44" s="594"/>
      <c r="CP44" s="594"/>
      <c r="CQ44" s="595"/>
      <c r="CR44" s="596">
        <v>2939107</v>
      </c>
      <c r="CS44" s="599"/>
      <c r="CT44" s="599"/>
      <c r="CU44" s="599"/>
      <c r="CV44" s="599"/>
      <c r="CW44" s="599"/>
      <c r="CX44" s="599"/>
      <c r="CY44" s="600"/>
      <c r="CZ44" s="601">
        <v>41.9</v>
      </c>
      <c r="DA44" s="602"/>
      <c r="DB44" s="602"/>
      <c r="DC44" s="603"/>
      <c r="DD44" s="604">
        <v>74985</v>
      </c>
      <c r="DE44" s="599"/>
      <c r="DF44" s="599"/>
      <c r="DG44" s="599"/>
      <c r="DH44" s="599"/>
      <c r="DI44" s="599"/>
      <c r="DJ44" s="599"/>
      <c r="DK44" s="600"/>
      <c r="DL44" s="605"/>
      <c r="DM44" s="606"/>
      <c r="DN44" s="606"/>
      <c r="DO44" s="606"/>
      <c r="DP44" s="606"/>
      <c r="DQ44" s="606"/>
      <c r="DR44" s="606"/>
      <c r="DS44" s="606"/>
      <c r="DT44" s="606"/>
      <c r="DU44" s="606"/>
      <c r="DV44" s="607"/>
      <c r="DW44" s="590"/>
      <c r="DX44" s="591"/>
      <c r="DY44" s="591"/>
      <c r="DZ44" s="591"/>
      <c r="EA44" s="591"/>
      <c r="EB44" s="591"/>
      <c r="EC44" s="592"/>
    </row>
    <row r="45" spans="2:133" ht="11.25" customHeight="1" x14ac:dyDescent="0.15">
      <c r="CD45" s="626"/>
      <c r="CE45" s="627"/>
      <c r="CF45" s="593" t="s">
        <v>346</v>
      </c>
      <c r="CG45" s="594"/>
      <c r="CH45" s="594"/>
      <c r="CI45" s="594"/>
      <c r="CJ45" s="594"/>
      <c r="CK45" s="594"/>
      <c r="CL45" s="594"/>
      <c r="CM45" s="594"/>
      <c r="CN45" s="594"/>
      <c r="CO45" s="594"/>
      <c r="CP45" s="594"/>
      <c r="CQ45" s="595"/>
      <c r="CR45" s="596">
        <v>1664386</v>
      </c>
      <c r="CS45" s="597"/>
      <c r="CT45" s="597"/>
      <c r="CU45" s="597"/>
      <c r="CV45" s="597"/>
      <c r="CW45" s="597"/>
      <c r="CX45" s="597"/>
      <c r="CY45" s="598"/>
      <c r="CZ45" s="601">
        <v>23.7</v>
      </c>
      <c r="DA45" s="630"/>
      <c r="DB45" s="630"/>
      <c r="DC45" s="631"/>
      <c r="DD45" s="604">
        <v>2821</v>
      </c>
      <c r="DE45" s="597"/>
      <c r="DF45" s="597"/>
      <c r="DG45" s="597"/>
      <c r="DH45" s="597"/>
      <c r="DI45" s="597"/>
      <c r="DJ45" s="597"/>
      <c r="DK45" s="598"/>
      <c r="DL45" s="605"/>
      <c r="DM45" s="606"/>
      <c r="DN45" s="606"/>
      <c r="DO45" s="606"/>
      <c r="DP45" s="606"/>
      <c r="DQ45" s="606"/>
      <c r="DR45" s="606"/>
      <c r="DS45" s="606"/>
      <c r="DT45" s="606"/>
      <c r="DU45" s="606"/>
      <c r="DV45" s="607"/>
      <c r="DW45" s="590"/>
      <c r="DX45" s="591"/>
      <c r="DY45" s="591"/>
      <c r="DZ45" s="591"/>
      <c r="EA45" s="591"/>
      <c r="EB45" s="591"/>
      <c r="EC45" s="592"/>
    </row>
    <row r="46" spans="2:133" ht="11.25" customHeight="1" x14ac:dyDescent="0.15">
      <c r="CD46" s="626"/>
      <c r="CE46" s="627"/>
      <c r="CF46" s="593" t="s">
        <v>347</v>
      </c>
      <c r="CG46" s="594"/>
      <c r="CH46" s="594"/>
      <c r="CI46" s="594"/>
      <c r="CJ46" s="594"/>
      <c r="CK46" s="594"/>
      <c r="CL46" s="594"/>
      <c r="CM46" s="594"/>
      <c r="CN46" s="594"/>
      <c r="CO46" s="594"/>
      <c r="CP46" s="594"/>
      <c r="CQ46" s="595"/>
      <c r="CR46" s="596">
        <v>1274271</v>
      </c>
      <c r="CS46" s="599"/>
      <c r="CT46" s="599"/>
      <c r="CU46" s="599"/>
      <c r="CV46" s="599"/>
      <c r="CW46" s="599"/>
      <c r="CX46" s="599"/>
      <c r="CY46" s="600"/>
      <c r="CZ46" s="601">
        <v>18.2</v>
      </c>
      <c r="DA46" s="602"/>
      <c r="DB46" s="602"/>
      <c r="DC46" s="603"/>
      <c r="DD46" s="604">
        <v>71714</v>
      </c>
      <c r="DE46" s="599"/>
      <c r="DF46" s="599"/>
      <c r="DG46" s="599"/>
      <c r="DH46" s="599"/>
      <c r="DI46" s="599"/>
      <c r="DJ46" s="599"/>
      <c r="DK46" s="600"/>
      <c r="DL46" s="605"/>
      <c r="DM46" s="606"/>
      <c r="DN46" s="606"/>
      <c r="DO46" s="606"/>
      <c r="DP46" s="606"/>
      <c r="DQ46" s="606"/>
      <c r="DR46" s="606"/>
      <c r="DS46" s="606"/>
      <c r="DT46" s="606"/>
      <c r="DU46" s="606"/>
      <c r="DV46" s="607"/>
      <c r="DW46" s="590"/>
      <c r="DX46" s="591"/>
      <c r="DY46" s="591"/>
      <c r="DZ46" s="591"/>
      <c r="EA46" s="591"/>
      <c r="EB46" s="591"/>
      <c r="EC46" s="592"/>
    </row>
    <row r="47" spans="2:133" ht="11.25" customHeight="1" x14ac:dyDescent="0.15">
      <c r="CD47" s="626"/>
      <c r="CE47" s="627"/>
      <c r="CF47" s="593" t="s">
        <v>348</v>
      </c>
      <c r="CG47" s="594"/>
      <c r="CH47" s="594"/>
      <c r="CI47" s="594"/>
      <c r="CJ47" s="594"/>
      <c r="CK47" s="594"/>
      <c r="CL47" s="594"/>
      <c r="CM47" s="594"/>
      <c r="CN47" s="594"/>
      <c r="CO47" s="594"/>
      <c r="CP47" s="594"/>
      <c r="CQ47" s="595"/>
      <c r="CR47" s="596">
        <v>5295</v>
      </c>
      <c r="CS47" s="597"/>
      <c r="CT47" s="597"/>
      <c r="CU47" s="597"/>
      <c r="CV47" s="597"/>
      <c r="CW47" s="597"/>
      <c r="CX47" s="597"/>
      <c r="CY47" s="598"/>
      <c r="CZ47" s="601">
        <v>0.1</v>
      </c>
      <c r="DA47" s="630"/>
      <c r="DB47" s="630"/>
      <c r="DC47" s="631"/>
      <c r="DD47" s="604">
        <v>5295</v>
      </c>
      <c r="DE47" s="597"/>
      <c r="DF47" s="597"/>
      <c r="DG47" s="597"/>
      <c r="DH47" s="597"/>
      <c r="DI47" s="597"/>
      <c r="DJ47" s="597"/>
      <c r="DK47" s="598"/>
      <c r="DL47" s="605"/>
      <c r="DM47" s="606"/>
      <c r="DN47" s="606"/>
      <c r="DO47" s="606"/>
      <c r="DP47" s="606"/>
      <c r="DQ47" s="606"/>
      <c r="DR47" s="606"/>
      <c r="DS47" s="606"/>
      <c r="DT47" s="606"/>
      <c r="DU47" s="606"/>
      <c r="DV47" s="607"/>
      <c r="DW47" s="590"/>
      <c r="DX47" s="591"/>
      <c r="DY47" s="591"/>
      <c r="DZ47" s="591"/>
      <c r="EA47" s="591"/>
      <c r="EB47" s="591"/>
      <c r="EC47" s="592"/>
    </row>
    <row r="48" spans="2:133" x14ac:dyDescent="0.15">
      <c r="CD48" s="628"/>
      <c r="CE48" s="629"/>
      <c r="CF48" s="593" t="s">
        <v>349</v>
      </c>
      <c r="CG48" s="594"/>
      <c r="CH48" s="594"/>
      <c r="CI48" s="594"/>
      <c r="CJ48" s="594"/>
      <c r="CK48" s="594"/>
      <c r="CL48" s="594"/>
      <c r="CM48" s="594"/>
      <c r="CN48" s="594"/>
      <c r="CO48" s="594"/>
      <c r="CP48" s="594"/>
      <c r="CQ48" s="595"/>
      <c r="CR48" s="596" t="s">
        <v>120</v>
      </c>
      <c r="CS48" s="599"/>
      <c r="CT48" s="599"/>
      <c r="CU48" s="599"/>
      <c r="CV48" s="599"/>
      <c r="CW48" s="599"/>
      <c r="CX48" s="599"/>
      <c r="CY48" s="600"/>
      <c r="CZ48" s="601" t="s">
        <v>120</v>
      </c>
      <c r="DA48" s="602"/>
      <c r="DB48" s="602"/>
      <c r="DC48" s="603"/>
      <c r="DD48" s="604" t="s">
        <v>129</v>
      </c>
      <c r="DE48" s="599"/>
      <c r="DF48" s="599"/>
      <c r="DG48" s="599"/>
      <c r="DH48" s="599"/>
      <c r="DI48" s="599"/>
      <c r="DJ48" s="599"/>
      <c r="DK48" s="600"/>
      <c r="DL48" s="605"/>
      <c r="DM48" s="606"/>
      <c r="DN48" s="606"/>
      <c r="DO48" s="606"/>
      <c r="DP48" s="606"/>
      <c r="DQ48" s="606"/>
      <c r="DR48" s="606"/>
      <c r="DS48" s="606"/>
      <c r="DT48" s="606"/>
      <c r="DU48" s="606"/>
      <c r="DV48" s="607"/>
      <c r="DW48" s="590"/>
      <c r="DX48" s="591"/>
      <c r="DY48" s="591"/>
      <c r="DZ48" s="591"/>
      <c r="EA48" s="591"/>
      <c r="EB48" s="591"/>
      <c r="EC48" s="592"/>
    </row>
    <row r="49" spans="82:133" ht="11.25" customHeight="1" x14ac:dyDescent="0.15">
      <c r="CD49" s="608" t="s">
        <v>350</v>
      </c>
      <c r="CE49" s="609"/>
      <c r="CF49" s="609"/>
      <c r="CG49" s="609"/>
      <c r="CH49" s="609"/>
      <c r="CI49" s="609"/>
      <c r="CJ49" s="609"/>
      <c r="CK49" s="609"/>
      <c r="CL49" s="609"/>
      <c r="CM49" s="609"/>
      <c r="CN49" s="609"/>
      <c r="CO49" s="609"/>
      <c r="CP49" s="609"/>
      <c r="CQ49" s="610"/>
      <c r="CR49" s="611">
        <v>7009713</v>
      </c>
      <c r="CS49" s="612"/>
      <c r="CT49" s="612"/>
      <c r="CU49" s="612"/>
      <c r="CV49" s="612"/>
      <c r="CW49" s="612"/>
      <c r="CX49" s="612"/>
      <c r="CY49" s="613"/>
      <c r="CZ49" s="614">
        <v>100</v>
      </c>
      <c r="DA49" s="615"/>
      <c r="DB49" s="615"/>
      <c r="DC49" s="616"/>
      <c r="DD49" s="617">
        <v>3106399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row r="50" spans="82:133" hidden="1" x14ac:dyDescent="0.15"/>
    <row r="51" spans="82:133" hidden="1" x14ac:dyDescent="0.15"/>
    <row r="52" spans="82:133" hidden="1" x14ac:dyDescent="0.15"/>
    <row r="53" spans="82:133" hidden="1" x14ac:dyDescent="0.15"/>
  </sheetData>
  <sheetProtection algorithmName="SHA-512" hashValue="HwAsRsgtaPuqxdqrKh5rs+OJ0o44EEKJUEAGIVzjeD2vSSqiYBeTeWL8LSi7Xszyo7YgPybc6CMcRc944/PMEw==" saltValue="wdC1slVT4DLRBS7kMID2e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election activeCell="B57" sqref="B57:P57"/>
    </sheetView>
  </sheetViews>
  <sheetFormatPr defaultColWidth="0" defaultRowHeight="13.5" zeroHeight="1" x14ac:dyDescent="0.15"/>
  <cols>
    <col min="1" max="130" width="2.75" style="212" customWidth="1"/>
    <col min="131" max="131" width="1.625" style="212" customWidth="1"/>
    <col min="132" max="16384" width="9" style="212" hidden="1"/>
  </cols>
  <sheetData>
    <row r="1" spans="1:13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
      <c r="A2" s="213" t="s">
        <v>351</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1089" t="s">
        <v>352</v>
      </c>
      <c r="DK2" s="1090"/>
      <c r="DL2" s="1090"/>
      <c r="DM2" s="1090"/>
      <c r="DN2" s="1090"/>
      <c r="DO2" s="1091"/>
      <c r="DP2" s="209"/>
      <c r="DQ2" s="1089" t="s">
        <v>353</v>
      </c>
      <c r="DR2" s="1090"/>
      <c r="DS2" s="1090"/>
      <c r="DT2" s="1090"/>
      <c r="DU2" s="1090"/>
      <c r="DV2" s="1090"/>
      <c r="DW2" s="1090"/>
      <c r="DX2" s="1090"/>
      <c r="DY2" s="1090"/>
      <c r="DZ2" s="1091"/>
      <c r="EA2" s="211"/>
    </row>
    <row r="3" spans="1:13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x14ac:dyDescent="0.2">
      <c r="A4" s="1042" t="s">
        <v>354</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4"/>
      <c r="BA4" s="214"/>
      <c r="BB4" s="214"/>
      <c r="BC4" s="214"/>
      <c r="BD4" s="214"/>
      <c r="BE4" s="215"/>
      <c r="BF4" s="215"/>
      <c r="BG4" s="215"/>
      <c r="BH4" s="215"/>
      <c r="BI4" s="215"/>
      <c r="BJ4" s="215"/>
      <c r="BK4" s="215"/>
      <c r="BL4" s="215"/>
      <c r="BM4" s="215"/>
      <c r="BN4" s="215"/>
      <c r="BO4" s="215"/>
      <c r="BP4" s="215"/>
      <c r="BQ4" s="214" t="s">
        <v>355</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x14ac:dyDescent="0.15">
      <c r="A5" s="978" t="s">
        <v>356</v>
      </c>
      <c r="B5" s="979"/>
      <c r="C5" s="979"/>
      <c r="D5" s="979"/>
      <c r="E5" s="979"/>
      <c r="F5" s="979"/>
      <c r="G5" s="979"/>
      <c r="H5" s="979"/>
      <c r="I5" s="979"/>
      <c r="J5" s="979"/>
      <c r="K5" s="979"/>
      <c r="L5" s="979"/>
      <c r="M5" s="979"/>
      <c r="N5" s="979"/>
      <c r="O5" s="979"/>
      <c r="P5" s="980"/>
      <c r="Q5" s="984" t="s">
        <v>357</v>
      </c>
      <c r="R5" s="985"/>
      <c r="S5" s="985"/>
      <c r="T5" s="985"/>
      <c r="U5" s="986"/>
      <c r="V5" s="984" t="s">
        <v>358</v>
      </c>
      <c r="W5" s="985"/>
      <c r="X5" s="985"/>
      <c r="Y5" s="985"/>
      <c r="Z5" s="986"/>
      <c r="AA5" s="984" t="s">
        <v>359</v>
      </c>
      <c r="AB5" s="985"/>
      <c r="AC5" s="985"/>
      <c r="AD5" s="985"/>
      <c r="AE5" s="985"/>
      <c r="AF5" s="1092" t="s">
        <v>360</v>
      </c>
      <c r="AG5" s="985"/>
      <c r="AH5" s="985"/>
      <c r="AI5" s="985"/>
      <c r="AJ5" s="998"/>
      <c r="AK5" s="985" t="s">
        <v>361</v>
      </c>
      <c r="AL5" s="985"/>
      <c r="AM5" s="985"/>
      <c r="AN5" s="985"/>
      <c r="AO5" s="986"/>
      <c r="AP5" s="984" t="s">
        <v>362</v>
      </c>
      <c r="AQ5" s="985"/>
      <c r="AR5" s="985"/>
      <c r="AS5" s="985"/>
      <c r="AT5" s="986"/>
      <c r="AU5" s="984" t="s">
        <v>363</v>
      </c>
      <c r="AV5" s="985"/>
      <c r="AW5" s="985"/>
      <c r="AX5" s="985"/>
      <c r="AY5" s="998"/>
      <c r="AZ5" s="214"/>
      <c r="BA5" s="214"/>
      <c r="BB5" s="214"/>
      <c r="BC5" s="214"/>
      <c r="BD5" s="214"/>
      <c r="BE5" s="215"/>
      <c r="BF5" s="215"/>
      <c r="BG5" s="215"/>
      <c r="BH5" s="215"/>
      <c r="BI5" s="215"/>
      <c r="BJ5" s="215"/>
      <c r="BK5" s="215"/>
      <c r="BL5" s="215"/>
      <c r="BM5" s="215"/>
      <c r="BN5" s="215"/>
      <c r="BO5" s="215"/>
      <c r="BP5" s="215"/>
      <c r="BQ5" s="978" t="s">
        <v>364</v>
      </c>
      <c r="BR5" s="979"/>
      <c r="BS5" s="979"/>
      <c r="BT5" s="979"/>
      <c r="BU5" s="979"/>
      <c r="BV5" s="979"/>
      <c r="BW5" s="979"/>
      <c r="BX5" s="979"/>
      <c r="BY5" s="979"/>
      <c r="BZ5" s="979"/>
      <c r="CA5" s="979"/>
      <c r="CB5" s="979"/>
      <c r="CC5" s="979"/>
      <c r="CD5" s="979"/>
      <c r="CE5" s="979"/>
      <c r="CF5" s="979"/>
      <c r="CG5" s="980"/>
      <c r="CH5" s="984" t="s">
        <v>365</v>
      </c>
      <c r="CI5" s="985"/>
      <c r="CJ5" s="985"/>
      <c r="CK5" s="985"/>
      <c r="CL5" s="986"/>
      <c r="CM5" s="984" t="s">
        <v>366</v>
      </c>
      <c r="CN5" s="985"/>
      <c r="CO5" s="985"/>
      <c r="CP5" s="985"/>
      <c r="CQ5" s="986"/>
      <c r="CR5" s="984" t="s">
        <v>367</v>
      </c>
      <c r="CS5" s="985"/>
      <c r="CT5" s="985"/>
      <c r="CU5" s="985"/>
      <c r="CV5" s="986"/>
      <c r="CW5" s="984" t="s">
        <v>368</v>
      </c>
      <c r="CX5" s="985"/>
      <c r="CY5" s="985"/>
      <c r="CZ5" s="985"/>
      <c r="DA5" s="986"/>
      <c r="DB5" s="984" t="s">
        <v>369</v>
      </c>
      <c r="DC5" s="985"/>
      <c r="DD5" s="985"/>
      <c r="DE5" s="985"/>
      <c r="DF5" s="986"/>
      <c r="DG5" s="1077" t="s">
        <v>370</v>
      </c>
      <c r="DH5" s="1078"/>
      <c r="DI5" s="1078"/>
      <c r="DJ5" s="1078"/>
      <c r="DK5" s="1079"/>
      <c r="DL5" s="1077" t="s">
        <v>371</v>
      </c>
      <c r="DM5" s="1078"/>
      <c r="DN5" s="1078"/>
      <c r="DO5" s="1078"/>
      <c r="DP5" s="1079"/>
      <c r="DQ5" s="984" t="s">
        <v>372</v>
      </c>
      <c r="DR5" s="985"/>
      <c r="DS5" s="985"/>
      <c r="DT5" s="985"/>
      <c r="DU5" s="986"/>
      <c r="DV5" s="984" t="s">
        <v>363</v>
      </c>
      <c r="DW5" s="985"/>
      <c r="DX5" s="985"/>
      <c r="DY5" s="985"/>
      <c r="DZ5" s="998"/>
      <c r="EA5" s="216"/>
    </row>
    <row r="6" spans="1:131" s="217" customFormat="1" ht="26.25" customHeight="1" thickBot="1" x14ac:dyDescent="0.2">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93"/>
      <c r="AG6" s="988"/>
      <c r="AH6" s="988"/>
      <c r="AI6" s="988"/>
      <c r="AJ6" s="999"/>
      <c r="AK6" s="988"/>
      <c r="AL6" s="988"/>
      <c r="AM6" s="988"/>
      <c r="AN6" s="988"/>
      <c r="AO6" s="989"/>
      <c r="AP6" s="987"/>
      <c r="AQ6" s="988"/>
      <c r="AR6" s="988"/>
      <c r="AS6" s="988"/>
      <c r="AT6" s="989"/>
      <c r="AU6" s="987"/>
      <c r="AV6" s="988"/>
      <c r="AW6" s="988"/>
      <c r="AX6" s="988"/>
      <c r="AY6" s="999"/>
      <c r="AZ6" s="214"/>
      <c r="BA6" s="214"/>
      <c r="BB6" s="214"/>
      <c r="BC6" s="214"/>
      <c r="BD6" s="214"/>
      <c r="BE6" s="215"/>
      <c r="BF6" s="215"/>
      <c r="BG6" s="215"/>
      <c r="BH6" s="215"/>
      <c r="BI6" s="215"/>
      <c r="BJ6" s="215"/>
      <c r="BK6" s="215"/>
      <c r="BL6" s="215"/>
      <c r="BM6" s="215"/>
      <c r="BN6" s="215"/>
      <c r="BO6" s="215"/>
      <c r="BP6" s="215"/>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80"/>
      <c r="DH6" s="1081"/>
      <c r="DI6" s="1081"/>
      <c r="DJ6" s="1081"/>
      <c r="DK6" s="1082"/>
      <c r="DL6" s="1080"/>
      <c r="DM6" s="1081"/>
      <c r="DN6" s="1081"/>
      <c r="DO6" s="1081"/>
      <c r="DP6" s="1082"/>
      <c r="DQ6" s="987"/>
      <c r="DR6" s="988"/>
      <c r="DS6" s="988"/>
      <c r="DT6" s="988"/>
      <c r="DU6" s="989"/>
      <c r="DV6" s="987"/>
      <c r="DW6" s="988"/>
      <c r="DX6" s="988"/>
      <c r="DY6" s="988"/>
      <c r="DZ6" s="999"/>
      <c r="EA6" s="216"/>
    </row>
    <row r="7" spans="1:131" s="217" customFormat="1" ht="26.25" customHeight="1" thickTop="1" x14ac:dyDescent="0.15">
      <c r="A7" s="218">
        <v>1</v>
      </c>
      <c r="B7" s="1029" t="s">
        <v>373</v>
      </c>
      <c r="C7" s="1030"/>
      <c r="D7" s="1030"/>
      <c r="E7" s="1030"/>
      <c r="F7" s="1030"/>
      <c r="G7" s="1030"/>
      <c r="H7" s="1030"/>
      <c r="I7" s="1030"/>
      <c r="J7" s="1030"/>
      <c r="K7" s="1030"/>
      <c r="L7" s="1030"/>
      <c r="M7" s="1030"/>
      <c r="N7" s="1030"/>
      <c r="O7" s="1030"/>
      <c r="P7" s="1031"/>
      <c r="Q7" s="1083">
        <v>7060</v>
      </c>
      <c r="R7" s="1084"/>
      <c r="S7" s="1084"/>
      <c r="T7" s="1084"/>
      <c r="U7" s="1084"/>
      <c r="V7" s="1084">
        <v>7004</v>
      </c>
      <c r="W7" s="1084"/>
      <c r="X7" s="1084"/>
      <c r="Y7" s="1084"/>
      <c r="Z7" s="1084"/>
      <c r="AA7" s="1084">
        <f>7060-7003</f>
        <v>57</v>
      </c>
      <c r="AB7" s="1084"/>
      <c r="AC7" s="1084"/>
      <c r="AD7" s="1084"/>
      <c r="AE7" s="1085"/>
      <c r="AF7" s="1086">
        <v>51</v>
      </c>
      <c r="AG7" s="1087"/>
      <c r="AH7" s="1087"/>
      <c r="AI7" s="1087"/>
      <c r="AJ7" s="1088"/>
      <c r="AK7" s="1070">
        <v>128</v>
      </c>
      <c r="AL7" s="1071"/>
      <c r="AM7" s="1071"/>
      <c r="AN7" s="1071"/>
      <c r="AO7" s="1071"/>
      <c r="AP7" s="1071">
        <v>11294</v>
      </c>
      <c r="AQ7" s="1071"/>
      <c r="AR7" s="1071"/>
      <c r="AS7" s="1071"/>
      <c r="AT7" s="1071"/>
      <c r="AU7" s="1072"/>
      <c r="AV7" s="1072"/>
      <c r="AW7" s="1072"/>
      <c r="AX7" s="1072"/>
      <c r="AY7" s="1073"/>
      <c r="AZ7" s="214"/>
      <c r="BA7" s="214"/>
      <c r="BB7" s="214"/>
      <c r="BC7" s="214"/>
      <c r="BD7" s="214"/>
      <c r="BE7" s="215"/>
      <c r="BF7" s="215"/>
      <c r="BG7" s="215"/>
      <c r="BH7" s="215"/>
      <c r="BI7" s="215"/>
      <c r="BJ7" s="215"/>
      <c r="BK7" s="215"/>
      <c r="BL7" s="215"/>
      <c r="BM7" s="215"/>
      <c r="BN7" s="215"/>
      <c r="BO7" s="215"/>
      <c r="BP7" s="215"/>
      <c r="BQ7" s="218">
        <v>1</v>
      </c>
      <c r="BR7" s="219"/>
      <c r="BS7" s="1074"/>
      <c r="BT7" s="1075"/>
      <c r="BU7" s="1075"/>
      <c r="BV7" s="1075"/>
      <c r="BW7" s="1075"/>
      <c r="BX7" s="1075"/>
      <c r="BY7" s="1075"/>
      <c r="BZ7" s="1075"/>
      <c r="CA7" s="1075"/>
      <c r="CB7" s="1075"/>
      <c r="CC7" s="1075"/>
      <c r="CD7" s="1075"/>
      <c r="CE7" s="1075"/>
      <c r="CF7" s="1075"/>
      <c r="CG7" s="1076"/>
      <c r="CH7" s="1067"/>
      <c r="CI7" s="1068"/>
      <c r="CJ7" s="1068"/>
      <c r="CK7" s="1068"/>
      <c r="CL7" s="1069"/>
      <c r="CM7" s="1067"/>
      <c r="CN7" s="1068"/>
      <c r="CO7" s="1068"/>
      <c r="CP7" s="1068"/>
      <c r="CQ7" s="1069"/>
      <c r="CR7" s="1067"/>
      <c r="CS7" s="1068"/>
      <c r="CT7" s="1068"/>
      <c r="CU7" s="1068"/>
      <c r="CV7" s="1069"/>
      <c r="CW7" s="1067"/>
      <c r="CX7" s="1068"/>
      <c r="CY7" s="1068"/>
      <c r="CZ7" s="1068"/>
      <c r="DA7" s="1069"/>
      <c r="DB7" s="1067"/>
      <c r="DC7" s="1068"/>
      <c r="DD7" s="1068"/>
      <c r="DE7" s="1068"/>
      <c r="DF7" s="1069"/>
      <c r="DG7" s="1067"/>
      <c r="DH7" s="1068"/>
      <c r="DI7" s="1068"/>
      <c r="DJ7" s="1068"/>
      <c r="DK7" s="1069"/>
      <c r="DL7" s="1067"/>
      <c r="DM7" s="1068"/>
      <c r="DN7" s="1068"/>
      <c r="DO7" s="1068"/>
      <c r="DP7" s="1069"/>
      <c r="DQ7" s="1067"/>
      <c r="DR7" s="1068"/>
      <c r="DS7" s="1068"/>
      <c r="DT7" s="1068"/>
      <c r="DU7" s="1069"/>
      <c r="DV7" s="1074"/>
      <c r="DW7" s="1075"/>
      <c r="DX7" s="1075"/>
      <c r="DY7" s="1075"/>
      <c r="DZ7" s="1094"/>
      <c r="EA7" s="216"/>
    </row>
    <row r="8" spans="1:131" s="217" customFormat="1" ht="26.25" customHeight="1" x14ac:dyDescent="0.15">
      <c r="A8" s="220">
        <v>2</v>
      </c>
      <c r="B8" s="1010" t="s">
        <v>374</v>
      </c>
      <c r="C8" s="1011"/>
      <c r="D8" s="1011"/>
      <c r="E8" s="1011"/>
      <c r="F8" s="1011"/>
      <c r="G8" s="1011"/>
      <c r="H8" s="1011"/>
      <c r="I8" s="1011"/>
      <c r="J8" s="1011"/>
      <c r="K8" s="1011"/>
      <c r="L8" s="1011"/>
      <c r="M8" s="1011"/>
      <c r="N8" s="1011"/>
      <c r="O8" s="1011"/>
      <c r="P8" s="1012"/>
      <c r="Q8" s="1022">
        <v>13</v>
      </c>
      <c r="R8" s="1023"/>
      <c r="S8" s="1023"/>
      <c r="T8" s="1023"/>
      <c r="U8" s="1023"/>
      <c r="V8" s="1023">
        <v>13</v>
      </c>
      <c r="W8" s="1023"/>
      <c r="X8" s="1023"/>
      <c r="Y8" s="1023"/>
      <c r="Z8" s="1023"/>
      <c r="AA8" s="1023">
        <v>0</v>
      </c>
      <c r="AB8" s="1023"/>
      <c r="AC8" s="1023"/>
      <c r="AD8" s="1023"/>
      <c r="AE8" s="1024"/>
      <c r="AF8" s="1016">
        <v>0</v>
      </c>
      <c r="AG8" s="1017"/>
      <c r="AH8" s="1017"/>
      <c r="AI8" s="1017"/>
      <c r="AJ8" s="1018"/>
      <c r="AK8" s="1065">
        <v>6</v>
      </c>
      <c r="AL8" s="1066"/>
      <c r="AM8" s="1066"/>
      <c r="AN8" s="1066"/>
      <c r="AO8" s="1066"/>
      <c r="AP8" s="1066" t="s">
        <v>568</v>
      </c>
      <c r="AQ8" s="1066"/>
      <c r="AR8" s="1066"/>
      <c r="AS8" s="1066"/>
      <c r="AT8" s="1066"/>
      <c r="AU8" s="1063"/>
      <c r="AV8" s="1063"/>
      <c r="AW8" s="1063"/>
      <c r="AX8" s="1063"/>
      <c r="AY8" s="1064"/>
      <c r="AZ8" s="214"/>
      <c r="BA8" s="214"/>
      <c r="BB8" s="214"/>
      <c r="BC8" s="214"/>
      <c r="BD8" s="214"/>
      <c r="BE8" s="215"/>
      <c r="BF8" s="215"/>
      <c r="BG8" s="215"/>
      <c r="BH8" s="215"/>
      <c r="BI8" s="215"/>
      <c r="BJ8" s="215"/>
      <c r="BK8" s="215"/>
      <c r="BL8" s="215"/>
      <c r="BM8" s="215"/>
      <c r="BN8" s="215"/>
      <c r="BO8" s="215"/>
      <c r="BP8" s="215"/>
      <c r="BQ8" s="220">
        <v>2</v>
      </c>
      <c r="BR8" s="221"/>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16"/>
    </row>
    <row r="9" spans="1:131" s="217" customFormat="1" ht="26.25" customHeight="1" x14ac:dyDescent="0.15">
      <c r="A9" s="220">
        <v>3</v>
      </c>
      <c r="B9" s="1010"/>
      <c r="C9" s="1011"/>
      <c r="D9" s="1011"/>
      <c r="E9" s="1011"/>
      <c r="F9" s="1011"/>
      <c r="G9" s="1011"/>
      <c r="H9" s="1011"/>
      <c r="I9" s="1011"/>
      <c r="J9" s="1011"/>
      <c r="K9" s="1011"/>
      <c r="L9" s="1011"/>
      <c r="M9" s="1011"/>
      <c r="N9" s="1011"/>
      <c r="O9" s="1011"/>
      <c r="P9" s="1012"/>
      <c r="Q9" s="1022"/>
      <c r="R9" s="1023"/>
      <c r="S9" s="1023"/>
      <c r="T9" s="1023"/>
      <c r="U9" s="1023"/>
      <c r="V9" s="1023"/>
      <c r="W9" s="1023"/>
      <c r="X9" s="1023"/>
      <c r="Y9" s="1023"/>
      <c r="Z9" s="1023"/>
      <c r="AA9" s="1023"/>
      <c r="AB9" s="1023"/>
      <c r="AC9" s="1023"/>
      <c r="AD9" s="1023"/>
      <c r="AE9" s="1024"/>
      <c r="AF9" s="1016"/>
      <c r="AG9" s="1017"/>
      <c r="AH9" s="1017"/>
      <c r="AI9" s="1017"/>
      <c r="AJ9" s="1018"/>
      <c r="AK9" s="1065"/>
      <c r="AL9" s="1066"/>
      <c r="AM9" s="1066"/>
      <c r="AN9" s="1066"/>
      <c r="AO9" s="1066"/>
      <c r="AP9" s="1066"/>
      <c r="AQ9" s="1066"/>
      <c r="AR9" s="1066"/>
      <c r="AS9" s="1066"/>
      <c r="AT9" s="1066"/>
      <c r="AU9" s="1063"/>
      <c r="AV9" s="1063"/>
      <c r="AW9" s="1063"/>
      <c r="AX9" s="1063"/>
      <c r="AY9" s="1064"/>
      <c r="AZ9" s="214"/>
      <c r="BA9" s="214"/>
      <c r="BB9" s="214"/>
      <c r="BC9" s="214"/>
      <c r="BD9" s="214"/>
      <c r="BE9" s="215"/>
      <c r="BF9" s="215"/>
      <c r="BG9" s="215"/>
      <c r="BH9" s="215"/>
      <c r="BI9" s="215"/>
      <c r="BJ9" s="215"/>
      <c r="BK9" s="215"/>
      <c r="BL9" s="215"/>
      <c r="BM9" s="215"/>
      <c r="BN9" s="215"/>
      <c r="BO9" s="215"/>
      <c r="BP9" s="215"/>
      <c r="BQ9" s="220">
        <v>3</v>
      </c>
      <c r="BR9" s="221"/>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16"/>
    </row>
    <row r="10" spans="1:131" s="217" customFormat="1" ht="26.25" customHeight="1" x14ac:dyDescent="0.15">
      <c r="A10" s="220">
        <v>4</v>
      </c>
      <c r="B10" s="1010"/>
      <c r="C10" s="1011"/>
      <c r="D10" s="1011"/>
      <c r="E10" s="1011"/>
      <c r="F10" s="1011"/>
      <c r="G10" s="1011"/>
      <c r="H10" s="1011"/>
      <c r="I10" s="1011"/>
      <c r="J10" s="1011"/>
      <c r="K10" s="1011"/>
      <c r="L10" s="1011"/>
      <c r="M10" s="1011"/>
      <c r="N10" s="1011"/>
      <c r="O10" s="1011"/>
      <c r="P10" s="1012"/>
      <c r="Q10" s="1022"/>
      <c r="R10" s="1023"/>
      <c r="S10" s="1023"/>
      <c r="T10" s="1023"/>
      <c r="U10" s="1023"/>
      <c r="V10" s="1023"/>
      <c r="W10" s="1023"/>
      <c r="X10" s="1023"/>
      <c r="Y10" s="1023"/>
      <c r="Z10" s="1023"/>
      <c r="AA10" s="1023"/>
      <c r="AB10" s="1023"/>
      <c r="AC10" s="1023"/>
      <c r="AD10" s="1023"/>
      <c r="AE10" s="1024"/>
      <c r="AF10" s="1016"/>
      <c r="AG10" s="1017"/>
      <c r="AH10" s="1017"/>
      <c r="AI10" s="1017"/>
      <c r="AJ10" s="1018"/>
      <c r="AK10" s="1065"/>
      <c r="AL10" s="1066"/>
      <c r="AM10" s="1066"/>
      <c r="AN10" s="1066"/>
      <c r="AO10" s="1066"/>
      <c r="AP10" s="1066"/>
      <c r="AQ10" s="1066"/>
      <c r="AR10" s="1066"/>
      <c r="AS10" s="1066"/>
      <c r="AT10" s="1066"/>
      <c r="AU10" s="1063"/>
      <c r="AV10" s="1063"/>
      <c r="AW10" s="1063"/>
      <c r="AX10" s="1063"/>
      <c r="AY10" s="1064"/>
      <c r="AZ10" s="214"/>
      <c r="BA10" s="214"/>
      <c r="BB10" s="214"/>
      <c r="BC10" s="214"/>
      <c r="BD10" s="214"/>
      <c r="BE10" s="215"/>
      <c r="BF10" s="215"/>
      <c r="BG10" s="215"/>
      <c r="BH10" s="215"/>
      <c r="BI10" s="215"/>
      <c r="BJ10" s="215"/>
      <c r="BK10" s="215"/>
      <c r="BL10" s="215"/>
      <c r="BM10" s="215"/>
      <c r="BN10" s="215"/>
      <c r="BO10" s="215"/>
      <c r="BP10" s="215"/>
      <c r="BQ10" s="220">
        <v>4</v>
      </c>
      <c r="BR10" s="221"/>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6"/>
    </row>
    <row r="11" spans="1:131" s="217" customFormat="1" ht="26.25" customHeight="1" x14ac:dyDescent="0.15">
      <c r="A11" s="220">
        <v>5</v>
      </c>
      <c r="B11" s="1010"/>
      <c r="C11" s="1011"/>
      <c r="D11" s="1011"/>
      <c r="E11" s="1011"/>
      <c r="F11" s="1011"/>
      <c r="G11" s="1011"/>
      <c r="H11" s="1011"/>
      <c r="I11" s="1011"/>
      <c r="J11" s="1011"/>
      <c r="K11" s="1011"/>
      <c r="L11" s="1011"/>
      <c r="M11" s="1011"/>
      <c r="N11" s="1011"/>
      <c r="O11" s="1011"/>
      <c r="P11" s="1012"/>
      <c r="Q11" s="1022"/>
      <c r="R11" s="1023"/>
      <c r="S11" s="1023"/>
      <c r="T11" s="1023"/>
      <c r="U11" s="1023"/>
      <c r="V11" s="1023"/>
      <c r="W11" s="1023"/>
      <c r="X11" s="1023"/>
      <c r="Y11" s="1023"/>
      <c r="Z11" s="1023"/>
      <c r="AA11" s="1023"/>
      <c r="AB11" s="1023"/>
      <c r="AC11" s="1023"/>
      <c r="AD11" s="1023"/>
      <c r="AE11" s="1024"/>
      <c r="AF11" s="1016"/>
      <c r="AG11" s="1017"/>
      <c r="AH11" s="1017"/>
      <c r="AI11" s="1017"/>
      <c r="AJ11" s="1018"/>
      <c r="AK11" s="1065"/>
      <c r="AL11" s="1066"/>
      <c r="AM11" s="1066"/>
      <c r="AN11" s="1066"/>
      <c r="AO11" s="1066"/>
      <c r="AP11" s="1066"/>
      <c r="AQ11" s="1066"/>
      <c r="AR11" s="1066"/>
      <c r="AS11" s="1066"/>
      <c r="AT11" s="1066"/>
      <c r="AU11" s="1063"/>
      <c r="AV11" s="1063"/>
      <c r="AW11" s="1063"/>
      <c r="AX11" s="1063"/>
      <c r="AY11" s="1064"/>
      <c r="AZ11" s="214"/>
      <c r="BA11" s="214"/>
      <c r="BB11" s="214"/>
      <c r="BC11" s="214"/>
      <c r="BD11" s="214"/>
      <c r="BE11" s="215"/>
      <c r="BF11" s="215"/>
      <c r="BG11" s="215"/>
      <c r="BH11" s="215"/>
      <c r="BI11" s="215"/>
      <c r="BJ11" s="215"/>
      <c r="BK11" s="215"/>
      <c r="BL11" s="215"/>
      <c r="BM11" s="215"/>
      <c r="BN11" s="215"/>
      <c r="BO11" s="215"/>
      <c r="BP11" s="215"/>
      <c r="BQ11" s="220">
        <v>5</v>
      </c>
      <c r="BR11" s="221"/>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6"/>
    </row>
    <row r="12" spans="1:131" s="217" customFormat="1" ht="26.25" customHeight="1" x14ac:dyDescent="0.15">
      <c r="A12" s="220">
        <v>6</v>
      </c>
      <c r="B12" s="1010"/>
      <c r="C12" s="1011"/>
      <c r="D12" s="1011"/>
      <c r="E12" s="1011"/>
      <c r="F12" s="1011"/>
      <c r="G12" s="1011"/>
      <c r="H12" s="1011"/>
      <c r="I12" s="1011"/>
      <c r="J12" s="1011"/>
      <c r="K12" s="1011"/>
      <c r="L12" s="1011"/>
      <c r="M12" s="1011"/>
      <c r="N12" s="1011"/>
      <c r="O12" s="1011"/>
      <c r="P12" s="1012"/>
      <c r="Q12" s="1022"/>
      <c r="R12" s="1023"/>
      <c r="S12" s="1023"/>
      <c r="T12" s="1023"/>
      <c r="U12" s="1023"/>
      <c r="V12" s="1023"/>
      <c r="W12" s="1023"/>
      <c r="X12" s="1023"/>
      <c r="Y12" s="1023"/>
      <c r="Z12" s="1023"/>
      <c r="AA12" s="1023"/>
      <c r="AB12" s="1023"/>
      <c r="AC12" s="1023"/>
      <c r="AD12" s="1023"/>
      <c r="AE12" s="1024"/>
      <c r="AF12" s="1016"/>
      <c r="AG12" s="1017"/>
      <c r="AH12" s="1017"/>
      <c r="AI12" s="1017"/>
      <c r="AJ12" s="1018"/>
      <c r="AK12" s="1065"/>
      <c r="AL12" s="1066"/>
      <c r="AM12" s="1066"/>
      <c r="AN12" s="1066"/>
      <c r="AO12" s="1066"/>
      <c r="AP12" s="1066"/>
      <c r="AQ12" s="1066"/>
      <c r="AR12" s="1066"/>
      <c r="AS12" s="1066"/>
      <c r="AT12" s="1066"/>
      <c r="AU12" s="1063"/>
      <c r="AV12" s="1063"/>
      <c r="AW12" s="1063"/>
      <c r="AX12" s="1063"/>
      <c r="AY12" s="1064"/>
      <c r="AZ12" s="214"/>
      <c r="BA12" s="214"/>
      <c r="BB12" s="214"/>
      <c r="BC12" s="214"/>
      <c r="BD12" s="214"/>
      <c r="BE12" s="215"/>
      <c r="BF12" s="215"/>
      <c r="BG12" s="215"/>
      <c r="BH12" s="215"/>
      <c r="BI12" s="215"/>
      <c r="BJ12" s="215"/>
      <c r="BK12" s="215"/>
      <c r="BL12" s="215"/>
      <c r="BM12" s="215"/>
      <c r="BN12" s="215"/>
      <c r="BO12" s="215"/>
      <c r="BP12" s="215"/>
      <c r="BQ12" s="220">
        <v>6</v>
      </c>
      <c r="BR12" s="221"/>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6"/>
    </row>
    <row r="13" spans="1:131" s="217" customFormat="1" ht="26.25" customHeight="1" x14ac:dyDescent="0.15">
      <c r="A13" s="220">
        <v>7</v>
      </c>
      <c r="B13" s="1010"/>
      <c r="C13" s="1011"/>
      <c r="D13" s="1011"/>
      <c r="E13" s="1011"/>
      <c r="F13" s="1011"/>
      <c r="G13" s="1011"/>
      <c r="H13" s="1011"/>
      <c r="I13" s="1011"/>
      <c r="J13" s="1011"/>
      <c r="K13" s="1011"/>
      <c r="L13" s="1011"/>
      <c r="M13" s="1011"/>
      <c r="N13" s="1011"/>
      <c r="O13" s="1011"/>
      <c r="P13" s="1012"/>
      <c r="Q13" s="1022"/>
      <c r="R13" s="1023"/>
      <c r="S13" s="1023"/>
      <c r="T13" s="1023"/>
      <c r="U13" s="1023"/>
      <c r="V13" s="1023"/>
      <c r="W13" s="1023"/>
      <c r="X13" s="1023"/>
      <c r="Y13" s="1023"/>
      <c r="Z13" s="1023"/>
      <c r="AA13" s="1023"/>
      <c r="AB13" s="1023"/>
      <c r="AC13" s="1023"/>
      <c r="AD13" s="1023"/>
      <c r="AE13" s="1024"/>
      <c r="AF13" s="1016"/>
      <c r="AG13" s="1017"/>
      <c r="AH13" s="1017"/>
      <c r="AI13" s="1017"/>
      <c r="AJ13" s="1018"/>
      <c r="AK13" s="1065"/>
      <c r="AL13" s="1066"/>
      <c r="AM13" s="1066"/>
      <c r="AN13" s="1066"/>
      <c r="AO13" s="1066"/>
      <c r="AP13" s="1066"/>
      <c r="AQ13" s="1066"/>
      <c r="AR13" s="1066"/>
      <c r="AS13" s="1066"/>
      <c r="AT13" s="1066"/>
      <c r="AU13" s="1063"/>
      <c r="AV13" s="1063"/>
      <c r="AW13" s="1063"/>
      <c r="AX13" s="1063"/>
      <c r="AY13" s="1064"/>
      <c r="AZ13" s="214"/>
      <c r="BA13" s="214"/>
      <c r="BB13" s="214"/>
      <c r="BC13" s="214"/>
      <c r="BD13" s="214"/>
      <c r="BE13" s="215"/>
      <c r="BF13" s="215"/>
      <c r="BG13" s="215"/>
      <c r="BH13" s="215"/>
      <c r="BI13" s="215"/>
      <c r="BJ13" s="215"/>
      <c r="BK13" s="215"/>
      <c r="BL13" s="215"/>
      <c r="BM13" s="215"/>
      <c r="BN13" s="215"/>
      <c r="BO13" s="215"/>
      <c r="BP13" s="215"/>
      <c r="BQ13" s="220">
        <v>7</v>
      </c>
      <c r="BR13" s="221"/>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6"/>
    </row>
    <row r="14" spans="1:131" s="217" customFormat="1" ht="26.25" customHeight="1" x14ac:dyDescent="0.15">
      <c r="A14" s="220">
        <v>8</v>
      </c>
      <c r="B14" s="1010"/>
      <c r="C14" s="1011"/>
      <c r="D14" s="1011"/>
      <c r="E14" s="1011"/>
      <c r="F14" s="1011"/>
      <c r="G14" s="1011"/>
      <c r="H14" s="1011"/>
      <c r="I14" s="1011"/>
      <c r="J14" s="1011"/>
      <c r="K14" s="1011"/>
      <c r="L14" s="1011"/>
      <c r="M14" s="1011"/>
      <c r="N14" s="1011"/>
      <c r="O14" s="1011"/>
      <c r="P14" s="1012"/>
      <c r="Q14" s="1022"/>
      <c r="R14" s="1023"/>
      <c r="S14" s="1023"/>
      <c r="T14" s="1023"/>
      <c r="U14" s="1023"/>
      <c r="V14" s="1023"/>
      <c r="W14" s="1023"/>
      <c r="X14" s="1023"/>
      <c r="Y14" s="1023"/>
      <c r="Z14" s="1023"/>
      <c r="AA14" s="1023"/>
      <c r="AB14" s="1023"/>
      <c r="AC14" s="1023"/>
      <c r="AD14" s="1023"/>
      <c r="AE14" s="1024"/>
      <c r="AF14" s="1016"/>
      <c r="AG14" s="1017"/>
      <c r="AH14" s="1017"/>
      <c r="AI14" s="1017"/>
      <c r="AJ14" s="1018"/>
      <c r="AK14" s="1065"/>
      <c r="AL14" s="1066"/>
      <c r="AM14" s="1066"/>
      <c r="AN14" s="1066"/>
      <c r="AO14" s="1066"/>
      <c r="AP14" s="1066"/>
      <c r="AQ14" s="1066"/>
      <c r="AR14" s="1066"/>
      <c r="AS14" s="1066"/>
      <c r="AT14" s="1066"/>
      <c r="AU14" s="1063"/>
      <c r="AV14" s="1063"/>
      <c r="AW14" s="1063"/>
      <c r="AX14" s="1063"/>
      <c r="AY14" s="1064"/>
      <c r="AZ14" s="214"/>
      <c r="BA14" s="214"/>
      <c r="BB14" s="214"/>
      <c r="BC14" s="214"/>
      <c r="BD14" s="214"/>
      <c r="BE14" s="215"/>
      <c r="BF14" s="215"/>
      <c r="BG14" s="215"/>
      <c r="BH14" s="215"/>
      <c r="BI14" s="215"/>
      <c r="BJ14" s="215"/>
      <c r="BK14" s="215"/>
      <c r="BL14" s="215"/>
      <c r="BM14" s="215"/>
      <c r="BN14" s="215"/>
      <c r="BO14" s="215"/>
      <c r="BP14" s="215"/>
      <c r="BQ14" s="220">
        <v>8</v>
      </c>
      <c r="BR14" s="221"/>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6"/>
    </row>
    <row r="15" spans="1:131" s="217" customFormat="1" ht="26.25" customHeight="1" x14ac:dyDescent="0.15">
      <c r="A15" s="220">
        <v>9</v>
      </c>
      <c r="B15" s="1010"/>
      <c r="C15" s="1011"/>
      <c r="D15" s="1011"/>
      <c r="E15" s="1011"/>
      <c r="F15" s="1011"/>
      <c r="G15" s="1011"/>
      <c r="H15" s="1011"/>
      <c r="I15" s="1011"/>
      <c r="J15" s="1011"/>
      <c r="K15" s="1011"/>
      <c r="L15" s="1011"/>
      <c r="M15" s="1011"/>
      <c r="N15" s="1011"/>
      <c r="O15" s="1011"/>
      <c r="P15" s="1012"/>
      <c r="Q15" s="1022"/>
      <c r="R15" s="1023"/>
      <c r="S15" s="1023"/>
      <c r="T15" s="1023"/>
      <c r="U15" s="1023"/>
      <c r="V15" s="1023"/>
      <c r="W15" s="1023"/>
      <c r="X15" s="1023"/>
      <c r="Y15" s="1023"/>
      <c r="Z15" s="1023"/>
      <c r="AA15" s="1023"/>
      <c r="AB15" s="1023"/>
      <c r="AC15" s="1023"/>
      <c r="AD15" s="1023"/>
      <c r="AE15" s="1024"/>
      <c r="AF15" s="1016"/>
      <c r="AG15" s="1017"/>
      <c r="AH15" s="1017"/>
      <c r="AI15" s="1017"/>
      <c r="AJ15" s="1018"/>
      <c r="AK15" s="1065"/>
      <c r="AL15" s="1066"/>
      <c r="AM15" s="1066"/>
      <c r="AN15" s="1066"/>
      <c r="AO15" s="1066"/>
      <c r="AP15" s="1066"/>
      <c r="AQ15" s="1066"/>
      <c r="AR15" s="1066"/>
      <c r="AS15" s="1066"/>
      <c r="AT15" s="1066"/>
      <c r="AU15" s="1063"/>
      <c r="AV15" s="1063"/>
      <c r="AW15" s="1063"/>
      <c r="AX15" s="1063"/>
      <c r="AY15" s="1064"/>
      <c r="AZ15" s="214"/>
      <c r="BA15" s="214"/>
      <c r="BB15" s="214"/>
      <c r="BC15" s="214"/>
      <c r="BD15" s="214"/>
      <c r="BE15" s="215"/>
      <c r="BF15" s="215"/>
      <c r="BG15" s="215"/>
      <c r="BH15" s="215"/>
      <c r="BI15" s="215"/>
      <c r="BJ15" s="215"/>
      <c r="BK15" s="215"/>
      <c r="BL15" s="215"/>
      <c r="BM15" s="215"/>
      <c r="BN15" s="215"/>
      <c r="BO15" s="215"/>
      <c r="BP15" s="215"/>
      <c r="BQ15" s="220">
        <v>9</v>
      </c>
      <c r="BR15" s="221"/>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6"/>
    </row>
    <row r="16" spans="1:131" s="217" customFormat="1" ht="26.25" customHeight="1" x14ac:dyDescent="0.15">
      <c r="A16" s="220">
        <v>10</v>
      </c>
      <c r="B16" s="1010"/>
      <c r="C16" s="1011"/>
      <c r="D16" s="1011"/>
      <c r="E16" s="1011"/>
      <c r="F16" s="1011"/>
      <c r="G16" s="1011"/>
      <c r="H16" s="1011"/>
      <c r="I16" s="1011"/>
      <c r="J16" s="1011"/>
      <c r="K16" s="1011"/>
      <c r="L16" s="1011"/>
      <c r="M16" s="1011"/>
      <c r="N16" s="1011"/>
      <c r="O16" s="1011"/>
      <c r="P16" s="1012"/>
      <c r="Q16" s="1022"/>
      <c r="R16" s="1023"/>
      <c r="S16" s="1023"/>
      <c r="T16" s="1023"/>
      <c r="U16" s="1023"/>
      <c r="V16" s="1023"/>
      <c r="W16" s="1023"/>
      <c r="X16" s="1023"/>
      <c r="Y16" s="1023"/>
      <c r="Z16" s="1023"/>
      <c r="AA16" s="1023"/>
      <c r="AB16" s="1023"/>
      <c r="AC16" s="1023"/>
      <c r="AD16" s="1023"/>
      <c r="AE16" s="1024"/>
      <c r="AF16" s="1016"/>
      <c r="AG16" s="1017"/>
      <c r="AH16" s="1017"/>
      <c r="AI16" s="1017"/>
      <c r="AJ16" s="1018"/>
      <c r="AK16" s="1065"/>
      <c r="AL16" s="1066"/>
      <c r="AM16" s="1066"/>
      <c r="AN16" s="1066"/>
      <c r="AO16" s="1066"/>
      <c r="AP16" s="1066"/>
      <c r="AQ16" s="1066"/>
      <c r="AR16" s="1066"/>
      <c r="AS16" s="1066"/>
      <c r="AT16" s="1066"/>
      <c r="AU16" s="1063"/>
      <c r="AV16" s="1063"/>
      <c r="AW16" s="1063"/>
      <c r="AX16" s="1063"/>
      <c r="AY16" s="1064"/>
      <c r="AZ16" s="214"/>
      <c r="BA16" s="214"/>
      <c r="BB16" s="214"/>
      <c r="BC16" s="214"/>
      <c r="BD16" s="214"/>
      <c r="BE16" s="215"/>
      <c r="BF16" s="215"/>
      <c r="BG16" s="215"/>
      <c r="BH16" s="215"/>
      <c r="BI16" s="215"/>
      <c r="BJ16" s="215"/>
      <c r="BK16" s="215"/>
      <c r="BL16" s="215"/>
      <c r="BM16" s="215"/>
      <c r="BN16" s="215"/>
      <c r="BO16" s="215"/>
      <c r="BP16" s="215"/>
      <c r="BQ16" s="220">
        <v>10</v>
      </c>
      <c r="BR16" s="221"/>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6"/>
    </row>
    <row r="17" spans="1:131" s="217" customFormat="1" ht="26.25" customHeight="1" x14ac:dyDescent="0.15">
      <c r="A17" s="220">
        <v>11</v>
      </c>
      <c r="B17" s="1010"/>
      <c r="C17" s="1011"/>
      <c r="D17" s="1011"/>
      <c r="E17" s="1011"/>
      <c r="F17" s="1011"/>
      <c r="G17" s="1011"/>
      <c r="H17" s="1011"/>
      <c r="I17" s="1011"/>
      <c r="J17" s="1011"/>
      <c r="K17" s="1011"/>
      <c r="L17" s="1011"/>
      <c r="M17" s="1011"/>
      <c r="N17" s="1011"/>
      <c r="O17" s="1011"/>
      <c r="P17" s="1012"/>
      <c r="Q17" s="1022"/>
      <c r="R17" s="1023"/>
      <c r="S17" s="1023"/>
      <c r="T17" s="1023"/>
      <c r="U17" s="1023"/>
      <c r="V17" s="1023"/>
      <c r="W17" s="1023"/>
      <c r="X17" s="1023"/>
      <c r="Y17" s="1023"/>
      <c r="Z17" s="1023"/>
      <c r="AA17" s="1023"/>
      <c r="AB17" s="1023"/>
      <c r="AC17" s="1023"/>
      <c r="AD17" s="1023"/>
      <c r="AE17" s="1024"/>
      <c r="AF17" s="1016"/>
      <c r="AG17" s="1017"/>
      <c r="AH17" s="1017"/>
      <c r="AI17" s="1017"/>
      <c r="AJ17" s="1018"/>
      <c r="AK17" s="1065"/>
      <c r="AL17" s="1066"/>
      <c r="AM17" s="1066"/>
      <c r="AN17" s="1066"/>
      <c r="AO17" s="1066"/>
      <c r="AP17" s="1066"/>
      <c r="AQ17" s="1066"/>
      <c r="AR17" s="1066"/>
      <c r="AS17" s="1066"/>
      <c r="AT17" s="1066"/>
      <c r="AU17" s="1063"/>
      <c r="AV17" s="1063"/>
      <c r="AW17" s="1063"/>
      <c r="AX17" s="1063"/>
      <c r="AY17" s="1064"/>
      <c r="AZ17" s="214"/>
      <c r="BA17" s="214"/>
      <c r="BB17" s="214"/>
      <c r="BC17" s="214"/>
      <c r="BD17" s="214"/>
      <c r="BE17" s="215"/>
      <c r="BF17" s="215"/>
      <c r="BG17" s="215"/>
      <c r="BH17" s="215"/>
      <c r="BI17" s="215"/>
      <c r="BJ17" s="215"/>
      <c r="BK17" s="215"/>
      <c r="BL17" s="215"/>
      <c r="BM17" s="215"/>
      <c r="BN17" s="215"/>
      <c r="BO17" s="215"/>
      <c r="BP17" s="215"/>
      <c r="BQ17" s="220">
        <v>11</v>
      </c>
      <c r="BR17" s="221"/>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6"/>
    </row>
    <row r="18" spans="1:131" s="217" customFormat="1" ht="26.25" customHeight="1" x14ac:dyDescent="0.15">
      <c r="A18" s="220">
        <v>12</v>
      </c>
      <c r="B18" s="1010"/>
      <c r="C18" s="1011"/>
      <c r="D18" s="1011"/>
      <c r="E18" s="1011"/>
      <c r="F18" s="1011"/>
      <c r="G18" s="1011"/>
      <c r="H18" s="1011"/>
      <c r="I18" s="1011"/>
      <c r="J18" s="1011"/>
      <c r="K18" s="1011"/>
      <c r="L18" s="1011"/>
      <c r="M18" s="1011"/>
      <c r="N18" s="1011"/>
      <c r="O18" s="1011"/>
      <c r="P18" s="1012"/>
      <c r="Q18" s="1022"/>
      <c r="R18" s="1023"/>
      <c r="S18" s="1023"/>
      <c r="T18" s="1023"/>
      <c r="U18" s="1023"/>
      <c r="V18" s="1023"/>
      <c r="W18" s="1023"/>
      <c r="X18" s="1023"/>
      <c r="Y18" s="1023"/>
      <c r="Z18" s="1023"/>
      <c r="AA18" s="1023"/>
      <c r="AB18" s="1023"/>
      <c r="AC18" s="1023"/>
      <c r="AD18" s="1023"/>
      <c r="AE18" s="1024"/>
      <c r="AF18" s="1016"/>
      <c r="AG18" s="1017"/>
      <c r="AH18" s="1017"/>
      <c r="AI18" s="1017"/>
      <c r="AJ18" s="1018"/>
      <c r="AK18" s="1065"/>
      <c r="AL18" s="1066"/>
      <c r="AM18" s="1066"/>
      <c r="AN18" s="1066"/>
      <c r="AO18" s="1066"/>
      <c r="AP18" s="1066"/>
      <c r="AQ18" s="1066"/>
      <c r="AR18" s="1066"/>
      <c r="AS18" s="1066"/>
      <c r="AT18" s="1066"/>
      <c r="AU18" s="1063"/>
      <c r="AV18" s="1063"/>
      <c r="AW18" s="1063"/>
      <c r="AX18" s="1063"/>
      <c r="AY18" s="1064"/>
      <c r="AZ18" s="214"/>
      <c r="BA18" s="214"/>
      <c r="BB18" s="214"/>
      <c r="BC18" s="214"/>
      <c r="BD18" s="214"/>
      <c r="BE18" s="215"/>
      <c r="BF18" s="215"/>
      <c r="BG18" s="215"/>
      <c r="BH18" s="215"/>
      <c r="BI18" s="215"/>
      <c r="BJ18" s="215"/>
      <c r="BK18" s="215"/>
      <c r="BL18" s="215"/>
      <c r="BM18" s="215"/>
      <c r="BN18" s="215"/>
      <c r="BO18" s="215"/>
      <c r="BP18" s="215"/>
      <c r="BQ18" s="220">
        <v>12</v>
      </c>
      <c r="BR18" s="221"/>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6"/>
    </row>
    <row r="19" spans="1:131" s="217" customFormat="1" ht="26.25" customHeight="1" x14ac:dyDescent="0.15">
      <c r="A19" s="220">
        <v>13</v>
      </c>
      <c r="B19" s="1010"/>
      <c r="C19" s="1011"/>
      <c r="D19" s="1011"/>
      <c r="E19" s="1011"/>
      <c r="F19" s="1011"/>
      <c r="G19" s="1011"/>
      <c r="H19" s="1011"/>
      <c r="I19" s="1011"/>
      <c r="J19" s="1011"/>
      <c r="K19" s="1011"/>
      <c r="L19" s="1011"/>
      <c r="M19" s="1011"/>
      <c r="N19" s="1011"/>
      <c r="O19" s="1011"/>
      <c r="P19" s="1012"/>
      <c r="Q19" s="1022"/>
      <c r="R19" s="1023"/>
      <c r="S19" s="1023"/>
      <c r="T19" s="1023"/>
      <c r="U19" s="1023"/>
      <c r="V19" s="1023"/>
      <c r="W19" s="1023"/>
      <c r="X19" s="1023"/>
      <c r="Y19" s="1023"/>
      <c r="Z19" s="1023"/>
      <c r="AA19" s="1023"/>
      <c r="AB19" s="1023"/>
      <c r="AC19" s="1023"/>
      <c r="AD19" s="1023"/>
      <c r="AE19" s="1024"/>
      <c r="AF19" s="1016"/>
      <c r="AG19" s="1017"/>
      <c r="AH19" s="1017"/>
      <c r="AI19" s="1017"/>
      <c r="AJ19" s="1018"/>
      <c r="AK19" s="1065"/>
      <c r="AL19" s="1066"/>
      <c r="AM19" s="1066"/>
      <c r="AN19" s="1066"/>
      <c r="AO19" s="1066"/>
      <c r="AP19" s="1066"/>
      <c r="AQ19" s="1066"/>
      <c r="AR19" s="1066"/>
      <c r="AS19" s="1066"/>
      <c r="AT19" s="1066"/>
      <c r="AU19" s="1063"/>
      <c r="AV19" s="1063"/>
      <c r="AW19" s="1063"/>
      <c r="AX19" s="1063"/>
      <c r="AY19" s="1064"/>
      <c r="AZ19" s="214"/>
      <c r="BA19" s="214"/>
      <c r="BB19" s="214"/>
      <c r="BC19" s="214"/>
      <c r="BD19" s="214"/>
      <c r="BE19" s="215"/>
      <c r="BF19" s="215"/>
      <c r="BG19" s="215"/>
      <c r="BH19" s="215"/>
      <c r="BI19" s="215"/>
      <c r="BJ19" s="215"/>
      <c r="BK19" s="215"/>
      <c r="BL19" s="215"/>
      <c r="BM19" s="215"/>
      <c r="BN19" s="215"/>
      <c r="BO19" s="215"/>
      <c r="BP19" s="215"/>
      <c r="BQ19" s="220">
        <v>13</v>
      </c>
      <c r="BR19" s="221"/>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6"/>
    </row>
    <row r="20" spans="1:131" s="217" customFormat="1" ht="26.25" customHeight="1" x14ac:dyDescent="0.15">
      <c r="A20" s="220">
        <v>14</v>
      </c>
      <c r="B20" s="1010"/>
      <c r="C20" s="1011"/>
      <c r="D20" s="1011"/>
      <c r="E20" s="1011"/>
      <c r="F20" s="1011"/>
      <c r="G20" s="1011"/>
      <c r="H20" s="1011"/>
      <c r="I20" s="1011"/>
      <c r="J20" s="1011"/>
      <c r="K20" s="1011"/>
      <c r="L20" s="1011"/>
      <c r="M20" s="1011"/>
      <c r="N20" s="1011"/>
      <c r="O20" s="1011"/>
      <c r="P20" s="1012"/>
      <c r="Q20" s="1022"/>
      <c r="R20" s="1023"/>
      <c r="S20" s="1023"/>
      <c r="T20" s="1023"/>
      <c r="U20" s="1023"/>
      <c r="V20" s="1023"/>
      <c r="W20" s="1023"/>
      <c r="X20" s="1023"/>
      <c r="Y20" s="1023"/>
      <c r="Z20" s="1023"/>
      <c r="AA20" s="1023"/>
      <c r="AB20" s="1023"/>
      <c r="AC20" s="1023"/>
      <c r="AD20" s="1023"/>
      <c r="AE20" s="1024"/>
      <c r="AF20" s="1016"/>
      <c r="AG20" s="1017"/>
      <c r="AH20" s="1017"/>
      <c r="AI20" s="1017"/>
      <c r="AJ20" s="1018"/>
      <c r="AK20" s="1065"/>
      <c r="AL20" s="1066"/>
      <c r="AM20" s="1066"/>
      <c r="AN20" s="1066"/>
      <c r="AO20" s="1066"/>
      <c r="AP20" s="1066"/>
      <c r="AQ20" s="1066"/>
      <c r="AR20" s="1066"/>
      <c r="AS20" s="1066"/>
      <c r="AT20" s="1066"/>
      <c r="AU20" s="1063"/>
      <c r="AV20" s="1063"/>
      <c r="AW20" s="1063"/>
      <c r="AX20" s="1063"/>
      <c r="AY20" s="1064"/>
      <c r="AZ20" s="214"/>
      <c r="BA20" s="214"/>
      <c r="BB20" s="214"/>
      <c r="BC20" s="214"/>
      <c r="BD20" s="214"/>
      <c r="BE20" s="215"/>
      <c r="BF20" s="215"/>
      <c r="BG20" s="215"/>
      <c r="BH20" s="215"/>
      <c r="BI20" s="215"/>
      <c r="BJ20" s="215"/>
      <c r="BK20" s="215"/>
      <c r="BL20" s="215"/>
      <c r="BM20" s="215"/>
      <c r="BN20" s="215"/>
      <c r="BO20" s="215"/>
      <c r="BP20" s="215"/>
      <c r="BQ20" s="220">
        <v>14</v>
      </c>
      <c r="BR20" s="221"/>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6"/>
    </row>
    <row r="21" spans="1:131" s="217" customFormat="1" ht="26.25" customHeight="1" thickBot="1" x14ac:dyDescent="0.2">
      <c r="A21" s="220">
        <v>15</v>
      </c>
      <c r="B21" s="1010"/>
      <c r="C21" s="1011"/>
      <c r="D21" s="1011"/>
      <c r="E21" s="1011"/>
      <c r="F21" s="1011"/>
      <c r="G21" s="1011"/>
      <c r="H21" s="1011"/>
      <c r="I21" s="1011"/>
      <c r="J21" s="1011"/>
      <c r="K21" s="1011"/>
      <c r="L21" s="1011"/>
      <c r="M21" s="1011"/>
      <c r="N21" s="1011"/>
      <c r="O21" s="1011"/>
      <c r="P21" s="1012"/>
      <c r="Q21" s="1022"/>
      <c r="R21" s="1023"/>
      <c r="S21" s="1023"/>
      <c r="T21" s="1023"/>
      <c r="U21" s="1023"/>
      <c r="V21" s="1023"/>
      <c r="W21" s="1023"/>
      <c r="X21" s="1023"/>
      <c r="Y21" s="1023"/>
      <c r="Z21" s="1023"/>
      <c r="AA21" s="1023"/>
      <c r="AB21" s="1023"/>
      <c r="AC21" s="1023"/>
      <c r="AD21" s="1023"/>
      <c r="AE21" s="1024"/>
      <c r="AF21" s="1016"/>
      <c r="AG21" s="1017"/>
      <c r="AH21" s="1017"/>
      <c r="AI21" s="1017"/>
      <c r="AJ21" s="1018"/>
      <c r="AK21" s="1065"/>
      <c r="AL21" s="1066"/>
      <c r="AM21" s="1066"/>
      <c r="AN21" s="1066"/>
      <c r="AO21" s="1066"/>
      <c r="AP21" s="1066"/>
      <c r="AQ21" s="1066"/>
      <c r="AR21" s="1066"/>
      <c r="AS21" s="1066"/>
      <c r="AT21" s="1066"/>
      <c r="AU21" s="1063"/>
      <c r="AV21" s="1063"/>
      <c r="AW21" s="1063"/>
      <c r="AX21" s="1063"/>
      <c r="AY21" s="1064"/>
      <c r="AZ21" s="214"/>
      <c r="BA21" s="214"/>
      <c r="BB21" s="214"/>
      <c r="BC21" s="214"/>
      <c r="BD21" s="214"/>
      <c r="BE21" s="215"/>
      <c r="BF21" s="215"/>
      <c r="BG21" s="215"/>
      <c r="BH21" s="215"/>
      <c r="BI21" s="215"/>
      <c r="BJ21" s="215"/>
      <c r="BK21" s="215"/>
      <c r="BL21" s="215"/>
      <c r="BM21" s="215"/>
      <c r="BN21" s="215"/>
      <c r="BO21" s="215"/>
      <c r="BP21" s="215"/>
      <c r="BQ21" s="220">
        <v>15</v>
      </c>
      <c r="BR21" s="221"/>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6"/>
    </row>
    <row r="22" spans="1:131" s="217" customFormat="1" ht="26.25" customHeight="1" x14ac:dyDescent="0.15">
      <c r="A22" s="220">
        <v>16</v>
      </c>
      <c r="B22" s="1010"/>
      <c r="C22" s="1011"/>
      <c r="D22" s="1011"/>
      <c r="E22" s="1011"/>
      <c r="F22" s="1011"/>
      <c r="G22" s="1011"/>
      <c r="H22" s="1011"/>
      <c r="I22" s="1011"/>
      <c r="J22" s="1011"/>
      <c r="K22" s="1011"/>
      <c r="L22" s="1011"/>
      <c r="M22" s="1011"/>
      <c r="N22" s="1011"/>
      <c r="O22" s="1011"/>
      <c r="P22" s="1012"/>
      <c r="Q22" s="1060"/>
      <c r="R22" s="1061"/>
      <c r="S22" s="1061"/>
      <c r="T22" s="1061"/>
      <c r="U22" s="1061"/>
      <c r="V22" s="1061"/>
      <c r="W22" s="1061"/>
      <c r="X22" s="1061"/>
      <c r="Y22" s="1061"/>
      <c r="Z22" s="1061"/>
      <c r="AA22" s="1061"/>
      <c r="AB22" s="1061"/>
      <c r="AC22" s="1061"/>
      <c r="AD22" s="1061"/>
      <c r="AE22" s="1062"/>
      <c r="AF22" s="1016"/>
      <c r="AG22" s="1017"/>
      <c r="AH22" s="1017"/>
      <c r="AI22" s="1017"/>
      <c r="AJ22" s="1018"/>
      <c r="AK22" s="1056"/>
      <c r="AL22" s="1057"/>
      <c r="AM22" s="1057"/>
      <c r="AN22" s="1057"/>
      <c r="AO22" s="1057"/>
      <c r="AP22" s="1057"/>
      <c r="AQ22" s="1057"/>
      <c r="AR22" s="1057"/>
      <c r="AS22" s="1057"/>
      <c r="AT22" s="1057"/>
      <c r="AU22" s="1058"/>
      <c r="AV22" s="1058"/>
      <c r="AW22" s="1058"/>
      <c r="AX22" s="1058"/>
      <c r="AY22" s="1059"/>
      <c r="AZ22" s="1008" t="s">
        <v>375</v>
      </c>
      <c r="BA22" s="1008"/>
      <c r="BB22" s="1008"/>
      <c r="BC22" s="1008"/>
      <c r="BD22" s="1009"/>
      <c r="BE22" s="215"/>
      <c r="BF22" s="215"/>
      <c r="BG22" s="215"/>
      <c r="BH22" s="215"/>
      <c r="BI22" s="215"/>
      <c r="BJ22" s="215"/>
      <c r="BK22" s="215"/>
      <c r="BL22" s="215"/>
      <c r="BM22" s="215"/>
      <c r="BN22" s="215"/>
      <c r="BO22" s="215"/>
      <c r="BP22" s="215"/>
      <c r="BQ22" s="220">
        <v>16</v>
      </c>
      <c r="BR22" s="221"/>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6"/>
    </row>
    <row r="23" spans="1:131" s="217" customFormat="1" ht="26.25" customHeight="1" thickBot="1" x14ac:dyDescent="0.2">
      <c r="A23" s="222" t="s">
        <v>376</v>
      </c>
      <c r="B23" s="920" t="s">
        <v>377</v>
      </c>
      <c r="C23" s="921"/>
      <c r="D23" s="921"/>
      <c r="E23" s="921"/>
      <c r="F23" s="921"/>
      <c r="G23" s="921"/>
      <c r="H23" s="921"/>
      <c r="I23" s="921"/>
      <c r="J23" s="921"/>
      <c r="K23" s="921"/>
      <c r="L23" s="921"/>
      <c r="M23" s="921"/>
      <c r="N23" s="921"/>
      <c r="O23" s="921"/>
      <c r="P23" s="931"/>
      <c r="Q23" s="1047">
        <v>7067</v>
      </c>
      <c r="R23" s="1048"/>
      <c r="S23" s="1048"/>
      <c r="T23" s="1048"/>
      <c r="U23" s="1048"/>
      <c r="V23" s="1048">
        <v>7010</v>
      </c>
      <c r="W23" s="1048"/>
      <c r="X23" s="1048"/>
      <c r="Y23" s="1048"/>
      <c r="Z23" s="1048"/>
      <c r="AA23" s="1048">
        <v>57</v>
      </c>
      <c r="AB23" s="1048"/>
      <c r="AC23" s="1048"/>
      <c r="AD23" s="1048"/>
      <c r="AE23" s="1049"/>
      <c r="AF23" s="1050">
        <v>51</v>
      </c>
      <c r="AG23" s="1048"/>
      <c r="AH23" s="1048"/>
      <c r="AI23" s="1048"/>
      <c r="AJ23" s="1051"/>
      <c r="AK23" s="1052"/>
      <c r="AL23" s="1053"/>
      <c r="AM23" s="1053"/>
      <c r="AN23" s="1053"/>
      <c r="AO23" s="1053"/>
      <c r="AP23" s="1048">
        <v>11294</v>
      </c>
      <c r="AQ23" s="1048"/>
      <c r="AR23" s="1048"/>
      <c r="AS23" s="1048"/>
      <c r="AT23" s="1048"/>
      <c r="AU23" s="1054"/>
      <c r="AV23" s="1054"/>
      <c r="AW23" s="1054"/>
      <c r="AX23" s="1054"/>
      <c r="AY23" s="1055"/>
      <c r="AZ23" s="1044" t="s">
        <v>378</v>
      </c>
      <c r="BA23" s="1045"/>
      <c r="BB23" s="1045"/>
      <c r="BC23" s="1045"/>
      <c r="BD23" s="1046"/>
      <c r="BE23" s="215"/>
      <c r="BF23" s="215"/>
      <c r="BG23" s="215"/>
      <c r="BH23" s="215"/>
      <c r="BI23" s="215"/>
      <c r="BJ23" s="215"/>
      <c r="BK23" s="215"/>
      <c r="BL23" s="215"/>
      <c r="BM23" s="215"/>
      <c r="BN23" s="215"/>
      <c r="BO23" s="215"/>
      <c r="BP23" s="215"/>
      <c r="BQ23" s="220">
        <v>17</v>
      </c>
      <c r="BR23" s="221"/>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6"/>
    </row>
    <row r="24" spans="1:131" s="217" customFormat="1" ht="26.25" customHeight="1" x14ac:dyDescent="0.15">
      <c r="A24" s="1043" t="s">
        <v>379</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4"/>
      <c r="BA24" s="214"/>
      <c r="BB24" s="214"/>
      <c r="BC24" s="214"/>
      <c r="BD24" s="214"/>
      <c r="BE24" s="215"/>
      <c r="BF24" s="215"/>
      <c r="BG24" s="215"/>
      <c r="BH24" s="215"/>
      <c r="BI24" s="215"/>
      <c r="BJ24" s="215"/>
      <c r="BK24" s="215"/>
      <c r="BL24" s="215"/>
      <c r="BM24" s="215"/>
      <c r="BN24" s="215"/>
      <c r="BO24" s="215"/>
      <c r="BP24" s="215"/>
      <c r="BQ24" s="220">
        <v>18</v>
      </c>
      <c r="BR24" s="221"/>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6"/>
    </row>
    <row r="25" spans="1:131" ht="26.25" customHeight="1" thickBot="1" x14ac:dyDescent="0.2">
      <c r="A25" s="1042" t="s">
        <v>380</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4"/>
      <c r="BK25" s="214"/>
      <c r="BL25" s="214"/>
      <c r="BM25" s="214"/>
      <c r="BN25" s="214"/>
      <c r="BO25" s="223"/>
      <c r="BP25" s="223"/>
      <c r="BQ25" s="220">
        <v>19</v>
      </c>
      <c r="BR25" s="221"/>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1"/>
    </row>
    <row r="26" spans="1:131" ht="26.25" customHeight="1" x14ac:dyDescent="0.15">
      <c r="A26" s="978" t="s">
        <v>356</v>
      </c>
      <c r="B26" s="979"/>
      <c r="C26" s="979"/>
      <c r="D26" s="979"/>
      <c r="E26" s="979"/>
      <c r="F26" s="979"/>
      <c r="G26" s="979"/>
      <c r="H26" s="979"/>
      <c r="I26" s="979"/>
      <c r="J26" s="979"/>
      <c r="K26" s="979"/>
      <c r="L26" s="979"/>
      <c r="M26" s="979"/>
      <c r="N26" s="979"/>
      <c r="O26" s="979"/>
      <c r="P26" s="980"/>
      <c r="Q26" s="984" t="s">
        <v>381</v>
      </c>
      <c r="R26" s="985"/>
      <c r="S26" s="985"/>
      <c r="T26" s="985"/>
      <c r="U26" s="986"/>
      <c r="V26" s="984" t="s">
        <v>382</v>
      </c>
      <c r="W26" s="985"/>
      <c r="X26" s="985"/>
      <c r="Y26" s="985"/>
      <c r="Z26" s="986"/>
      <c r="AA26" s="984" t="s">
        <v>383</v>
      </c>
      <c r="AB26" s="985"/>
      <c r="AC26" s="985"/>
      <c r="AD26" s="985"/>
      <c r="AE26" s="985"/>
      <c r="AF26" s="1038" t="s">
        <v>384</v>
      </c>
      <c r="AG26" s="991"/>
      <c r="AH26" s="991"/>
      <c r="AI26" s="991"/>
      <c r="AJ26" s="1039"/>
      <c r="AK26" s="985" t="s">
        <v>385</v>
      </c>
      <c r="AL26" s="985"/>
      <c r="AM26" s="985"/>
      <c r="AN26" s="985"/>
      <c r="AO26" s="986"/>
      <c r="AP26" s="984" t="s">
        <v>386</v>
      </c>
      <c r="AQ26" s="985"/>
      <c r="AR26" s="985"/>
      <c r="AS26" s="985"/>
      <c r="AT26" s="986"/>
      <c r="AU26" s="984" t="s">
        <v>387</v>
      </c>
      <c r="AV26" s="985"/>
      <c r="AW26" s="985"/>
      <c r="AX26" s="985"/>
      <c r="AY26" s="986"/>
      <c r="AZ26" s="984" t="s">
        <v>388</v>
      </c>
      <c r="BA26" s="985"/>
      <c r="BB26" s="985"/>
      <c r="BC26" s="985"/>
      <c r="BD26" s="986"/>
      <c r="BE26" s="984" t="s">
        <v>363</v>
      </c>
      <c r="BF26" s="985"/>
      <c r="BG26" s="985"/>
      <c r="BH26" s="985"/>
      <c r="BI26" s="998"/>
      <c r="BJ26" s="214"/>
      <c r="BK26" s="214"/>
      <c r="BL26" s="214"/>
      <c r="BM26" s="214"/>
      <c r="BN26" s="214"/>
      <c r="BO26" s="223"/>
      <c r="BP26" s="223"/>
      <c r="BQ26" s="220">
        <v>20</v>
      </c>
      <c r="BR26" s="221"/>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1"/>
    </row>
    <row r="27" spans="1:131" ht="26.25" customHeight="1" thickBot="1" x14ac:dyDescent="0.2">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4"/>
      <c r="BK27" s="214"/>
      <c r="BL27" s="214"/>
      <c r="BM27" s="214"/>
      <c r="BN27" s="214"/>
      <c r="BO27" s="223"/>
      <c r="BP27" s="223"/>
      <c r="BQ27" s="220">
        <v>21</v>
      </c>
      <c r="BR27" s="221"/>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1"/>
    </row>
    <row r="28" spans="1:131" ht="26.25" customHeight="1" thickTop="1" x14ac:dyDescent="0.15">
      <c r="A28" s="224">
        <v>1</v>
      </c>
      <c r="B28" s="1029" t="s">
        <v>389</v>
      </c>
      <c r="C28" s="1030"/>
      <c r="D28" s="1030"/>
      <c r="E28" s="1030"/>
      <c r="F28" s="1030"/>
      <c r="G28" s="1030"/>
      <c r="H28" s="1030"/>
      <c r="I28" s="1030"/>
      <c r="J28" s="1030"/>
      <c r="K28" s="1030"/>
      <c r="L28" s="1030"/>
      <c r="M28" s="1030"/>
      <c r="N28" s="1030"/>
      <c r="O28" s="1030"/>
      <c r="P28" s="1031"/>
      <c r="Q28" s="1032">
        <v>525</v>
      </c>
      <c r="R28" s="1033"/>
      <c r="S28" s="1033"/>
      <c r="T28" s="1033"/>
      <c r="U28" s="1033"/>
      <c r="V28" s="1033">
        <v>512</v>
      </c>
      <c r="W28" s="1033"/>
      <c r="X28" s="1033"/>
      <c r="Y28" s="1033"/>
      <c r="Z28" s="1033"/>
      <c r="AA28" s="1033">
        <v>13</v>
      </c>
      <c r="AB28" s="1033"/>
      <c r="AC28" s="1033"/>
      <c r="AD28" s="1033"/>
      <c r="AE28" s="1034"/>
      <c r="AF28" s="1035">
        <v>13</v>
      </c>
      <c r="AG28" s="1033"/>
      <c r="AH28" s="1033"/>
      <c r="AI28" s="1033"/>
      <c r="AJ28" s="1036"/>
      <c r="AK28" s="1037">
        <v>34</v>
      </c>
      <c r="AL28" s="1025"/>
      <c r="AM28" s="1025"/>
      <c r="AN28" s="1025"/>
      <c r="AO28" s="1025"/>
      <c r="AP28" s="1025" t="s">
        <v>568</v>
      </c>
      <c r="AQ28" s="1025"/>
      <c r="AR28" s="1025"/>
      <c r="AS28" s="1025"/>
      <c r="AT28" s="1025"/>
      <c r="AU28" s="1025" t="s">
        <v>568</v>
      </c>
      <c r="AV28" s="1025"/>
      <c r="AW28" s="1025"/>
      <c r="AX28" s="1025"/>
      <c r="AY28" s="1025"/>
      <c r="AZ28" s="1026" t="s">
        <v>568</v>
      </c>
      <c r="BA28" s="1026"/>
      <c r="BB28" s="1026"/>
      <c r="BC28" s="1026"/>
      <c r="BD28" s="1026"/>
      <c r="BE28" s="1027"/>
      <c r="BF28" s="1027"/>
      <c r="BG28" s="1027"/>
      <c r="BH28" s="1027"/>
      <c r="BI28" s="1028"/>
      <c r="BJ28" s="214"/>
      <c r="BK28" s="214"/>
      <c r="BL28" s="214"/>
      <c r="BM28" s="214"/>
      <c r="BN28" s="214"/>
      <c r="BO28" s="223"/>
      <c r="BP28" s="223"/>
      <c r="BQ28" s="220">
        <v>22</v>
      </c>
      <c r="BR28" s="221"/>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1"/>
    </row>
    <row r="29" spans="1:131" ht="26.25" customHeight="1" x14ac:dyDescent="0.15">
      <c r="A29" s="224">
        <v>2</v>
      </c>
      <c r="B29" s="1010" t="s">
        <v>390</v>
      </c>
      <c r="C29" s="1011"/>
      <c r="D29" s="1011"/>
      <c r="E29" s="1011"/>
      <c r="F29" s="1011"/>
      <c r="G29" s="1011"/>
      <c r="H29" s="1011"/>
      <c r="I29" s="1011"/>
      <c r="J29" s="1011"/>
      <c r="K29" s="1011"/>
      <c r="L29" s="1011"/>
      <c r="M29" s="1011"/>
      <c r="N29" s="1011"/>
      <c r="O29" s="1011"/>
      <c r="P29" s="1012"/>
      <c r="Q29" s="1022">
        <v>107</v>
      </c>
      <c r="R29" s="1023"/>
      <c r="S29" s="1023"/>
      <c r="T29" s="1023"/>
      <c r="U29" s="1023"/>
      <c r="V29" s="1023">
        <v>107</v>
      </c>
      <c r="W29" s="1023"/>
      <c r="X29" s="1023"/>
      <c r="Y29" s="1023"/>
      <c r="Z29" s="1023"/>
      <c r="AA29" s="1023">
        <v>0</v>
      </c>
      <c r="AB29" s="1023"/>
      <c r="AC29" s="1023"/>
      <c r="AD29" s="1023"/>
      <c r="AE29" s="1024"/>
      <c r="AF29" s="1016">
        <v>0</v>
      </c>
      <c r="AG29" s="1017"/>
      <c r="AH29" s="1017"/>
      <c r="AI29" s="1017"/>
      <c r="AJ29" s="1018"/>
      <c r="AK29" s="963">
        <v>59</v>
      </c>
      <c r="AL29" s="954"/>
      <c r="AM29" s="954"/>
      <c r="AN29" s="954"/>
      <c r="AO29" s="954"/>
      <c r="AP29" s="954" t="s">
        <v>568</v>
      </c>
      <c r="AQ29" s="954"/>
      <c r="AR29" s="954"/>
      <c r="AS29" s="954"/>
      <c r="AT29" s="954"/>
      <c r="AU29" s="954" t="s">
        <v>568</v>
      </c>
      <c r="AV29" s="954"/>
      <c r="AW29" s="954"/>
      <c r="AX29" s="954"/>
      <c r="AY29" s="954"/>
      <c r="AZ29" s="1021" t="s">
        <v>568</v>
      </c>
      <c r="BA29" s="1021"/>
      <c r="BB29" s="1021"/>
      <c r="BC29" s="1021"/>
      <c r="BD29" s="1021"/>
      <c r="BE29" s="955"/>
      <c r="BF29" s="955"/>
      <c r="BG29" s="955"/>
      <c r="BH29" s="955"/>
      <c r="BI29" s="956"/>
      <c r="BJ29" s="214"/>
      <c r="BK29" s="214"/>
      <c r="BL29" s="214"/>
      <c r="BM29" s="214"/>
      <c r="BN29" s="214"/>
      <c r="BO29" s="223"/>
      <c r="BP29" s="223"/>
      <c r="BQ29" s="220">
        <v>23</v>
      </c>
      <c r="BR29" s="221"/>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1"/>
    </row>
    <row r="30" spans="1:131" ht="26.25" customHeight="1" x14ac:dyDescent="0.15">
      <c r="A30" s="224">
        <v>3</v>
      </c>
      <c r="B30" s="1010" t="s">
        <v>391</v>
      </c>
      <c r="C30" s="1011"/>
      <c r="D30" s="1011"/>
      <c r="E30" s="1011"/>
      <c r="F30" s="1011"/>
      <c r="G30" s="1011"/>
      <c r="H30" s="1011"/>
      <c r="I30" s="1011"/>
      <c r="J30" s="1011"/>
      <c r="K30" s="1011"/>
      <c r="L30" s="1011"/>
      <c r="M30" s="1011"/>
      <c r="N30" s="1011"/>
      <c r="O30" s="1011"/>
      <c r="P30" s="1012"/>
      <c r="Q30" s="1022">
        <v>63</v>
      </c>
      <c r="R30" s="1023"/>
      <c r="S30" s="1023"/>
      <c r="T30" s="1023"/>
      <c r="U30" s="1023"/>
      <c r="V30" s="1023">
        <v>63</v>
      </c>
      <c r="W30" s="1023"/>
      <c r="X30" s="1023"/>
      <c r="Y30" s="1023"/>
      <c r="Z30" s="1023"/>
      <c r="AA30" s="1023">
        <v>0</v>
      </c>
      <c r="AB30" s="1023"/>
      <c r="AC30" s="1023"/>
      <c r="AD30" s="1023"/>
      <c r="AE30" s="1024"/>
      <c r="AF30" s="1016">
        <v>0</v>
      </c>
      <c r="AG30" s="1017"/>
      <c r="AH30" s="1017"/>
      <c r="AI30" s="1017"/>
      <c r="AJ30" s="1018"/>
      <c r="AK30" s="963">
        <v>3</v>
      </c>
      <c r="AL30" s="954"/>
      <c r="AM30" s="954"/>
      <c r="AN30" s="954"/>
      <c r="AO30" s="954"/>
      <c r="AP30" s="954">
        <v>12</v>
      </c>
      <c r="AQ30" s="954"/>
      <c r="AR30" s="954"/>
      <c r="AS30" s="954"/>
      <c r="AT30" s="954"/>
      <c r="AU30" s="954">
        <v>0</v>
      </c>
      <c r="AV30" s="954"/>
      <c r="AW30" s="954"/>
      <c r="AX30" s="954"/>
      <c r="AY30" s="954"/>
      <c r="AZ30" s="1021" t="s">
        <v>568</v>
      </c>
      <c r="BA30" s="1021"/>
      <c r="BB30" s="1021"/>
      <c r="BC30" s="1021"/>
      <c r="BD30" s="1021"/>
      <c r="BE30" s="955"/>
      <c r="BF30" s="955"/>
      <c r="BG30" s="955"/>
      <c r="BH30" s="955"/>
      <c r="BI30" s="956"/>
      <c r="BJ30" s="214"/>
      <c r="BK30" s="214"/>
      <c r="BL30" s="214"/>
      <c r="BM30" s="214"/>
      <c r="BN30" s="214"/>
      <c r="BO30" s="223"/>
      <c r="BP30" s="223"/>
      <c r="BQ30" s="220">
        <v>24</v>
      </c>
      <c r="BR30" s="221"/>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1"/>
    </row>
    <row r="31" spans="1:131" ht="26.25" customHeight="1" x14ac:dyDescent="0.15">
      <c r="A31" s="224">
        <v>4</v>
      </c>
      <c r="B31" s="1010" t="s">
        <v>392</v>
      </c>
      <c r="C31" s="1011"/>
      <c r="D31" s="1011"/>
      <c r="E31" s="1011"/>
      <c r="F31" s="1011"/>
      <c r="G31" s="1011"/>
      <c r="H31" s="1011"/>
      <c r="I31" s="1011"/>
      <c r="J31" s="1011"/>
      <c r="K31" s="1011"/>
      <c r="L31" s="1011"/>
      <c r="M31" s="1011"/>
      <c r="N31" s="1011"/>
      <c r="O31" s="1011"/>
      <c r="P31" s="1012"/>
      <c r="Q31" s="1022">
        <v>224</v>
      </c>
      <c r="R31" s="1023"/>
      <c r="S31" s="1023"/>
      <c r="T31" s="1023"/>
      <c r="U31" s="1023"/>
      <c r="V31" s="1023">
        <v>223</v>
      </c>
      <c r="W31" s="1023"/>
      <c r="X31" s="1023"/>
      <c r="Y31" s="1023"/>
      <c r="Z31" s="1023"/>
      <c r="AA31" s="1023">
        <v>1</v>
      </c>
      <c r="AB31" s="1023"/>
      <c r="AC31" s="1023"/>
      <c r="AD31" s="1023"/>
      <c r="AE31" s="1024"/>
      <c r="AF31" s="1016">
        <v>1</v>
      </c>
      <c r="AG31" s="1017"/>
      <c r="AH31" s="1017"/>
      <c r="AI31" s="1017"/>
      <c r="AJ31" s="1018"/>
      <c r="AK31" s="963">
        <v>29</v>
      </c>
      <c r="AL31" s="954"/>
      <c r="AM31" s="954"/>
      <c r="AN31" s="954"/>
      <c r="AO31" s="954"/>
      <c r="AP31" s="954">
        <v>725</v>
      </c>
      <c r="AQ31" s="954"/>
      <c r="AR31" s="954"/>
      <c r="AS31" s="954"/>
      <c r="AT31" s="954"/>
      <c r="AU31" s="954">
        <v>375</v>
      </c>
      <c r="AV31" s="954"/>
      <c r="AW31" s="954"/>
      <c r="AX31" s="954"/>
      <c r="AY31" s="954"/>
      <c r="AZ31" s="1021" t="s">
        <v>568</v>
      </c>
      <c r="BA31" s="1021"/>
      <c r="BB31" s="1021"/>
      <c r="BC31" s="1021"/>
      <c r="BD31" s="1021"/>
      <c r="BE31" s="955" t="s">
        <v>393</v>
      </c>
      <c r="BF31" s="955"/>
      <c r="BG31" s="955"/>
      <c r="BH31" s="955"/>
      <c r="BI31" s="956"/>
      <c r="BJ31" s="214"/>
      <c r="BK31" s="214"/>
      <c r="BL31" s="214"/>
      <c r="BM31" s="214"/>
      <c r="BN31" s="214"/>
      <c r="BO31" s="223"/>
      <c r="BP31" s="223"/>
      <c r="BQ31" s="220">
        <v>25</v>
      </c>
      <c r="BR31" s="221"/>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1"/>
    </row>
    <row r="32" spans="1:131" ht="26.25" customHeight="1" x14ac:dyDescent="0.15">
      <c r="A32" s="224">
        <v>5</v>
      </c>
      <c r="B32" s="1010" t="s">
        <v>394</v>
      </c>
      <c r="C32" s="1011"/>
      <c r="D32" s="1011"/>
      <c r="E32" s="1011"/>
      <c r="F32" s="1011"/>
      <c r="G32" s="1011"/>
      <c r="H32" s="1011"/>
      <c r="I32" s="1011"/>
      <c r="J32" s="1011"/>
      <c r="K32" s="1011"/>
      <c r="L32" s="1011"/>
      <c r="M32" s="1011"/>
      <c r="N32" s="1011"/>
      <c r="O32" s="1011"/>
      <c r="P32" s="1012"/>
      <c r="Q32" s="1022">
        <v>277</v>
      </c>
      <c r="R32" s="1023"/>
      <c r="S32" s="1023"/>
      <c r="T32" s="1023"/>
      <c r="U32" s="1023"/>
      <c r="V32" s="1023">
        <v>276</v>
      </c>
      <c r="W32" s="1023"/>
      <c r="X32" s="1023"/>
      <c r="Y32" s="1023"/>
      <c r="Z32" s="1023"/>
      <c r="AA32" s="1023">
        <v>1</v>
      </c>
      <c r="AB32" s="1023"/>
      <c r="AC32" s="1023"/>
      <c r="AD32" s="1023"/>
      <c r="AE32" s="1024"/>
      <c r="AF32" s="1016">
        <v>1</v>
      </c>
      <c r="AG32" s="1017"/>
      <c r="AH32" s="1017"/>
      <c r="AI32" s="1017"/>
      <c r="AJ32" s="1018"/>
      <c r="AK32" s="963">
        <v>178</v>
      </c>
      <c r="AL32" s="954"/>
      <c r="AM32" s="954"/>
      <c r="AN32" s="954"/>
      <c r="AO32" s="954"/>
      <c r="AP32" s="954">
        <v>1304</v>
      </c>
      <c r="AQ32" s="954"/>
      <c r="AR32" s="954"/>
      <c r="AS32" s="954"/>
      <c r="AT32" s="954"/>
      <c r="AU32" s="954">
        <v>1257</v>
      </c>
      <c r="AV32" s="954"/>
      <c r="AW32" s="954"/>
      <c r="AX32" s="954"/>
      <c r="AY32" s="954"/>
      <c r="AZ32" s="1021" t="s">
        <v>568</v>
      </c>
      <c r="BA32" s="1021"/>
      <c r="BB32" s="1021"/>
      <c r="BC32" s="1021"/>
      <c r="BD32" s="1021"/>
      <c r="BE32" s="955" t="s">
        <v>393</v>
      </c>
      <c r="BF32" s="955"/>
      <c r="BG32" s="955"/>
      <c r="BH32" s="955"/>
      <c r="BI32" s="956"/>
      <c r="BJ32" s="214"/>
      <c r="BK32" s="214"/>
      <c r="BL32" s="214"/>
      <c r="BM32" s="214"/>
      <c r="BN32" s="214"/>
      <c r="BO32" s="223"/>
      <c r="BP32" s="223"/>
      <c r="BQ32" s="220">
        <v>26</v>
      </c>
      <c r="BR32" s="221"/>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1"/>
    </row>
    <row r="33" spans="1:131" ht="26.25" customHeight="1" x14ac:dyDescent="0.15">
      <c r="A33" s="224">
        <v>6</v>
      </c>
      <c r="B33" s="1010"/>
      <c r="C33" s="1011"/>
      <c r="D33" s="1011"/>
      <c r="E33" s="1011"/>
      <c r="F33" s="1011"/>
      <c r="G33" s="1011"/>
      <c r="H33" s="1011"/>
      <c r="I33" s="1011"/>
      <c r="J33" s="1011"/>
      <c r="K33" s="1011"/>
      <c r="L33" s="1011"/>
      <c r="M33" s="1011"/>
      <c r="N33" s="1011"/>
      <c r="O33" s="1011"/>
      <c r="P33" s="1012"/>
      <c r="Q33" s="1022"/>
      <c r="R33" s="1023"/>
      <c r="S33" s="1023"/>
      <c r="T33" s="1023"/>
      <c r="U33" s="1023"/>
      <c r="V33" s="1023"/>
      <c r="W33" s="1023"/>
      <c r="X33" s="1023"/>
      <c r="Y33" s="1023"/>
      <c r="Z33" s="1023"/>
      <c r="AA33" s="1023"/>
      <c r="AB33" s="1023"/>
      <c r="AC33" s="1023"/>
      <c r="AD33" s="1023"/>
      <c r="AE33" s="1024"/>
      <c r="AF33" s="1016"/>
      <c r="AG33" s="1017"/>
      <c r="AH33" s="1017"/>
      <c r="AI33" s="1017"/>
      <c r="AJ33" s="1018"/>
      <c r="AK33" s="963"/>
      <c r="AL33" s="954"/>
      <c r="AM33" s="954"/>
      <c r="AN33" s="954"/>
      <c r="AO33" s="954"/>
      <c r="AP33" s="954"/>
      <c r="AQ33" s="954"/>
      <c r="AR33" s="954"/>
      <c r="AS33" s="954"/>
      <c r="AT33" s="954"/>
      <c r="AU33" s="954"/>
      <c r="AV33" s="954"/>
      <c r="AW33" s="954"/>
      <c r="AX33" s="954"/>
      <c r="AY33" s="954"/>
      <c r="AZ33" s="1021"/>
      <c r="BA33" s="1021"/>
      <c r="BB33" s="1021"/>
      <c r="BC33" s="1021"/>
      <c r="BD33" s="1021"/>
      <c r="BE33" s="955"/>
      <c r="BF33" s="955"/>
      <c r="BG33" s="955"/>
      <c r="BH33" s="955"/>
      <c r="BI33" s="956"/>
      <c r="BJ33" s="214"/>
      <c r="BK33" s="214"/>
      <c r="BL33" s="214"/>
      <c r="BM33" s="214"/>
      <c r="BN33" s="214"/>
      <c r="BO33" s="223"/>
      <c r="BP33" s="223"/>
      <c r="BQ33" s="220">
        <v>27</v>
      </c>
      <c r="BR33" s="221"/>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1"/>
    </row>
    <row r="34" spans="1:131" ht="26.25" customHeight="1" x14ac:dyDescent="0.15">
      <c r="A34" s="224">
        <v>7</v>
      </c>
      <c r="B34" s="1010"/>
      <c r="C34" s="1011"/>
      <c r="D34" s="1011"/>
      <c r="E34" s="1011"/>
      <c r="F34" s="1011"/>
      <c r="G34" s="1011"/>
      <c r="H34" s="1011"/>
      <c r="I34" s="1011"/>
      <c r="J34" s="1011"/>
      <c r="K34" s="1011"/>
      <c r="L34" s="1011"/>
      <c r="M34" s="1011"/>
      <c r="N34" s="1011"/>
      <c r="O34" s="1011"/>
      <c r="P34" s="1012"/>
      <c r="Q34" s="1022"/>
      <c r="R34" s="1023"/>
      <c r="S34" s="1023"/>
      <c r="T34" s="1023"/>
      <c r="U34" s="1023"/>
      <c r="V34" s="1023"/>
      <c r="W34" s="1023"/>
      <c r="X34" s="1023"/>
      <c r="Y34" s="1023"/>
      <c r="Z34" s="1023"/>
      <c r="AA34" s="1023"/>
      <c r="AB34" s="1023"/>
      <c r="AC34" s="1023"/>
      <c r="AD34" s="1023"/>
      <c r="AE34" s="1024"/>
      <c r="AF34" s="1016"/>
      <c r="AG34" s="1017"/>
      <c r="AH34" s="1017"/>
      <c r="AI34" s="1017"/>
      <c r="AJ34" s="1018"/>
      <c r="AK34" s="963"/>
      <c r="AL34" s="954"/>
      <c r="AM34" s="954"/>
      <c r="AN34" s="954"/>
      <c r="AO34" s="954"/>
      <c r="AP34" s="954"/>
      <c r="AQ34" s="954"/>
      <c r="AR34" s="954"/>
      <c r="AS34" s="954"/>
      <c r="AT34" s="954"/>
      <c r="AU34" s="954"/>
      <c r="AV34" s="954"/>
      <c r="AW34" s="954"/>
      <c r="AX34" s="954"/>
      <c r="AY34" s="954"/>
      <c r="AZ34" s="1021"/>
      <c r="BA34" s="1021"/>
      <c r="BB34" s="1021"/>
      <c r="BC34" s="1021"/>
      <c r="BD34" s="1021"/>
      <c r="BE34" s="955"/>
      <c r="BF34" s="955"/>
      <c r="BG34" s="955"/>
      <c r="BH34" s="955"/>
      <c r="BI34" s="956"/>
      <c r="BJ34" s="214"/>
      <c r="BK34" s="214"/>
      <c r="BL34" s="214"/>
      <c r="BM34" s="214"/>
      <c r="BN34" s="214"/>
      <c r="BO34" s="223"/>
      <c r="BP34" s="223"/>
      <c r="BQ34" s="220">
        <v>28</v>
      </c>
      <c r="BR34" s="221"/>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1"/>
    </row>
    <row r="35" spans="1:131" ht="26.25" customHeight="1" x14ac:dyDescent="0.15">
      <c r="A35" s="224">
        <v>8</v>
      </c>
      <c r="B35" s="1010"/>
      <c r="C35" s="1011"/>
      <c r="D35" s="1011"/>
      <c r="E35" s="1011"/>
      <c r="F35" s="1011"/>
      <c r="G35" s="1011"/>
      <c r="H35" s="1011"/>
      <c r="I35" s="1011"/>
      <c r="J35" s="1011"/>
      <c r="K35" s="1011"/>
      <c r="L35" s="1011"/>
      <c r="M35" s="1011"/>
      <c r="N35" s="1011"/>
      <c r="O35" s="1011"/>
      <c r="P35" s="1012"/>
      <c r="Q35" s="1022"/>
      <c r="R35" s="1023"/>
      <c r="S35" s="1023"/>
      <c r="T35" s="1023"/>
      <c r="U35" s="1023"/>
      <c r="V35" s="1023"/>
      <c r="W35" s="1023"/>
      <c r="X35" s="1023"/>
      <c r="Y35" s="1023"/>
      <c r="Z35" s="1023"/>
      <c r="AA35" s="1023"/>
      <c r="AB35" s="1023"/>
      <c r="AC35" s="1023"/>
      <c r="AD35" s="1023"/>
      <c r="AE35" s="1024"/>
      <c r="AF35" s="1016"/>
      <c r="AG35" s="1017"/>
      <c r="AH35" s="1017"/>
      <c r="AI35" s="1017"/>
      <c r="AJ35" s="1018"/>
      <c r="AK35" s="963"/>
      <c r="AL35" s="954"/>
      <c r="AM35" s="954"/>
      <c r="AN35" s="954"/>
      <c r="AO35" s="954"/>
      <c r="AP35" s="954"/>
      <c r="AQ35" s="954"/>
      <c r="AR35" s="954"/>
      <c r="AS35" s="954"/>
      <c r="AT35" s="954"/>
      <c r="AU35" s="954"/>
      <c r="AV35" s="954"/>
      <c r="AW35" s="954"/>
      <c r="AX35" s="954"/>
      <c r="AY35" s="954"/>
      <c r="AZ35" s="1021"/>
      <c r="BA35" s="1021"/>
      <c r="BB35" s="1021"/>
      <c r="BC35" s="1021"/>
      <c r="BD35" s="1021"/>
      <c r="BE35" s="955"/>
      <c r="BF35" s="955"/>
      <c r="BG35" s="955"/>
      <c r="BH35" s="955"/>
      <c r="BI35" s="956"/>
      <c r="BJ35" s="214"/>
      <c r="BK35" s="214"/>
      <c r="BL35" s="214"/>
      <c r="BM35" s="214"/>
      <c r="BN35" s="214"/>
      <c r="BO35" s="223"/>
      <c r="BP35" s="223"/>
      <c r="BQ35" s="220">
        <v>29</v>
      </c>
      <c r="BR35" s="221"/>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1"/>
    </row>
    <row r="36" spans="1:131" ht="26.25" customHeight="1" x14ac:dyDescent="0.15">
      <c r="A36" s="224">
        <v>9</v>
      </c>
      <c r="B36" s="1010"/>
      <c r="C36" s="1011"/>
      <c r="D36" s="1011"/>
      <c r="E36" s="1011"/>
      <c r="F36" s="1011"/>
      <c r="G36" s="1011"/>
      <c r="H36" s="1011"/>
      <c r="I36" s="1011"/>
      <c r="J36" s="1011"/>
      <c r="K36" s="1011"/>
      <c r="L36" s="1011"/>
      <c r="M36" s="1011"/>
      <c r="N36" s="1011"/>
      <c r="O36" s="1011"/>
      <c r="P36" s="1012"/>
      <c r="Q36" s="1022"/>
      <c r="R36" s="1023"/>
      <c r="S36" s="1023"/>
      <c r="T36" s="1023"/>
      <c r="U36" s="1023"/>
      <c r="V36" s="1023"/>
      <c r="W36" s="1023"/>
      <c r="X36" s="1023"/>
      <c r="Y36" s="1023"/>
      <c r="Z36" s="1023"/>
      <c r="AA36" s="1023"/>
      <c r="AB36" s="1023"/>
      <c r="AC36" s="1023"/>
      <c r="AD36" s="1023"/>
      <c r="AE36" s="1024"/>
      <c r="AF36" s="1016"/>
      <c r="AG36" s="1017"/>
      <c r="AH36" s="1017"/>
      <c r="AI36" s="1017"/>
      <c r="AJ36" s="1018"/>
      <c r="AK36" s="963"/>
      <c r="AL36" s="954"/>
      <c r="AM36" s="954"/>
      <c r="AN36" s="954"/>
      <c r="AO36" s="954"/>
      <c r="AP36" s="954"/>
      <c r="AQ36" s="954"/>
      <c r="AR36" s="954"/>
      <c r="AS36" s="954"/>
      <c r="AT36" s="954"/>
      <c r="AU36" s="954"/>
      <c r="AV36" s="954"/>
      <c r="AW36" s="954"/>
      <c r="AX36" s="954"/>
      <c r="AY36" s="954"/>
      <c r="AZ36" s="1021"/>
      <c r="BA36" s="1021"/>
      <c r="BB36" s="1021"/>
      <c r="BC36" s="1021"/>
      <c r="BD36" s="1021"/>
      <c r="BE36" s="955"/>
      <c r="BF36" s="955"/>
      <c r="BG36" s="955"/>
      <c r="BH36" s="955"/>
      <c r="BI36" s="956"/>
      <c r="BJ36" s="214"/>
      <c r="BK36" s="214"/>
      <c r="BL36" s="214"/>
      <c r="BM36" s="214"/>
      <c r="BN36" s="214"/>
      <c r="BO36" s="223"/>
      <c r="BP36" s="223"/>
      <c r="BQ36" s="220">
        <v>30</v>
      </c>
      <c r="BR36" s="221"/>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1"/>
    </row>
    <row r="37" spans="1:131" ht="26.25" customHeight="1" x14ac:dyDescent="0.15">
      <c r="A37" s="224">
        <v>10</v>
      </c>
      <c r="B37" s="1010"/>
      <c r="C37" s="1011"/>
      <c r="D37" s="1011"/>
      <c r="E37" s="1011"/>
      <c r="F37" s="1011"/>
      <c r="G37" s="1011"/>
      <c r="H37" s="1011"/>
      <c r="I37" s="1011"/>
      <c r="J37" s="1011"/>
      <c r="K37" s="1011"/>
      <c r="L37" s="1011"/>
      <c r="M37" s="1011"/>
      <c r="N37" s="1011"/>
      <c r="O37" s="1011"/>
      <c r="P37" s="1012"/>
      <c r="Q37" s="1022"/>
      <c r="R37" s="1023"/>
      <c r="S37" s="1023"/>
      <c r="T37" s="1023"/>
      <c r="U37" s="1023"/>
      <c r="V37" s="1023"/>
      <c r="W37" s="1023"/>
      <c r="X37" s="1023"/>
      <c r="Y37" s="1023"/>
      <c r="Z37" s="1023"/>
      <c r="AA37" s="1023"/>
      <c r="AB37" s="1023"/>
      <c r="AC37" s="1023"/>
      <c r="AD37" s="1023"/>
      <c r="AE37" s="1024"/>
      <c r="AF37" s="1016"/>
      <c r="AG37" s="1017"/>
      <c r="AH37" s="1017"/>
      <c r="AI37" s="1017"/>
      <c r="AJ37" s="1018"/>
      <c r="AK37" s="963"/>
      <c r="AL37" s="954"/>
      <c r="AM37" s="954"/>
      <c r="AN37" s="954"/>
      <c r="AO37" s="954"/>
      <c r="AP37" s="954"/>
      <c r="AQ37" s="954"/>
      <c r="AR37" s="954"/>
      <c r="AS37" s="954"/>
      <c r="AT37" s="954"/>
      <c r="AU37" s="954"/>
      <c r="AV37" s="954"/>
      <c r="AW37" s="954"/>
      <c r="AX37" s="954"/>
      <c r="AY37" s="954"/>
      <c r="AZ37" s="1021"/>
      <c r="BA37" s="1021"/>
      <c r="BB37" s="1021"/>
      <c r="BC37" s="1021"/>
      <c r="BD37" s="1021"/>
      <c r="BE37" s="955"/>
      <c r="BF37" s="955"/>
      <c r="BG37" s="955"/>
      <c r="BH37" s="955"/>
      <c r="BI37" s="956"/>
      <c r="BJ37" s="214"/>
      <c r="BK37" s="214"/>
      <c r="BL37" s="214"/>
      <c r="BM37" s="214"/>
      <c r="BN37" s="214"/>
      <c r="BO37" s="223"/>
      <c r="BP37" s="223"/>
      <c r="BQ37" s="220">
        <v>31</v>
      </c>
      <c r="BR37" s="221"/>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1"/>
    </row>
    <row r="38" spans="1:131" ht="26.25" customHeight="1" x14ac:dyDescent="0.15">
      <c r="A38" s="224">
        <v>11</v>
      </c>
      <c r="B38" s="1010"/>
      <c r="C38" s="1011"/>
      <c r="D38" s="1011"/>
      <c r="E38" s="1011"/>
      <c r="F38" s="1011"/>
      <c r="G38" s="1011"/>
      <c r="H38" s="1011"/>
      <c r="I38" s="1011"/>
      <c r="J38" s="1011"/>
      <c r="K38" s="1011"/>
      <c r="L38" s="1011"/>
      <c r="M38" s="1011"/>
      <c r="N38" s="1011"/>
      <c r="O38" s="1011"/>
      <c r="P38" s="1012"/>
      <c r="Q38" s="1022"/>
      <c r="R38" s="1023"/>
      <c r="S38" s="1023"/>
      <c r="T38" s="1023"/>
      <c r="U38" s="1023"/>
      <c r="V38" s="1023"/>
      <c r="W38" s="1023"/>
      <c r="X38" s="1023"/>
      <c r="Y38" s="1023"/>
      <c r="Z38" s="1023"/>
      <c r="AA38" s="1023"/>
      <c r="AB38" s="1023"/>
      <c r="AC38" s="1023"/>
      <c r="AD38" s="1023"/>
      <c r="AE38" s="1024"/>
      <c r="AF38" s="1016"/>
      <c r="AG38" s="1017"/>
      <c r="AH38" s="1017"/>
      <c r="AI38" s="1017"/>
      <c r="AJ38" s="1018"/>
      <c r="AK38" s="963"/>
      <c r="AL38" s="954"/>
      <c r="AM38" s="954"/>
      <c r="AN38" s="954"/>
      <c r="AO38" s="954"/>
      <c r="AP38" s="954"/>
      <c r="AQ38" s="954"/>
      <c r="AR38" s="954"/>
      <c r="AS38" s="954"/>
      <c r="AT38" s="954"/>
      <c r="AU38" s="954"/>
      <c r="AV38" s="954"/>
      <c r="AW38" s="954"/>
      <c r="AX38" s="954"/>
      <c r="AY38" s="954"/>
      <c r="AZ38" s="1021"/>
      <c r="BA38" s="1021"/>
      <c r="BB38" s="1021"/>
      <c r="BC38" s="1021"/>
      <c r="BD38" s="1021"/>
      <c r="BE38" s="955"/>
      <c r="BF38" s="955"/>
      <c r="BG38" s="955"/>
      <c r="BH38" s="955"/>
      <c r="BI38" s="956"/>
      <c r="BJ38" s="214"/>
      <c r="BK38" s="214"/>
      <c r="BL38" s="214"/>
      <c r="BM38" s="214"/>
      <c r="BN38" s="214"/>
      <c r="BO38" s="223"/>
      <c r="BP38" s="223"/>
      <c r="BQ38" s="220">
        <v>32</v>
      </c>
      <c r="BR38" s="221"/>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1"/>
    </row>
    <row r="39" spans="1:131" ht="26.25" customHeight="1" x14ac:dyDescent="0.15">
      <c r="A39" s="224">
        <v>12</v>
      </c>
      <c r="B39" s="1010"/>
      <c r="C39" s="1011"/>
      <c r="D39" s="1011"/>
      <c r="E39" s="1011"/>
      <c r="F39" s="1011"/>
      <c r="G39" s="1011"/>
      <c r="H39" s="1011"/>
      <c r="I39" s="1011"/>
      <c r="J39" s="1011"/>
      <c r="K39" s="1011"/>
      <c r="L39" s="1011"/>
      <c r="M39" s="1011"/>
      <c r="N39" s="1011"/>
      <c r="O39" s="1011"/>
      <c r="P39" s="1012"/>
      <c r="Q39" s="1022"/>
      <c r="R39" s="1023"/>
      <c r="S39" s="1023"/>
      <c r="T39" s="1023"/>
      <c r="U39" s="1023"/>
      <c r="V39" s="1023"/>
      <c r="W39" s="1023"/>
      <c r="X39" s="1023"/>
      <c r="Y39" s="1023"/>
      <c r="Z39" s="1023"/>
      <c r="AA39" s="1023"/>
      <c r="AB39" s="1023"/>
      <c r="AC39" s="1023"/>
      <c r="AD39" s="1023"/>
      <c r="AE39" s="1024"/>
      <c r="AF39" s="1016"/>
      <c r="AG39" s="1017"/>
      <c r="AH39" s="1017"/>
      <c r="AI39" s="1017"/>
      <c r="AJ39" s="1018"/>
      <c r="AK39" s="963"/>
      <c r="AL39" s="954"/>
      <c r="AM39" s="954"/>
      <c r="AN39" s="954"/>
      <c r="AO39" s="954"/>
      <c r="AP39" s="954"/>
      <c r="AQ39" s="954"/>
      <c r="AR39" s="954"/>
      <c r="AS39" s="954"/>
      <c r="AT39" s="954"/>
      <c r="AU39" s="954"/>
      <c r="AV39" s="954"/>
      <c r="AW39" s="954"/>
      <c r="AX39" s="954"/>
      <c r="AY39" s="954"/>
      <c r="AZ39" s="1021"/>
      <c r="BA39" s="1021"/>
      <c r="BB39" s="1021"/>
      <c r="BC39" s="1021"/>
      <c r="BD39" s="1021"/>
      <c r="BE39" s="955"/>
      <c r="BF39" s="955"/>
      <c r="BG39" s="955"/>
      <c r="BH39" s="955"/>
      <c r="BI39" s="956"/>
      <c r="BJ39" s="214"/>
      <c r="BK39" s="214"/>
      <c r="BL39" s="214"/>
      <c r="BM39" s="214"/>
      <c r="BN39" s="214"/>
      <c r="BO39" s="223"/>
      <c r="BP39" s="223"/>
      <c r="BQ39" s="220">
        <v>33</v>
      </c>
      <c r="BR39" s="221"/>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1"/>
    </row>
    <row r="40" spans="1:131" ht="26.25" customHeight="1" x14ac:dyDescent="0.15">
      <c r="A40" s="220">
        <v>13</v>
      </c>
      <c r="B40" s="1010"/>
      <c r="C40" s="1011"/>
      <c r="D40" s="1011"/>
      <c r="E40" s="1011"/>
      <c r="F40" s="1011"/>
      <c r="G40" s="1011"/>
      <c r="H40" s="1011"/>
      <c r="I40" s="1011"/>
      <c r="J40" s="1011"/>
      <c r="K40" s="1011"/>
      <c r="L40" s="1011"/>
      <c r="M40" s="1011"/>
      <c r="N40" s="1011"/>
      <c r="O40" s="1011"/>
      <c r="P40" s="1012"/>
      <c r="Q40" s="1022"/>
      <c r="R40" s="1023"/>
      <c r="S40" s="1023"/>
      <c r="T40" s="1023"/>
      <c r="U40" s="1023"/>
      <c r="V40" s="1023"/>
      <c r="W40" s="1023"/>
      <c r="X40" s="1023"/>
      <c r="Y40" s="1023"/>
      <c r="Z40" s="1023"/>
      <c r="AA40" s="1023"/>
      <c r="AB40" s="1023"/>
      <c r="AC40" s="1023"/>
      <c r="AD40" s="1023"/>
      <c r="AE40" s="1024"/>
      <c r="AF40" s="1016"/>
      <c r="AG40" s="1017"/>
      <c r="AH40" s="1017"/>
      <c r="AI40" s="1017"/>
      <c r="AJ40" s="1018"/>
      <c r="AK40" s="963"/>
      <c r="AL40" s="954"/>
      <c r="AM40" s="954"/>
      <c r="AN40" s="954"/>
      <c r="AO40" s="954"/>
      <c r="AP40" s="954"/>
      <c r="AQ40" s="954"/>
      <c r="AR40" s="954"/>
      <c r="AS40" s="954"/>
      <c r="AT40" s="954"/>
      <c r="AU40" s="954"/>
      <c r="AV40" s="954"/>
      <c r="AW40" s="954"/>
      <c r="AX40" s="954"/>
      <c r="AY40" s="954"/>
      <c r="AZ40" s="1021"/>
      <c r="BA40" s="1021"/>
      <c r="BB40" s="1021"/>
      <c r="BC40" s="1021"/>
      <c r="BD40" s="1021"/>
      <c r="BE40" s="955"/>
      <c r="BF40" s="955"/>
      <c r="BG40" s="955"/>
      <c r="BH40" s="955"/>
      <c r="BI40" s="956"/>
      <c r="BJ40" s="214"/>
      <c r="BK40" s="214"/>
      <c r="BL40" s="214"/>
      <c r="BM40" s="214"/>
      <c r="BN40" s="214"/>
      <c r="BO40" s="223"/>
      <c r="BP40" s="223"/>
      <c r="BQ40" s="220">
        <v>34</v>
      </c>
      <c r="BR40" s="221"/>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1"/>
    </row>
    <row r="41" spans="1:131" ht="26.25" customHeight="1" x14ac:dyDescent="0.15">
      <c r="A41" s="220">
        <v>14</v>
      </c>
      <c r="B41" s="1010"/>
      <c r="C41" s="1011"/>
      <c r="D41" s="1011"/>
      <c r="E41" s="1011"/>
      <c r="F41" s="1011"/>
      <c r="G41" s="1011"/>
      <c r="H41" s="1011"/>
      <c r="I41" s="1011"/>
      <c r="J41" s="1011"/>
      <c r="K41" s="1011"/>
      <c r="L41" s="1011"/>
      <c r="M41" s="1011"/>
      <c r="N41" s="1011"/>
      <c r="O41" s="1011"/>
      <c r="P41" s="1012"/>
      <c r="Q41" s="1022"/>
      <c r="R41" s="1023"/>
      <c r="S41" s="1023"/>
      <c r="T41" s="1023"/>
      <c r="U41" s="1023"/>
      <c r="V41" s="1023"/>
      <c r="W41" s="1023"/>
      <c r="X41" s="1023"/>
      <c r="Y41" s="1023"/>
      <c r="Z41" s="1023"/>
      <c r="AA41" s="1023"/>
      <c r="AB41" s="1023"/>
      <c r="AC41" s="1023"/>
      <c r="AD41" s="1023"/>
      <c r="AE41" s="1024"/>
      <c r="AF41" s="1016"/>
      <c r="AG41" s="1017"/>
      <c r="AH41" s="1017"/>
      <c r="AI41" s="1017"/>
      <c r="AJ41" s="1018"/>
      <c r="AK41" s="963"/>
      <c r="AL41" s="954"/>
      <c r="AM41" s="954"/>
      <c r="AN41" s="954"/>
      <c r="AO41" s="954"/>
      <c r="AP41" s="954"/>
      <c r="AQ41" s="954"/>
      <c r="AR41" s="954"/>
      <c r="AS41" s="954"/>
      <c r="AT41" s="954"/>
      <c r="AU41" s="954"/>
      <c r="AV41" s="954"/>
      <c r="AW41" s="954"/>
      <c r="AX41" s="954"/>
      <c r="AY41" s="954"/>
      <c r="AZ41" s="1021"/>
      <c r="BA41" s="1021"/>
      <c r="BB41" s="1021"/>
      <c r="BC41" s="1021"/>
      <c r="BD41" s="1021"/>
      <c r="BE41" s="955"/>
      <c r="BF41" s="955"/>
      <c r="BG41" s="955"/>
      <c r="BH41" s="955"/>
      <c r="BI41" s="956"/>
      <c r="BJ41" s="214"/>
      <c r="BK41" s="214"/>
      <c r="BL41" s="214"/>
      <c r="BM41" s="214"/>
      <c r="BN41" s="214"/>
      <c r="BO41" s="223"/>
      <c r="BP41" s="223"/>
      <c r="BQ41" s="220">
        <v>35</v>
      </c>
      <c r="BR41" s="221"/>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1"/>
    </row>
    <row r="42" spans="1:131" ht="26.25" customHeight="1" x14ac:dyDescent="0.15">
      <c r="A42" s="220">
        <v>15</v>
      </c>
      <c r="B42" s="1010"/>
      <c r="C42" s="1011"/>
      <c r="D42" s="1011"/>
      <c r="E42" s="1011"/>
      <c r="F42" s="1011"/>
      <c r="G42" s="1011"/>
      <c r="H42" s="1011"/>
      <c r="I42" s="1011"/>
      <c r="J42" s="1011"/>
      <c r="K42" s="1011"/>
      <c r="L42" s="1011"/>
      <c r="M42" s="1011"/>
      <c r="N42" s="1011"/>
      <c r="O42" s="1011"/>
      <c r="P42" s="1012"/>
      <c r="Q42" s="1022"/>
      <c r="R42" s="1023"/>
      <c r="S42" s="1023"/>
      <c r="T42" s="1023"/>
      <c r="U42" s="1023"/>
      <c r="V42" s="1023"/>
      <c r="W42" s="1023"/>
      <c r="X42" s="1023"/>
      <c r="Y42" s="1023"/>
      <c r="Z42" s="1023"/>
      <c r="AA42" s="1023"/>
      <c r="AB42" s="1023"/>
      <c r="AC42" s="1023"/>
      <c r="AD42" s="1023"/>
      <c r="AE42" s="1024"/>
      <c r="AF42" s="1016"/>
      <c r="AG42" s="1017"/>
      <c r="AH42" s="1017"/>
      <c r="AI42" s="1017"/>
      <c r="AJ42" s="1018"/>
      <c r="AK42" s="963"/>
      <c r="AL42" s="954"/>
      <c r="AM42" s="954"/>
      <c r="AN42" s="954"/>
      <c r="AO42" s="954"/>
      <c r="AP42" s="954"/>
      <c r="AQ42" s="954"/>
      <c r="AR42" s="954"/>
      <c r="AS42" s="954"/>
      <c r="AT42" s="954"/>
      <c r="AU42" s="954"/>
      <c r="AV42" s="954"/>
      <c r="AW42" s="954"/>
      <c r="AX42" s="954"/>
      <c r="AY42" s="954"/>
      <c r="AZ42" s="1021"/>
      <c r="BA42" s="1021"/>
      <c r="BB42" s="1021"/>
      <c r="BC42" s="1021"/>
      <c r="BD42" s="1021"/>
      <c r="BE42" s="955"/>
      <c r="BF42" s="955"/>
      <c r="BG42" s="955"/>
      <c r="BH42" s="955"/>
      <c r="BI42" s="956"/>
      <c r="BJ42" s="214"/>
      <c r="BK42" s="214"/>
      <c r="BL42" s="214"/>
      <c r="BM42" s="214"/>
      <c r="BN42" s="214"/>
      <c r="BO42" s="223"/>
      <c r="BP42" s="223"/>
      <c r="BQ42" s="220">
        <v>36</v>
      </c>
      <c r="BR42" s="221"/>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1"/>
    </row>
    <row r="43" spans="1:131" ht="26.25" customHeight="1" x14ac:dyDescent="0.15">
      <c r="A43" s="220">
        <v>16</v>
      </c>
      <c r="B43" s="1010"/>
      <c r="C43" s="1011"/>
      <c r="D43" s="1011"/>
      <c r="E43" s="1011"/>
      <c r="F43" s="1011"/>
      <c r="G43" s="1011"/>
      <c r="H43" s="1011"/>
      <c r="I43" s="1011"/>
      <c r="J43" s="1011"/>
      <c r="K43" s="1011"/>
      <c r="L43" s="1011"/>
      <c r="M43" s="1011"/>
      <c r="N43" s="1011"/>
      <c r="O43" s="1011"/>
      <c r="P43" s="1012"/>
      <c r="Q43" s="1022"/>
      <c r="R43" s="1023"/>
      <c r="S43" s="1023"/>
      <c r="T43" s="1023"/>
      <c r="U43" s="1023"/>
      <c r="V43" s="1023"/>
      <c r="W43" s="1023"/>
      <c r="X43" s="1023"/>
      <c r="Y43" s="1023"/>
      <c r="Z43" s="1023"/>
      <c r="AA43" s="1023"/>
      <c r="AB43" s="1023"/>
      <c r="AC43" s="1023"/>
      <c r="AD43" s="1023"/>
      <c r="AE43" s="1024"/>
      <c r="AF43" s="1016"/>
      <c r="AG43" s="1017"/>
      <c r="AH43" s="1017"/>
      <c r="AI43" s="1017"/>
      <c r="AJ43" s="1018"/>
      <c r="AK43" s="963"/>
      <c r="AL43" s="954"/>
      <c r="AM43" s="954"/>
      <c r="AN43" s="954"/>
      <c r="AO43" s="954"/>
      <c r="AP43" s="954"/>
      <c r="AQ43" s="954"/>
      <c r="AR43" s="954"/>
      <c r="AS43" s="954"/>
      <c r="AT43" s="954"/>
      <c r="AU43" s="954"/>
      <c r="AV43" s="954"/>
      <c r="AW43" s="954"/>
      <c r="AX43" s="954"/>
      <c r="AY43" s="954"/>
      <c r="AZ43" s="1021"/>
      <c r="BA43" s="1021"/>
      <c r="BB43" s="1021"/>
      <c r="BC43" s="1021"/>
      <c r="BD43" s="1021"/>
      <c r="BE43" s="955"/>
      <c r="BF43" s="955"/>
      <c r="BG43" s="955"/>
      <c r="BH43" s="955"/>
      <c r="BI43" s="956"/>
      <c r="BJ43" s="214"/>
      <c r="BK43" s="214"/>
      <c r="BL43" s="214"/>
      <c r="BM43" s="214"/>
      <c r="BN43" s="214"/>
      <c r="BO43" s="223"/>
      <c r="BP43" s="223"/>
      <c r="BQ43" s="220">
        <v>37</v>
      </c>
      <c r="BR43" s="221"/>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1"/>
    </row>
    <row r="44" spans="1:131" ht="26.25" customHeight="1" x14ac:dyDescent="0.15">
      <c r="A44" s="220">
        <v>17</v>
      </c>
      <c r="B44" s="1010"/>
      <c r="C44" s="1011"/>
      <c r="D44" s="1011"/>
      <c r="E44" s="1011"/>
      <c r="F44" s="1011"/>
      <c r="G44" s="1011"/>
      <c r="H44" s="1011"/>
      <c r="I44" s="1011"/>
      <c r="J44" s="1011"/>
      <c r="K44" s="1011"/>
      <c r="L44" s="1011"/>
      <c r="M44" s="1011"/>
      <c r="N44" s="1011"/>
      <c r="O44" s="1011"/>
      <c r="P44" s="1012"/>
      <c r="Q44" s="1022"/>
      <c r="R44" s="1023"/>
      <c r="S44" s="1023"/>
      <c r="T44" s="1023"/>
      <c r="U44" s="1023"/>
      <c r="V44" s="1023"/>
      <c r="W44" s="1023"/>
      <c r="X44" s="1023"/>
      <c r="Y44" s="1023"/>
      <c r="Z44" s="1023"/>
      <c r="AA44" s="1023"/>
      <c r="AB44" s="1023"/>
      <c r="AC44" s="1023"/>
      <c r="AD44" s="1023"/>
      <c r="AE44" s="1024"/>
      <c r="AF44" s="1016"/>
      <c r="AG44" s="1017"/>
      <c r="AH44" s="1017"/>
      <c r="AI44" s="1017"/>
      <c r="AJ44" s="1018"/>
      <c r="AK44" s="963"/>
      <c r="AL44" s="954"/>
      <c r="AM44" s="954"/>
      <c r="AN44" s="954"/>
      <c r="AO44" s="954"/>
      <c r="AP44" s="954"/>
      <c r="AQ44" s="954"/>
      <c r="AR44" s="954"/>
      <c r="AS44" s="954"/>
      <c r="AT44" s="954"/>
      <c r="AU44" s="954"/>
      <c r="AV44" s="954"/>
      <c r="AW44" s="954"/>
      <c r="AX44" s="954"/>
      <c r="AY44" s="954"/>
      <c r="AZ44" s="1021"/>
      <c r="BA44" s="1021"/>
      <c r="BB44" s="1021"/>
      <c r="BC44" s="1021"/>
      <c r="BD44" s="1021"/>
      <c r="BE44" s="955"/>
      <c r="BF44" s="955"/>
      <c r="BG44" s="955"/>
      <c r="BH44" s="955"/>
      <c r="BI44" s="956"/>
      <c r="BJ44" s="214"/>
      <c r="BK44" s="214"/>
      <c r="BL44" s="214"/>
      <c r="BM44" s="214"/>
      <c r="BN44" s="214"/>
      <c r="BO44" s="223"/>
      <c r="BP44" s="223"/>
      <c r="BQ44" s="220">
        <v>38</v>
      </c>
      <c r="BR44" s="221"/>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1"/>
    </row>
    <row r="45" spans="1:131" ht="26.25" customHeight="1" x14ac:dyDescent="0.15">
      <c r="A45" s="220">
        <v>18</v>
      </c>
      <c r="B45" s="1010"/>
      <c r="C45" s="1011"/>
      <c r="D45" s="1011"/>
      <c r="E45" s="1011"/>
      <c r="F45" s="1011"/>
      <c r="G45" s="1011"/>
      <c r="H45" s="1011"/>
      <c r="I45" s="1011"/>
      <c r="J45" s="1011"/>
      <c r="K45" s="1011"/>
      <c r="L45" s="1011"/>
      <c r="M45" s="1011"/>
      <c r="N45" s="1011"/>
      <c r="O45" s="1011"/>
      <c r="P45" s="1012"/>
      <c r="Q45" s="1022"/>
      <c r="R45" s="1023"/>
      <c r="S45" s="1023"/>
      <c r="T45" s="1023"/>
      <c r="U45" s="1023"/>
      <c r="V45" s="1023"/>
      <c r="W45" s="1023"/>
      <c r="X45" s="1023"/>
      <c r="Y45" s="1023"/>
      <c r="Z45" s="1023"/>
      <c r="AA45" s="1023"/>
      <c r="AB45" s="1023"/>
      <c r="AC45" s="1023"/>
      <c r="AD45" s="1023"/>
      <c r="AE45" s="1024"/>
      <c r="AF45" s="1016"/>
      <c r="AG45" s="1017"/>
      <c r="AH45" s="1017"/>
      <c r="AI45" s="1017"/>
      <c r="AJ45" s="1018"/>
      <c r="AK45" s="963"/>
      <c r="AL45" s="954"/>
      <c r="AM45" s="954"/>
      <c r="AN45" s="954"/>
      <c r="AO45" s="954"/>
      <c r="AP45" s="954"/>
      <c r="AQ45" s="954"/>
      <c r="AR45" s="954"/>
      <c r="AS45" s="954"/>
      <c r="AT45" s="954"/>
      <c r="AU45" s="954"/>
      <c r="AV45" s="954"/>
      <c r="AW45" s="954"/>
      <c r="AX45" s="954"/>
      <c r="AY45" s="954"/>
      <c r="AZ45" s="1021"/>
      <c r="BA45" s="1021"/>
      <c r="BB45" s="1021"/>
      <c r="BC45" s="1021"/>
      <c r="BD45" s="1021"/>
      <c r="BE45" s="955"/>
      <c r="BF45" s="955"/>
      <c r="BG45" s="955"/>
      <c r="BH45" s="955"/>
      <c r="BI45" s="956"/>
      <c r="BJ45" s="214"/>
      <c r="BK45" s="214"/>
      <c r="BL45" s="214"/>
      <c r="BM45" s="214"/>
      <c r="BN45" s="214"/>
      <c r="BO45" s="223"/>
      <c r="BP45" s="223"/>
      <c r="BQ45" s="220">
        <v>39</v>
      </c>
      <c r="BR45" s="221"/>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1"/>
    </row>
    <row r="46" spans="1:131" ht="26.25" customHeight="1" x14ac:dyDescent="0.15">
      <c r="A46" s="220">
        <v>19</v>
      </c>
      <c r="B46" s="1010"/>
      <c r="C46" s="1011"/>
      <c r="D46" s="1011"/>
      <c r="E46" s="1011"/>
      <c r="F46" s="1011"/>
      <c r="G46" s="1011"/>
      <c r="H46" s="1011"/>
      <c r="I46" s="1011"/>
      <c r="J46" s="1011"/>
      <c r="K46" s="1011"/>
      <c r="L46" s="1011"/>
      <c r="M46" s="1011"/>
      <c r="N46" s="1011"/>
      <c r="O46" s="1011"/>
      <c r="P46" s="1012"/>
      <c r="Q46" s="1022"/>
      <c r="R46" s="1023"/>
      <c r="S46" s="1023"/>
      <c r="T46" s="1023"/>
      <c r="U46" s="1023"/>
      <c r="V46" s="1023"/>
      <c r="W46" s="1023"/>
      <c r="X46" s="1023"/>
      <c r="Y46" s="1023"/>
      <c r="Z46" s="1023"/>
      <c r="AA46" s="1023"/>
      <c r="AB46" s="1023"/>
      <c r="AC46" s="1023"/>
      <c r="AD46" s="1023"/>
      <c r="AE46" s="1024"/>
      <c r="AF46" s="1016"/>
      <c r="AG46" s="1017"/>
      <c r="AH46" s="1017"/>
      <c r="AI46" s="1017"/>
      <c r="AJ46" s="1018"/>
      <c r="AK46" s="963"/>
      <c r="AL46" s="954"/>
      <c r="AM46" s="954"/>
      <c r="AN46" s="954"/>
      <c r="AO46" s="954"/>
      <c r="AP46" s="954"/>
      <c r="AQ46" s="954"/>
      <c r="AR46" s="954"/>
      <c r="AS46" s="954"/>
      <c r="AT46" s="954"/>
      <c r="AU46" s="954"/>
      <c r="AV46" s="954"/>
      <c r="AW46" s="954"/>
      <c r="AX46" s="954"/>
      <c r="AY46" s="954"/>
      <c r="AZ46" s="1021"/>
      <c r="BA46" s="1021"/>
      <c r="BB46" s="1021"/>
      <c r="BC46" s="1021"/>
      <c r="BD46" s="1021"/>
      <c r="BE46" s="955"/>
      <c r="BF46" s="955"/>
      <c r="BG46" s="955"/>
      <c r="BH46" s="955"/>
      <c r="BI46" s="956"/>
      <c r="BJ46" s="214"/>
      <c r="BK46" s="214"/>
      <c r="BL46" s="214"/>
      <c r="BM46" s="214"/>
      <c r="BN46" s="214"/>
      <c r="BO46" s="223"/>
      <c r="BP46" s="223"/>
      <c r="BQ46" s="220">
        <v>40</v>
      </c>
      <c r="BR46" s="221"/>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1"/>
    </row>
    <row r="47" spans="1:131" ht="26.25" customHeight="1" x14ac:dyDescent="0.15">
      <c r="A47" s="220">
        <v>20</v>
      </c>
      <c r="B47" s="1010"/>
      <c r="C47" s="1011"/>
      <c r="D47" s="1011"/>
      <c r="E47" s="1011"/>
      <c r="F47" s="1011"/>
      <c r="G47" s="1011"/>
      <c r="H47" s="1011"/>
      <c r="I47" s="1011"/>
      <c r="J47" s="1011"/>
      <c r="K47" s="1011"/>
      <c r="L47" s="1011"/>
      <c r="M47" s="1011"/>
      <c r="N47" s="1011"/>
      <c r="O47" s="1011"/>
      <c r="P47" s="1012"/>
      <c r="Q47" s="1022"/>
      <c r="R47" s="1023"/>
      <c r="S47" s="1023"/>
      <c r="T47" s="1023"/>
      <c r="U47" s="1023"/>
      <c r="V47" s="1023"/>
      <c r="W47" s="1023"/>
      <c r="X47" s="1023"/>
      <c r="Y47" s="1023"/>
      <c r="Z47" s="1023"/>
      <c r="AA47" s="1023"/>
      <c r="AB47" s="1023"/>
      <c r="AC47" s="1023"/>
      <c r="AD47" s="1023"/>
      <c r="AE47" s="1024"/>
      <c r="AF47" s="1016"/>
      <c r="AG47" s="1017"/>
      <c r="AH47" s="1017"/>
      <c r="AI47" s="1017"/>
      <c r="AJ47" s="1018"/>
      <c r="AK47" s="963"/>
      <c r="AL47" s="954"/>
      <c r="AM47" s="954"/>
      <c r="AN47" s="954"/>
      <c r="AO47" s="954"/>
      <c r="AP47" s="954"/>
      <c r="AQ47" s="954"/>
      <c r="AR47" s="954"/>
      <c r="AS47" s="954"/>
      <c r="AT47" s="954"/>
      <c r="AU47" s="954"/>
      <c r="AV47" s="954"/>
      <c r="AW47" s="954"/>
      <c r="AX47" s="954"/>
      <c r="AY47" s="954"/>
      <c r="AZ47" s="1021"/>
      <c r="BA47" s="1021"/>
      <c r="BB47" s="1021"/>
      <c r="BC47" s="1021"/>
      <c r="BD47" s="1021"/>
      <c r="BE47" s="955"/>
      <c r="BF47" s="955"/>
      <c r="BG47" s="955"/>
      <c r="BH47" s="955"/>
      <c r="BI47" s="956"/>
      <c r="BJ47" s="214"/>
      <c r="BK47" s="214"/>
      <c r="BL47" s="214"/>
      <c r="BM47" s="214"/>
      <c r="BN47" s="214"/>
      <c r="BO47" s="223"/>
      <c r="BP47" s="223"/>
      <c r="BQ47" s="220">
        <v>41</v>
      </c>
      <c r="BR47" s="221"/>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1"/>
    </row>
    <row r="48" spans="1:131" ht="26.25" customHeight="1" x14ac:dyDescent="0.15">
      <c r="A48" s="220">
        <v>21</v>
      </c>
      <c r="B48" s="1010"/>
      <c r="C48" s="1011"/>
      <c r="D48" s="1011"/>
      <c r="E48" s="1011"/>
      <c r="F48" s="1011"/>
      <c r="G48" s="1011"/>
      <c r="H48" s="1011"/>
      <c r="I48" s="1011"/>
      <c r="J48" s="1011"/>
      <c r="K48" s="1011"/>
      <c r="L48" s="1011"/>
      <c r="M48" s="1011"/>
      <c r="N48" s="1011"/>
      <c r="O48" s="1011"/>
      <c r="P48" s="1012"/>
      <c r="Q48" s="1022"/>
      <c r="R48" s="1023"/>
      <c r="S48" s="1023"/>
      <c r="T48" s="1023"/>
      <c r="U48" s="1023"/>
      <c r="V48" s="1023"/>
      <c r="W48" s="1023"/>
      <c r="X48" s="1023"/>
      <c r="Y48" s="1023"/>
      <c r="Z48" s="1023"/>
      <c r="AA48" s="1023"/>
      <c r="AB48" s="1023"/>
      <c r="AC48" s="1023"/>
      <c r="AD48" s="1023"/>
      <c r="AE48" s="1024"/>
      <c r="AF48" s="1016"/>
      <c r="AG48" s="1017"/>
      <c r="AH48" s="1017"/>
      <c r="AI48" s="1017"/>
      <c r="AJ48" s="1018"/>
      <c r="AK48" s="963"/>
      <c r="AL48" s="954"/>
      <c r="AM48" s="954"/>
      <c r="AN48" s="954"/>
      <c r="AO48" s="954"/>
      <c r="AP48" s="954"/>
      <c r="AQ48" s="954"/>
      <c r="AR48" s="954"/>
      <c r="AS48" s="954"/>
      <c r="AT48" s="954"/>
      <c r="AU48" s="954"/>
      <c r="AV48" s="954"/>
      <c r="AW48" s="954"/>
      <c r="AX48" s="954"/>
      <c r="AY48" s="954"/>
      <c r="AZ48" s="1021"/>
      <c r="BA48" s="1021"/>
      <c r="BB48" s="1021"/>
      <c r="BC48" s="1021"/>
      <c r="BD48" s="1021"/>
      <c r="BE48" s="955"/>
      <c r="BF48" s="955"/>
      <c r="BG48" s="955"/>
      <c r="BH48" s="955"/>
      <c r="BI48" s="956"/>
      <c r="BJ48" s="214"/>
      <c r="BK48" s="214"/>
      <c r="BL48" s="214"/>
      <c r="BM48" s="214"/>
      <c r="BN48" s="214"/>
      <c r="BO48" s="223"/>
      <c r="BP48" s="223"/>
      <c r="BQ48" s="220">
        <v>42</v>
      </c>
      <c r="BR48" s="221"/>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1"/>
    </row>
    <row r="49" spans="1:131" ht="26.25" customHeight="1" x14ac:dyDescent="0.15">
      <c r="A49" s="220">
        <v>22</v>
      </c>
      <c r="B49" s="1010"/>
      <c r="C49" s="1011"/>
      <c r="D49" s="1011"/>
      <c r="E49" s="1011"/>
      <c r="F49" s="1011"/>
      <c r="G49" s="1011"/>
      <c r="H49" s="1011"/>
      <c r="I49" s="1011"/>
      <c r="J49" s="1011"/>
      <c r="K49" s="1011"/>
      <c r="L49" s="1011"/>
      <c r="M49" s="1011"/>
      <c r="N49" s="1011"/>
      <c r="O49" s="1011"/>
      <c r="P49" s="1012"/>
      <c r="Q49" s="1022"/>
      <c r="R49" s="1023"/>
      <c r="S49" s="1023"/>
      <c r="T49" s="1023"/>
      <c r="U49" s="1023"/>
      <c r="V49" s="1023"/>
      <c r="W49" s="1023"/>
      <c r="X49" s="1023"/>
      <c r="Y49" s="1023"/>
      <c r="Z49" s="1023"/>
      <c r="AA49" s="1023"/>
      <c r="AB49" s="1023"/>
      <c r="AC49" s="1023"/>
      <c r="AD49" s="1023"/>
      <c r="AE49" s="1024"/>
      <c r="AF49" s="1016"/>
      <c r="AG49" s="1017"/>
      <c r="AH49" s="1017"/>
      <c r="AI49" s="1017"/>
      <c r="AJ49" s="1018"/>
      <c r="AK49" s="963"/>
      <c r="AL49" s="954"/>
      <c r="AM49" s="954"/>
      <c r="AN49" s="954"/>
      <c r="AO49" s="954"/>
      <c r="AP49" s="954"/>
      <c r="AQ49" s="954"/>
      <c r="AR49" s="954"/>
      <c r="AS49" s="954"/>
      <c r="AT49" s="954"/>
      <c r="AU49" s="954"/>
      <c r="AV49" s="954"/>
      <c r="AW49" s="954"/>
      <c r="AX49" s="954"/>
      <c r="AY49" s="954"/>
      <c r="AZ49" s="1021"/>
      <c r="BA49" s="1021"/>
      <c r="BB49" s="1021"/>
      <c r="BC49" s="1021"/>
      <c r="BD49" s="1021"/>
      <c r="BE49" s="955"/>
      <c r="BF49" s="955"/>
      <c r="BG49" s="955"/>
      <c r="BH49" s="955"/>
      <c r="BI49" s="956"/>
      <c r="BJ49" s="214"/>
      <c r="BK49" s="214"/>
      <c r="BL49" s="214"/>
      <c r="BM49" s="214"/>
      <c r="BN49" s="214"/>
      <c r="BO49" s="223"/>
      <c r="BP49" s="223"/>
      <c r="BQ49" s="220">
        <v>43</v>
      </c>
      <c r="BR49" s="221"/>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1"/>
    </row>
    <row r="50" spans="1:131" ht="26.25" customHeight="1" x14ac:dyDescent="0.15">
      <c r="A50" s="220">
        <v>23</v>
      </c>
      <c r="B50" s="1010"/>
      <c r="C50" s="1011"/>
      <c r="D50" s="1011"/>
      <c r="E50" s="1011"/>
      <c r="F50" s="1011"/>
      <c r="G50" s="1011"/>
      <c r="H50" s="1011"/>
      <c r="I50" s="1011"/>
      <c r="J50" s="1011"/>
      <c r="K50" s="1011"/>
      <c r="L50" s="1011"/>
      <c r="M50" s="1011"/>
      <c r="N50" s="1011"/>
      <c r="O50" s="1011"/>
      <c r="P50" s="1012"/>
      <c r="Q50" s="1013"/>
      <c r="R50" s="1014"/>
      <c r="S50" s="1014"/>
      <c r="T50" s="1014"/>
      <c r="U50" s="1014"/>
      <c r="V50" s="1014"/>
      <c r="W50" s="1014"/>
      <c r="X50" s="1014"/>
      <c r="Y50" s="1014"/>
      <c r="Z50" s="1014"/>
      <c r="AA50" s="1014"/>
      <c r="AB50" s="1014"/>
      <c r="AC50" s="1014"/>
      <c r="AD50" s="1014"/>
      <c r="AE50" s="1015"/>
      <c r="AF50" s="1016"/>
      <c r="AG50" s="1017"/>
      <c r="AH50" s="1017"/>
      <c r="AI50" s="1017"/>
      <c r="AJ50" s="1018"/>
      <c r="AK50" s="1019"/>
      <c r="AL50" s="1014"/>
      <c r="AM50" s="1014"/>
      <c r="AN50" s="1014"/>
      <c r="AO50" s="1014"/>
      <c r="AP50" s="1014"/>
      <c r="AQ50" s="1014"/>
      <c r="AR50" s="1014"/>
      <c r="AS50" s="1014"/>
      <c r="AT50" s="1014"/>
      <c r="AU50" s="1014"/>
      <c r="AV50" s="1014"/>
      <c r="AW50" s="1014"/>
      <c r="AX50" s="1014"/>
      <c r="AY50" s="1014"/>
      <c r="AZ50" s="1020"/>
      <c r="BA50" s="1020"/>
      <c r="BB50" s="1020"/>
      <c r="BC50" s="1020"/>
      <c r="BD50" s="1020"/>
      <c r="BE50" s="955"/>
      <c r="BF50" s="955"/>
      <c r="BG50" s="955"/>
      <c r="BH50" s="955"/>
      <c r="BI50" s="956"/>
      <c r="BJ50" s="214"/>
      <c r="BK50" s="214"/>
      <c r="BL50" s="214"/>
      <c r="BM50" s="214"/>
      <c r="BN50" s="214"/>
      <c r="BO50" s="223"/>
      <c r="BP50" s="223"/>
      <c r="BQ50" s="220">
        <v>44</v>
      </c>
      <c r="BR50" s="221"/>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1"/>
    </row>
    <row r="51" spans="1:131" ht="26.25" customHeight="1" x14ac:dyDescent="0.15">
      <c r="A51" s="220">
        <v>24</v>
      </c>
      <c r="B51" s="1010"/>
      <c r="C51" s="1011"/>
      <c r="D51" s="1011"/>
      <c r="E51" s="1011"/>
      <c r="F51" s="1011"/>
      <c r="G51" s="1011"/>
      <c r="H51" s="1011"/>
      <c r="I51" s="1011"/>
      <c r="J51" s="1011"/>
      <c r="K51" s="1011"/>
      <c r="L51" s="1011"/>
      <c r="M51" s="1011"/>
      <c r="N51" s="1011"/>
      <c r="O51" s="1011"/>
      <c r="P51" s="1012"/>
      <c r="Q51" s="1013"/>
      <c r="R51" s="1014"/>
      <c r="S51" s="1014"/>
      <c r="T51" s="1014"/>
      <c r="U51" s="1014"/>
      <c r="V51" s="1014"/>
      <c r="W51" s="1014"/>
      <c r="X51" s="1014"/>
      <c r="Y51" s="1014"/>
      <c r="Z51" s="1014"/>
      <c r="AA51" s="1014"/>
      <c r="AB51" s="1014"/>
      <c r="AC51" s="1014"/>
      <c r="AD51" s="1014"/>
      <c r="AE51" s="1015"/>
      <c r="AF51" s="1016"/>
      <c r="AG51" s="1017"/>
      <c r="AH51" s="1017"/>
      <c r="AI51" s="1017"/>
      <c r="AJ51" s="1018"/>
      <c r="AK51" s="1019"/>
      <c r="AL51" s="1014"/>
      <c r="AM51" s="1014"/>
      <c r="AN51" s="1014"/>
      <c r="AO51" s="1014"/>
      <c r="AP51" s="1014"/>
      <c r="AQ51" s="1014"/>
      <c r="AR51" s="1014"/>
      <c r="AS51" s="1014"/>
      <c r="AT51" s="1014"/>
      <c r="AU51" s="1014"/>
      <c r="AV51" s="1014"/>
      <c r="AW51" s="1014"/>
      <c r="AX51" s="1014"/>
      <c r="AY51" s="1014"/>
      <c r="AZ51" s="1020"/>
      <c r="BA51" s="1020"/>
      <c r="BB51" s="1020"/>
      <c r="BC51" s="1020"/>
      <c r="BD51" s="1020"/>
      <c r="BE51" s="955"/>
      <c r="BF51" s="955"/>
      <c r="BG51" s="955"/>
      <c r="BH51" s="955"/>
      <c r="BI51" s="956"/>
      <c r="BJ51" s="214"/>
      <c r="BK51" s="214"/>
      <c r="BL51" s="214"/>
      <c r="BM51" s="214"/>
      <c r="BN51" s="214"/>
      <c r="BO51" s="223"/>
      <c r="BP51" s="223"/>
      <c r="BQ51" s="220">
        <v>45</v>
      </c>
      <c r="BR51" s="221"/>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1"/>
    </row>
    <row r="52" spans="1:131" ht="26.25" customHeight="1" x14ac:dyDescent="0.15">
      <c r="A52" s="220">
        <v>25</v>
      </c>
      <c r="B52" s="1010"/>
      <c r="C52" s="1011"/>
      <c r="D52" s="1011"/>
      <c r="E52" s="1011"/>
      <c r="F52" s="1011"/>
      <c r="G52" s="1011"/>
      <c r="H52" s="1011"/>
      <c r="I52" s="1011"/>
      <c r="J52" s="1011"/>
      <c r="K52" s="1011"/>
      <c r="L52" s="1011"/>
      <c r="M52" s="1011"/>
      <c r="N52" s="1011"/>
      <c r="O52" s="1011"/>
      <c r="P52" s="1012"/>
      <c r="Q52" s="1013"/>
      <c r="R52" s="1014"/>
      <c r="S52" s="1014"/>
      <c r="T52" s="1014"/>
      <c r="U52" s="1014"/>
      <c r="V52" s="1014"/>
      <c r="W52" s="1014"/>
      <c r="X52" s="1014"/>
      <c r="Y52" s="1014"/>
      <c r="Z52" s="1014"/>
      <c r="AA52" s="1014"/>
      <c r="AB52" s="1014"/>
      <c r="AC52" s="1014"/>
      <c r="AD52" s="1014"/>
      <c r="AE52" s="1015"/>
      <c r="AF52" s="1016"/>
      <c r="AG52" s="1017"/>
      <c r="AH52" s="1017"/>
      <c r="AI52" s="1017"/>
      <c r="AJ52" s="1018"/>
      <c r="AK52" s="1019"/>
      <c r="AL52" s="1014"/>
      <c r="AM52" s="1014"/>
      <c r="AN52" s="1014"/>
      <c r="AO52" s="1014"/>
      <c r="AP52" s="1014"/>
      <c r="AQ52" s="1014"/>
      <c r="AR52" s="1014"/>
      <c r="AS52" s="1014"/>
      <c r="AT52" s="1014"/>
      <c r="AU52" s="1014"/>
      <c r="AV52" s="1014"/>
      <c r="AW52" s="1014"/>
      <c r="AX52" s="1014"/>
      <c r="AY52" s="1014"/>
      <c r="AZ52" s="1020"/>
      <c r="BA52" s="1020"/>
      <c r="BB52" s="1020"/>
      <c r="BC52" s="1020"/>
      <c r="BD52" s="1020"/>
      <c r="BE52" s="955"/>
      <c r="BF52" s="955"/>
      <c r="BG52" s="955"/>
      <c r="BH52" s="955"/>
      <c r="BI52" s="956"/>
      <c r="BJ52" s="214"/>
      <c r="BK52" s="214"/>
      <c r="BL52" s="214"/>
      <c r="BM52" s="214"/>
      <c r="BN52" s="214"/>
      <c r="BO52" s="223"/>
      <c r="BP52" s="223"/>
      <c r="BQ52" s="220">
        <v>46</v>
      </c>
      <c r="BR52" s="221"/>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1"/>
    </row>
    <row r="53" spans="1:131" ht="26.25" customHeight="1" x14ac:dyDescent="0.15">
      <c r="A53" s="220">
        <v>26</v>
      </c>
      <c r="B53" s="1010"/>
      <c r="C53" s="1011"/>
      <c r="D53" s="1011"/>
      <c r="E53" s="1011"/>
      <c r="F53" s="1011"/>
      <c r="G53" s="1011"/>
      <c r="H53" s="1011"/>
      <c r="I53" s="1011"/>
      <c r="J53" s="1011"/>
      <c r="K53" s="1011"/>
      <c r="L53" s="1011"/>
      <c r="M53" s="1011"/>
      <c r="N53" s="1011"/>
      <c r="O53" s="1011"/>
      <c r="P53" s="1012"/>
      <c r="Q53" s="1013"/>
      <c r="R53" s="1014"/>
      <c r="S53" s="1014"/>
      <c r="T53" s="1014"/>
      <c r="U53" s="1014"/>
      <c r="V53" s="1014"/>
      <c r="W53" s="1014"/>
      <c r="X53" s="1014"/>
      <c r="Y53" s="1014"/>
      <c r="Z53" s="1014"/>
      <c r="AA53" s="1014"/>
      <c r="AB53" s="1014"/>
      <c r="AC53" s="1014"/>
      <c r="AD53" s="1014"/>
      <c r="AE53" s="1015"/>
      <c r="AF53" s="1016"/>
      <c r="AG53" s="1017"/>
      <c r="AH53" s="1017"/>
      <c r="AI53" s="1017"/>
      <c r="AJ53" s="1018"/>
      <c r="AK53" s="1019"/>
      <c r="AL53" s="1014"/>
      <c r="AM53" s="1014"/>
      <c r="AN53" s="1014"/>
      <c r="AO53" s="1014"/>
      <c r="AP53" s="1014"/>
      <c r="AQ53" s="1014"/>
      <c r="AR53" s="1014"/>
      <c r="AS53" s="1014"/>
      <c r="AT53" s="1014"/>
      <c r="AU53" s="1014"/>
      <c r="AV53" s="1014"/>
      <c r="AW53" s="1014"/>
      <c r="AX53" s="1014"/>
      <c r="AY53" s="1014"/>
      <c r="AZ53" s="1020"/>
      <c r="BA53" s="1020"/>
      <c r="BB53" s="1020"/>
      <c r="BC53" s="1020"/>
      <c r="BD53" s="1020"/>
      <c r="BE53" s="955"/>
      <c r="BF53" s="955"/>
      <c r="BG53" s="955"/>
      <c r="BH53" s="955"/>
      <c r="BI53" s="956"/>
      <c r="BJ53" s="214"/>
      <c r="BK53" s="214"/>
      <c r="BL53" s="214"/>
      <c r="BM53" s="214"/>
      <c r="BN53" s="214"/>
      <c r="BO53" s="223"/>
      <c r="BP53" s="223"/>
      <c r="BQ53" s="220">
        <v>47</v>
      </c>
      <c r="BR53" s="221"/>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1"/>
    </row>
    <row r="54" spans="1:131" ht="26.25" customHeight="1" x14ac:dyDescent="0.15">
      <c r="A54" s="220">
        <v>27</v>
      </c>
      <c r="B54" s="1010"/>
      <c r="C54" s="1011"/>
      <c r="D54" s="1011"/>
      <c r="E54" s="1011"/>
      <c r="F54" s="1011"/>
      <c r="G54" s="1011"/>
      <c r="H54" s="1011"/>
      <c r="I54" s="1011"/>
      <c r="J54" s="1011"/>
      <c r="K54" s="1011"/>
      <c r="L54" s="1011"/>
      <c r="M54" s="1011"/>
      <c r="N54" s="1011"/>
      <c r="O54" s="1011"/>
      <c r="P54" s="1012"/>
      <c r="Q54" s="1013"/>
      <c r="R54" s="1014"/>
      <c r="S54" s="1014"/>
      <c r="T54" s="1014"/>
      <c r="U54" s="1014"/>
      <c r="V54" s="1014"/>
      <c r="W54" s="1014"/>
      <c r="X54" s="1014"/>
      <c r="Y54" s="1014"/>
      <c r="Z54" s="1014"/>
      <c r="AA54" s="1014"/>
      <c r="AB54" s="1014"/>
      <c r="AC54" s="1014"/>
      <c r="AD54" s="1014"/>
      <c r="AE54" s="1015"/>
      <c r="AF54" s="1016"/>
      <c r="AG54" s="1017"/>
      <c r="AH54" s="1017"/>
      <c r="AI54" s="1017"/>
      <c r="AJ54" s="1018"/>
      <c r="AK54" s="1019"/>
      <c r="AL54" s="1014"/>
      <c r="AM54" s="1014"/>
      <c r="AN54" s="1014"/>
      <c r="AO54" s="1014"/>
      <c r="AP54" s="1014"/>
      <c r="AQ54" s="1014"/>
      <c r="AR54" s="1014"/>
      <c r="AS54" s="1014"/>
      <c r="AT54" s="1014"/>
      <c r="AU54" s="1014"/>
      <c r="AV54" s="1014"/>
      <c r="AW54" s="1014"/>
      <c r="AX54" s="1014"/>
      <c r="AY54" s="1014"/>
      <c r="AZ54" s="1020"/>
      <c r="BA54" s="1020"/>
      <c r="BB54" s="1020"/>
      <c r="BC54" s="1020"/>
      <c r="BD54" s="1020"/>
      <c r="BE54" s="955"/>
      <c r="BF54" s="955"/>
      <c r="BG54" s="955"/>
      <c r="BH54" s="955"/>
      <c r="BI54" s="956"/>
      <c r="BJ54" s="214"/>
      <c r="BK54" s="214"/>
      <c r="BL54" s="214"/>
      <c r="BM54" s="214"/>
      <c r="BN54" s="214"/>
      <c r="BO54" s="223"/>
      <c r="BP54" s="223"/>
      <c r="BQ54" s="220">
        <v>48</v>
      </c>
      <c r="BR54" s="221"/>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1"/>
    </row>
    <row r="55" spans="1:131" ht="26.25" customHeight="1" x14ac:dyDescent="0.15">
      <c r="A55" s="220">
        <v>28</v>
      </c>
      <c r="B55" s="1010"/>
      <c r="C55" s="1011"/>
      <c r="D55" s="1011"/>
      <c r="E55" s="1011"/>
      <c r="F55" s="1011"/>
      <c r="G55" s="1011"/>
      <c r="H55" s="1011"/>
      <c r="I55" s="1011"/>
      <c r="J55" s="1011"/>
      <c r="K55" s="1011"/>
      <c r="L55" s="1011"/>
      <c r="M55" s="1011"/>
      <c r="N55" s="1011"/>
      <c r="O55" s="1011"/>
      <c r="P55" s="1012"/>
      <c r="Q55" s="1013"/>
      <c r="R55" s="1014"/>
      <c r="S55" s="1014"/>
      <c r="T55" s="1014"/>
      <c r="U55" s="1014"/>
      <c r="V55" s="1014"/>
      <c r="W55" s="1014"/>
      <c r="X55" s="1014"/>
      <c r="Y55" s="1014"/>
      <c r="Z55" s="1014"/>
      <c r="AA55" s="1014"/>
      <c r="AB55" s="1014"/>
      <c r="AC55" s="1014"/>
      <c r="AD55" s="1014"/>
      <c r="AE55" s="1015"/>
      <c r="AF55" s="1016"/>
      <c r="AG55" s="1017"/>
      <c r="AH55" s="1017"/>
      <c r="AI55" s="1017"/>
      <c r="AJ55" s="1018"/>
      <c r="AK55" s="1019"/>
      <c r="AL55" s="1014"/>
      <c r="AM55" s="1014"/>
      <c r="AN55" s="1014"/>
      <c r="AO55" s="1014"/>
      <c r="AP55" s="1014"/>
      <c r="AQ55" s="1014"/>
      <c r="AR55" s="1014"/>
      <c r="AS55" s="1014"/>
      <c r="AT55" s="1014"/>
      <c r="AU55" s="1014"/>
      <c r="AV55" s="1014"/>
      <c r="AW55" s="1014"/>
      <c r="AX55" s="1014"/>
      <c r="AY55" s="1014"/>
      <c r="AZ55" s="1020"/>
      <c r="BA55" s="1020"/>
      <c r="BB55" s="1020"/>
      <c r="BC55" s="1020"/>
      <c r="BD55" s="1020"/>
      <c r="BE55" s="955"/>
      <c r="BF55" s="955"/>
      <c r="BG55" s="955"/>
      <c r="BH55" s="955"/>
      <c r="BI55" s="956"/>
      <c r="BJ55" s="214"/>
      <c r="BK55" s="214"/>
      <c r="BL55" s="214"/>
      <c r="BM55" s="214"/>
      <c r="BN55" s="214"/>
      <c r="BO55" s="223"/>
      <c r="BP55" s="223"/>
      <c r="BQ55" s="220">
        <v>49</v>
      </c>
      <c r="BR55" s="221"/>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1"/>
    </row>
    <row r="56" spans="1:131" ht="26.25" customHeight="1" x14ac:dyDescent="0.15">
      <c r="A56" s="220">
        <v>29</v>
      </c>
      <c r="B56" s="1010"/>
      <c r="C56" s="1011"/>
      <c r="D56" s="1011"/>
      <c r="E56" s="1011"/>
      <c r="F56" s="1011"/>
      <c r="G56" s="1011"/>
      <c r="H56" s="1011"/>
      <c r="I56" s="1011"/>
      <c r="J56" s="1011"/>
      <c r="K56" s="1011"/>
      <c r="L56" s="1011"/>
      <c r="M56" s="1011"/>
      <c r="N56" s="1011"/>
      <c r="O56" s="1011"/>
      <c r="P56" s="1012"/>
      <c r="Q56" s="1013"/>
      <c r="R56" s="1014"/>
      <c r="S56" s="1014"/>
      <c r="T56" s="1014"/>
      <c r="U56" s="1014"/>
      <c r="V56" s="1014"/>
      <c r="W56" s="1014"/>
      <c r="X56" s="1014"/>
      <c r="Y56" s="1014"/>
      <c r="Z56" s="1014"/>
      <c r="AA56" s="1014"/>
      <c r="AB56" s="1014"/>
      <c r="AC56" s="1014"/>
      <c r="AD56" s="1014"/>
      <c r="AE56" s="1015"/>
      <c r="AF56" s="1016"/>
      <c r="AG56" s="1017"/>
      <c r="AH56" s="1017"/>
      <c r="AI56" s="1017"/>
      <c r="AJ56" s="1018"/>
      <c r="AK56" s="1019"/>
      <c r="AL56" s="1014"/>
      <c r="AM56" s="1014"/>
      <c r="AN56" s="1014"/>
      <c r="AO56" s="1014"/>
      <c r="AP56" s="1014"/>
      <c r="AQ56" s="1014"/>
      <c r="AR56" s="1014"/>
      <c r="AS56" s="1014"/>
      <c r="AT56" s="1014"/>
      <c r="AU56" s="1014"/>
      <c r="AV56" s="1014"/>
      <c r="AW56" s="1014"/>
      <c r="AX56" s="1014"/>
      <c r="AY56" s="1014"/>
      <c r="AZ56" s="1020"/>
      <c r="BA56" s="1020"/>
      <c r="BB56" s="1020"/>
      <c r="BC56" s="1020"/>
      <c r="BD56" s="1020"/>
      <c r="BE56" s="955"/>
      <c r="BF56" s="955"/>
      <c r="BG56" s="955"/>
      <c r="BH56" s="955"/>
      <c r="BI56" s="956"/>
      <c r="BJ56" s="214"/>
      <c r="BK56" s="214"/>
      <c r="BL56" s="214"/>
      <c r="BM56" s="214"/>
      <c r="BN56" s="214"/>
      <c r="BO56" s="223"/>
      <c r="BP56" s="223"/>
      <c r="BQ56" s="220">
        <v>50</v>
      </c>
      <c r="BR56" s="221"/>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1"/>
    </row>
    <row r="57" spans="1:131" ht="26.25" customHeight="1" x14ac:dyDescent="0.15">
      <c r="A57" s="220">
        <v>30</v>
      </c>
      <c r="B57" s="1010"/>
      <c r="C57" s="1011"/>
      <c r="D57" s="1011"/>
      <c r="E57" s="1011"/>
      <c r="F57" s="1011"/>
      <c r="G57" s="1011"/>
      <c r="H57" s="1011"/>
      <c r="I57" s="1011"/>
      <c r="J57" s="1011"/>
      <c r="K57" s="1011"/>
      <c r="L57" s="1011"/>
      <c r="M57" s="1011"/>
      <c r="N57" s="1011"/>
      <c r="O57" s="1011"/>
      <c r="P57" s="1012"/>
      <c r="Q57" s="1013"/>
      <c r="R57" s="1014"/>
      <c r="S57" s="1014"/>
      <c r="T57" s="1014"/>
      <c r="U57" s="1014"/>
      <c r="V57" s="1014"/>
      <c r="W57" s="1014"/>
      <c r="X57" s="1014"/>
      <c r="Y57" s="1014"/>
      <c r="Z57" s="1014"/>
      <c r="AA57" s="1014"/>
      <c r="AB57" s="1014"/>
      <c r="AC57" s="1014"/>
      <c r="AD57" s="1014"/>
      <c r="AE57" s="1015"/>
      <c r="AF57" s="1016"/>
      <c r="AG57" s="1017"/>
      <c r="AH57" s="1017"/>
      <c r="AI57" s="1017"/>
      <c r="AJ57" s="1018"/>
      <c r="AK57" s="1019"/>
      <c r="AL57" s="1014"/>
      <c r="AM57" s="1014"/>
      <c r="AN57" s="1014"/>
      <c r="AO57" s="1014"/>
      <c r="AP57" s="1014"/>
      <c r="AQ57" s="1014"/>
      <c r="AR57" s="1014"/>
      <c r="AS57" s="1014"/>
      <c r="AT57" s="1014"/>
      <c r="AU57" s="1014"/>
      <c r="AV57" s="1014"/>
      <c r="AW57" s="1014"/>
      <c r="AX57" s="1014"/>
      <c r="AY57" s="1014"/>
      <c r="AZ57" s="1020"/>
      <c r="BA57" s="1020"/>
      <c r="BB57" s="1020"/>
      <c r="BC57" s="1020"/>
      <c r="BD57" s="1020"/>
      <c r="BE57" s="955"/>
      <c r="BF57" s="955"/>
      <c r="BG57" s="955"/>
      <c r="BH57" s="955"/>
      <c r="BI57" s="956"/>
      <c r="BJ57" s="214"/>
      <c r="BK57" s="214"/>
      <c r="BL57" s="214"/>
      <c r="BM57" s="214"/>
      <c r="BN57" s="214"/>
      <c r="BO57" s="223"/>
      <c r="BP57" s="223"/>
      <c r="BQ57" s="220">
        <v>51</v>
      </c>
      <c r="BR57" s="221"/>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1"/>
    </row>
    <row r="58" spans="1:131" ht="26.25" customHeight="1" x14ac:dyDescent="0.15">
      <c r="A58" s="220">
        <v>31</v>
      </c>
      <c r="B58" s="1010"/>
      <c r="C58" s="1011"/>
      <c r="D58" s="1011"/>
      <c r="E58" s="1011"/>
      <c r="F58" s="1011"/>
      <c r="G58" s="1011"/>
      <c r="H58" s="1011"/>
      <c r="I58" s="1011"/>
      <c r="J58" s="1011"/>
      <c r="K58" s="1011"/>
      <c r="L58" s="1011"/>
      <c r="M58" s="1011"/>
      <c r="N58" s="1011"/>
      <c r="O58" s="1011"/>
      <c r="P58" s="1012"/>
      <c r="Q58" s="1013"/>
      <c r="R58" s="1014"/>
      <c r="S58" s="1014"/>
      <c r="T58" s="1014"/>
      <c r="U58" s="1014"/>
      <c r="V58" s="1014"/>
      <c r="W58" s="1014"/>
      <c r="X58" s="1014"/>
      <c r="Y58" s="1014"/>
      <c r="Z58" s="1014"/>
      <c r="AA58" s="1014"/>
      <c r="AB58" s="1014"/>
      <c r="AC58" s="1014"/>
      <c r="AD58" s="1014"/>
      <c r="AE58" s="1015"/>
      <c r="AF58" s="1016"/>
      <c r="AG58" s="1017"/>
      <c r="AH58" s="1017"/>
      <c r="AI58" s="1017"/>
      <c r="AJ58" s="1018"/>
      <c r="AK58" s="1019"/>
      <c r="AL58" s="1014"/>
      <c r="AM58" s="1014"/>
      <c r="AN58" s="1014"/>
      <c r="AO58" s="1014"/>
      <c r="AP58" s="1014"/>
      <c r="AQ58" s="1014"/>
      <c r="AR58" s="1014"/>
      <c r="AS58" s="1014"/>
      <c r="AT58" s="1014"/>
      <c r="AU58" s="1014"/>
      <c r="AV58" s="1014"/>
      <c r="AW58" s="1014"/>
      <c r="AX58" s="1014"/>
      <c r="AY58" s="1014"/>
      <c r="AZ58" s="1020"/>
      <c r="BA58" s="1020"/>
      <c r="BB58" s="1020"/>
      <c r="BC58" s="1020"/>
      <c r="BD58" s="1020"/>
      <c r="BE58" s="955"/>
      <c r="BF58" s="955"/>
      <c r="BG58" s="955"/>
      <c r="BH58" s="955"/>
      <c r="BI58" s="956"/>
      <c r="BJ58" s="214"/>
      <c r="BK58" s="214"/>
      <c r="BL58" s="214"/>
      <c r="BM58" s="214"/>
      <c r="BN58" s="214"/>
      <c r="BO58" s="223"/>
      <c r="BP58" s="223"/>
      <c r="BQ58" s="220">
        <v>52</v>
      </c>
      <c r="BR58" s="221"/>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1"/>
    </row>
    <row r="59" spans="1:131" ht="26.25" customHeight="1" x14ac:dyDescent="0.15">
      <c r="A59" s="220">
        <v>32</v>
      </c>
      <c r="B59" s="1010"/>
      <c r="C59" s="1011"/>
      <c r="D59" s="1011"/>
      <c r="E59" s="1011"/>
      <c r="F59" s="1011"/>
      <c r="G59" s="1011"/>
      <c r="H59" s="1011"/>
      <c r="I59" s="1011"/>
      <c r="J59" s="1011"/>
      <c r="K59" s="1011"/>
      <c r="L59" s="1011"/>
      <c r="M59" s="1011"/>
      <c r="N59" s="1011"/>
      <c r="O59" s="1011"/>
      <c r="P59" s="1012"/>
      <c r="Q59" s="1013"/>
      <c r="R59" s="1014"/>
      <c r="S59" s="1014"/>
      <c r="T59" s="1014"/>
      <c r="U59" s="1014"/>
      <c r="V59" s="1014"/>
      <c r="W59" s="1014"/>
      <c r="X59" s="1014"/>
      <c r="Y59" s="1014"/>
      <c r="Z59" s="1014"/>
      <c r="AA59" s="1014"/>
      <c r="AB59" s="1014"/>
      <c r="AC59" s="1014"/>
      <c r="AD59" s="1014"/>
      <c r="AE59" s="1015"/>
      <c r="AF59" s="1016"/>
      <c r="AG59" s="1017"/>
      <c r="AH59" s="1017"/>
      <c r="AI59" s="1017"/>
      <c r="AJ59" s="1018"/>
      <c r="AK59" s="1019"/>
      <c r="AL59" s="1014"/>
      <c r="AM59" s="1014"/>
      <c r="AN59" s="1014"/>
      <c r="AO59" s="1014"/>
      <c r="AP59" s="1014"/>
      <c r="AQ59" s="1014"/>
      <c r="AR59" s="1014"/>
      <c r="AS59" s="1014"/>
      <c r="AT59" s="1014"/>
      <c r="AU59" s="1014"/>
      <c r="AV59" s="1014"/>
      <c r="AW59" s="1014"/>
      <c r="AX59" s="1014"/>
      <c r="AY59" s="1014"/>
      <c r="AZ59" s="1020"/>
      <c r="BA59" s="1020"/>
      <c r="BB59" s="1020"/>
      <c r="BC59" s="1020"/>
      <c r="BD59" s="1020"/>
      <c r="BE59" s="955"/>
      <c r="BF59" s="955"/>
      <c r="BG59" s="955"/>
      <c r="BH59" s="955"/>
      <c r="BI59" s="956"/>
      <c r="BJ59" s="214"/>
      <c r="BK59" s="214"/>
      <c r="BL59" s="214"/>
      <c r="BM59" s="214"/>
      <c r="BN59" s="214"/>
      <c r="BO59" s="223"/>
      <c r="BP59" s="223"/>
      <c r="BQ59" s="220">
        <v>53</v>
      </c>
      <c r="BR59" s="221"/>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1"/>
    </row>
    <row r="60" spans="1:131" ht="26.25" customHeight="1" x14ac:dyDescent="0.15">
      <c r="A60" s="220">
        <v>33</v>
      </c>
      <c r="B60" s="1010"/>
      <c r="C60" s="1011"/>
      <c r="D60" s="1011"/>
      <c r="E60" s="1011"/>
      <c r="F60" s="1011"/>
      <c r="G60" s="1011"/>
      <c r="H60" s="1011"/>
      <c r="I60" s="1011"/>
      <c r="J60" s="1011"/>
      <c r="K60" s="1011"/>
      <c r="L60" s="1011"/>
      <c r="M60" s="1011"/>
      <c r="N60" s="1011"/>
      <c r="O60" s="1011"/>
      <c r="P60" s="1012"/>
      <c r="Q60" s="1013"/>
      <c r="R60" s="1014"/>
      <c r="S60" s="1014"/>
      <c r="T60" s="1014"/>
      <c r="U60" s="1014"/>
      <c r="V60" s="1014"/>
      <c r="W60" s="1014"/>
      <c r="X60" s="1014"/>
      <c r="Y60" s="1014"/>
      <c r="Z60" s="1014"/>
      <c r="AA60" s="1014"/>
      <c r="AB60" s="1014"/>
      <c r="AC60" s="1014"/>
      <c r="AD60" s="1014"/>
      <c r="AE60" s="1015"/>
      <c r="AF60" s="1016"/>
      <c r="AG60" s="1017"/>
      <c r="AH60" s="1017"/>
      <c r="AI60" s="1017"/>
      <c r="AJ60" s="1018"/>
      <c r="AK60" s="1019"/>
      <c r="AL60" s="1014"/>
      <c r="AM60" s="1014"/>
      <c r="AN60" s="1014"/>
      <c r="AO60" s="1014"/>
      <c r="AP60" s="1014"/>
      <c r="AQ60" s="1014"/>
      <c r="AR60" s="1014"/>
      <c r="AS60" s="1014"/>
      <c r="AT60" s="1014"/>
      <c r="AU60" s="1014"/>
      <c r="AV60" s="1014"/>
      <c r="AW60" s="1014"/>
      <c r="AX60" s="1014"/>
      <c r="AY60" s="1014"/>
      <c r="AZ60" s="1020"/>
      <c r="BA60" s="1020"/>
      <c r="BB60" s="1020"/>
      <c r="BC60" s="1020"/>
      <c r="BD60" s="1020"/>
      <c r="BE60" s="955"/>
      <c r="BF60" s="955"/>
      <c r="BG60" s="955"/>
      <c r="BH60" s="955"/>
      <c r="BI60" s="956"/>
      <c r="BJ60" s="214"/>
      <c r="BK60" s="214"/>
      <c r="BL60" s="214"/>
      <c r="BM60" s="214"/>
      <c r="BN60" s="214"/>
      <c r="BO60" s="223"/>
      <c r="BP60" s="223"/>
      <c r="BQ60" s="220">
        <v>54</v>
      </c>
      <c r="BR60" s="221"/>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1"/>
    </row>
    <row r="61" spans="1:131" ht="26.25" customHeight="1" thickBot="1" x14ac:dyDescent="0.2">
      <c r="A61" s="220">
        <v>34</v>
      </c>
      <c r="B61" s="1010"/>
      <c r="C61" s="1011"/>
      <c r="D61" s="1011"/>
      <c r="E61" s="1011"/>
      <c r="F61" s="1011"/>
      <c r="G61" s="1011"/>
      <c r="H61" s="1011"/>
      <c r="I61" s="1011"/>
      <c r="J61" s="1011"/>
      <c r="K61" s="1011"/>
      <c r="L61" s="1011"/>
      <c r="M61" s="1011"/>
      <c r="N61" s="1011"/>
      <c r="O61" s="1011"/>
      <c r="P61" s="1012"/>
      <c r="Q61" s="1013"/>
      <c r="R61" s="1014"/>
      <c r="S61" s="1014"/>
      <c r="T61" s="1014"/>
      <c r="U61" s="1014"/>
      <c r="V61" s="1014"/>
      <c r="W61" s="1014"/>
      <c r="X61" s="1014"/>
      <c r="Y61" s="1014"/>
      <c r="Z61" s="1014"/>
      <c r="AA61" s="1014"/>
      <c r="AB61" s="1014"/>
      <c r="AC61" s="1014"/>
      <c r="AD61" s="1014"/>
      <c r="AE61" s="1015"/>
      <c r="AF61" s="1016"/>
      <c r="AG61" s="1017"/>
      <c r="AH61" s="1017"/>
      <c r="AI61" s="1017"/>
      <c r="AJ61" s="1018"/>
      <c r="AK61" s="1019"/>
      <c r="AL61" s="1014"/>
      <c r="AM61" s="1014"/>
      <c r="AN61" s="1014"/>
      <c r="AO61" s="1014"/>
      <c r="AP61" s="1014"/>
      <c r="AQ61" s="1014"/>
      <c r="AR61" s="1014"/>
      <c r="AS61" s="1014"/>
      <c r="AT61" s="1014"/>
      <c r="AU61" s="1014"/>
      <c r="AV61" s="1014"/>
      <c r="AW61" s="1014"/>
      <c r="AX61" s="1014"/>
      <c r="AY61" s="1014"/>
      <c r="AZ61" s="1020"/>
      <c r="BA61" s="1020"/>
      <c r="BB61" s="1020"/>
      <c r="BC61" s="1020"/>
      <c r="BD61" s="1020"/>
      <c r="BE61" s="955"/>
      <c r="BF61" s="955"/>
      <c r="BG61" s="955"/>
      <c r="BH61" s="955"/>
      <c r="BI61" s="956"/>
      <c r="BJ61" s="214"/>
      <c r="BK61" s="214"/>
      <c r="BL61" s="214"/>
      <c r="BM61" s="214"/>
      <c r="BN61" s="214"/>
      <c r="BO61" s="223"/>
      <c r="BP61" s="223"/>
      <c r="BQ61" s="220">
        <v>55</v>
      </c>
      <c r="BR61" s="221"/>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1"/>
    </row>
    <row r="62" spans="1:131" ht="26.25" customHeight="1" x14ac:dyDescent="0.15">
      <c r="A62" s="220">
        <v>35</v>
      </c>
      <c r="B62" s="1010"/>
      <c r="C62" s="1011"/>
      <c r="D62" s="1011"/>
      <c r="E62" s="1011"/>
      <c r="F62" s="1011"/>
      <c r="G62" s="1011"/>
      <c r="H62" s="1011"/>
      <c r="I62" s="1011"/>
      <c r="J62" s="1011"/>
      <c r="K62" s="1011"/>
      <c r="L62" s="1011"/>
      <c r="M62" s="1011"/>
      <c r="N62" s="1011"/>
      <c r="O62" s="1011"/>
      <c r="P62" s="1012"/>
      <c r="Q62" s="1013"/>
      <c r="R62" s="1014"/>
      <c r="S62" s="1014"/>
      <c r="T62" s="1014"/>
      <c r="U62" s="1014"/>
      <c r="V62" s="1014"/>
      <c r="W62" s="1014"/>
      <c r="X62" s="1014"/>
      <c r="Y62" s="1014"/>
      <c r="Z62" s="1014"/>
      <c r="AA62" s="1014"/>
      <c r="AB62" s="1014"/>
      <c r="AC62" s="1014"/>
      <c r="AD62" s="1014"/>
      <c r="AE62" s="1015"/>
      <c r="AF62" s="1016"/>
      <c r="AG62" s="1017"/>
      <c r="AH62" s="1017"/>
      <c r="AI62" s="1017"/>
      <c r="AJ62" s="1018"/>
      <c r="AK62" s="1019"/>
      <c r="AL62" s="1014"/>
      <c r="AM62" s="1014"/>
      <c r="AN62" s="1014"/>
      <c r="AO62" s="1014"/>
      <c r="AP62" s="1014"/>
      <c r="AQ62" s="1014"/>
      <c r="AR62" s="1014"/>
      <c r="AS62" s="1014"/>
      <c r="AT62" s="1014"/>
      <c r="AU62" s="1014"/>
      <c r="AV62" s="1014"/>
      <c r="AW62" s="1014"/>
      <c r="AX62" s="1014"/>
      <c r="AY62" s="1014"/>
      <c r="AZ62" s="1020"/>
      <c r="BA62" s="1020"/>
      <c r="BB62" s="1020"/>
      <c r="BC62" s="1020"/>
      <c r="BD62" s="1020"/>
      <c r="BE62" s="955"/>
      <c r="BF62" s="955"/>
      <c r="BG62" s="955"/>
      <c r="BH62" s="955"/>
      <c r="BI62" s="956"/>
      <c r="BJ62" s="1007" t="s">
        <v>395</v>
      </c>
      <c r="BK62" s="1008"/>
      <c r="BL62" s="1008"/>
      <c r="BM62" s="1008"/>
      <c r="BN62" s="1009"/>
      <c r="BO62" s="223"/>
      <c r="BP62" s="223"/>
      <c r="BQ62" s="220">
        <v>56</v>
      </c>
      <c r="BR62" s="221"/>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1"/>
    </row>
    <row r="63" spans="1:131" ht="26.25" customHeight="1" thickBot="1" x14ac:dyDescent="0.2">
      <c r="A63" s="222" t="s">
        <v>376</v>
      </c>
      <c r="B63" s="920" t="s">
        <v>396</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15</v>
      </c>
      <c r="AG63" s="942"/>
      <c r="AH63" s="942"/>
      <c r="AI63" s="942"/>
      <c r="AJ63" s="1005"/>
      <c r="AK63" s="1006"/>
      <c r="AL63" s="946"/>
      <c r="AM63" s="946"/>
      <c r="AN63" s="946"/>
      <c r="AO63" s="946"/>
      <c r="AP63" s="942"/>
      <c r="AQ63" s="942"/>
      <c r="AR63" s="942"/>
      <c r="AS63" s="942"/>
      <c r="AT63" s="942"/>
      <c r="AU63" s="942"/>
      <c r="AV63" s="942"/>
      <c r="AW63" s="942"/>
      <c r="AX63" s="942"/>
      <c r="AY63" s="942"/>
      <c r="AZ63" s="1000"/>
      <c r="BA63" s="1000"/>
      <c r="BB63" s="1000"/>
      <c r="BC63" s="1000"/>
      <c r="BD63" s="1000"/>
      <c r="BE63" s="943"/>
      <c r="BF63" s="943"/>
      <c r="BG63" s="943"/>
      <c r="BH63" s="943"/>
      <c r="BI63" s="944"/>
      <c r="BJ63" s="1001" t="s">
        <v>397</v>
      </c>
      <c r="BK63" s="936"/>
      <c r="BL63" s="936"/>
      <c r="BM63" s="936"/>
      <c r="BN63" s="1002"/>
      <c r="BO63" s="223"/>
      <c r="BP63" s="223"/>
      <c r="BQ63" s="220">
        <v>57</v>
      </c>
      <c r="BR63" s="221"/>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1"/>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1"/>
    </row>
    <row r="65" spans="1:131" ht="26.25" customHeight="1" thickBot="1" x14ac:dyDescent="0.2">
      <c r="A65" s="214" t="s">
        <v>398</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1"/>
    </row>
    <row r="66" spans="1:131" ht="26.25" customHeight="1" x14ac:dyDescent="0.15">
      <c r="A66" s="978" t="s">
        <v>399</v>
      </c>
      <c r="B66" s="979"/>
      <c r="C66" s="979"/>
      <c r="D66" s="979"/>
      <c r="E66" s="979"/>
      <c r="F66" s="979"/>
      <c r="G66" s="979"/>
      <c r="H66" s="979"/>
      <c r="I66" s="979"/>
      <c r="J66" s="979"/>
      <c r="K66" s="979"/>
      <c r="L66" s="979"/>
      <c r="M66" s="979"/>
      <c r="N66" s="979"/>
      <c r="O66" s="979"/>
      <c r="P66" s="980"/>
      <c r="Q66" s="984" t="s">
        <v>400</v>
      </c>
      <c r="R66" s="985"/>
      <c r="S66" s="985"/>
      <c r="T66" s="985"/>
      <c r="U66" s="986"/>
      <c r="V66" s="984" t="s">
        <v>401</v>
      </c>
      <c r="W66" s="985"/>
      <c r="X66" s="985"/>
      <c r="Y66" s="985"/>
      <c r="Z66" s="986"/>
      <c r="AA66" s="984" t="s">
        <v>402</v>
      </c>
      <c r="AB66" s="985"/>
      <c r="AC66" s="985"/>
      <c r="AD66" s="985"/>
      <c r="AE66" s="986"/>
      <c r="AF66" s="990" t="s">
        <v>403</v>
      </c>
      <c r="AG66" s="991"/>
      <c r="AH66" s="991"/>
      <c r="AI66" s="991"/>
      <c r="AJ66" s="992"/>
      <c r="AK66" s="984" t="s">
        <v>404</v>
      </c>
      <c r="AL66" s="979"/>
      <c r="AM66" s="979"/>
      <c r="AN66" s="979"/>
      <c r="AO66" s="980"/>
      <c r="AP66" s="984" t="s">
        <v>405</v>
      </c>
      <c r="AQ66" s="985"/>
      <c r="AR66" s="985"/>
      <c r="AS66" s="985"/>
      <c r="AT66" s="986"/>
      <c r="AU66" s="984" t="s">
        <v>406</v>
      </c>
      <c r="AV66" s="985"/>
      <c r="AW66" s="985"/>
      <c r="AX66" s="985"/>
      <c r="AY66" s="986"/>
      <c r="AZ66" s="984" t="s">
        <v>363</v>
      </c>
      <c r="BA66" s="985"/>
      <c r="BB66" s="985"/>
      <c r="BC66" s="985"/>
      <c r="BD66" s="998"/>
      <c r="BE66" s="223"/>
      <c r="BF66" s="223"/>
      <c r="BG66" s="223"/>
      <c r="BH66" s="223"/>
      <c r="BI66" s="223"/>
      <c r="BJ66" s="223"/>
      <c r="BK66" s="223"/>
      <c r="BL66" s="223"/>
      <c r="BM66" s="223"/>
      <c r="BN66" s="223"/>
      <c r="BO66" s="223"/>
      <c r="BP66" s="223"/>
      <c r="BQ66" s="220">
        <v>60</v>
      </c>
      <c r="BR66" s="225"/>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1"/>
    </row>
    <row r="67" spans="1:131" ht="26.25" customHeight="1" thickBot="1" x14ac:dyDescent="0.2">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3"/>
      <c r="BF67" s="223"/>
      <c r="BG67" s="223"/>
      <c r="BH67" s="223"/>
      <c r="BI67" s="223"/>
      <c r="BJ67" s="223"/>
      <c r="BK67" s="223"/>
      <c r="BL67" s="223"/>
      <c r="BM67" s="223"/>
      <c r="BN67" s="223"/>
      <c r="BO67" s="223"/>
      <c r="BP67" s="223"/>
      <c r="BQ67" s="220">
        <v>61</v>
      </c>
      <c r="BR67" s="225"/>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1"/>
    </row>
    <row r="68" spans="1:131" ht="26.25" customHeight="1" thickTop="1" x14ac:dyDescent="0.15">
      <c r="A68" s="218">
        <v>1</v>
      </c>
      <c r="B68" s="968" t="s">
        <v>569</v>
      </c>
      <c r="C68" s="969"/>
      <c r="D68" s="969"/>
      <c r="E68" s="969"/>
      <c r="F68" s="969"/>
      <c r="G68" s="969"/>
      <c r="H68" s="969"/>
      <c r="I68" s="969"/>
      <c r="J68" s="969"/>
      <c r="K68" s="969"/>
      <c r="L68" s="969"/>
      <c r="M68" s="969"/>
      <c r="N68" s="969"/>
      <c r="O68" s="969"/>
      <c r="P68" s="970"/>
      <c r="Q68" s="971">
        <v>1418</v>
      </c>
      <c r="R68" s="965"/>
      <c r="S68" s="965"/>
      <c r="T68" s="965"/>
      <c r="U68" s="965"/>
      <c r="V68" s="965">
        <v>1411</v>
      </c>
      <c r="W68" s="965"/>
      <c r="X68" s="965"/>
      <c r="Y68" s="965"/>
      <c r="Z68" s="965"/>
      <c r="AA68" s="965">
        <v>7</v>
      </c>
      <c r="AB68" s="965"/>
      <c r="AC68" s="965"/>
      <c r="AD68" s="965"/>
      <c r="AE68" s="965"/>
      <c r="AF68" s="965">
        <v>7</v>
      </c>
      <c r="AG68" s="965"/>
      <c r="AH68" s="965"/>
      <c r="AI68" s="965"/>
      <c r="AJ68" s="965"/>
      <c r="AK68" s="965">
        <v>3</v>
      </c>
      <c r="AL68" s="965"/>
      <c r="AM68" s="965"/>
      <c r="AN68" s="965"/>
      <c r="AO68" s="965"/>
      <c r="AP68" s="965">
        <v>402</v>
      </c>
      <c r="AQ68" s="965"/>
      <c r="AR68" s="965"/>
      <c r="AS68" s="965"/>
      <c r="AT68" s="965"/>
      <c r="AU68" s="965">
        <v>41</v>
      </c>
      <c r="AV68" s="965"/>
      <c r="AW68" s="965"/>
      <c r="AX68" s="965"/>
      <c r="AY68" s="965"/>
      <c r="AZ68" s="966"/>
      <c r="BA68" s="966"/>
      <c r="BB68" s="966"/>
      <c r="BC68" s="966"/>
      <c r="BD68" s="967"/>
      <c r="BE68" s="223"/>
      <c r="BF68" s="223"/>
      <c r="BG68" s="223"/>
      <c r="BH68" s="223"/>
      <c r="BI68" s="223"/>
      <c r="BJ68" s="223"/>
      <c r="BK68" s="223"/>
      <c r="BL68" s="223"/>
      <c r="BM68" s="223"/>
      <c r="BN68" s="223"/>
      <c r="BO68" s="223"/>
      <c r="BP68" s="223"/>
      <c r="BQ68" s="220">
        <v>62</v>
      </c>
      <c r="BR68" s="225"/>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1"/>
    </row>
    <row r="69" spans="1:131" ht="26.25" customHeight="1" x14ac:dyDescent="0.15">
      <c r="A69" s="220">
        <v>2</v>
      </c>
      <c r="B69" s="957" t="s">
        <v>570</v>
      </c>
      <c r="C69" s="958"/>
      <c r="D69" s="958"/>
      <c r="E69" s="958"/>
      <c r="F69" s="958"/>
      <c r="G69" s="958"/>
      <c r="H69" s="958"/>
      <c r="I69" s="958"/>
      <c r="J69" s="958"/>
      <c r="K69" s="958"/>
      <c r="L69" s="958"/>
      <c r="M69" s="958"/>
      <c r="N69" s="958"/>
      <c r="O69" s="958"/>
      <c r="P69" s="959"/>
      <c r="Q69" s="960">
        <v>3379</v>
      </c>
      <c r="R69" s="954"/>
      <c r="S69" s="954"/>
      <c r="T69" s="954"/>
      <c r="U69" s="954"/>
      <c r="V69" s="954">
        <v>3280</v>
      </c>
      <c r="W69" s="954"/>
      <c r="X69" s="954"/>
      <c r="Y69" s="954"/>
      <c r="Z69" s="954"/>
      <c r="AA69" s="954">
        <v>99</v>
      </c>
      <c r="AB69" s="954"/>
      <c r="AC69" s="954"/>
      <c r="AD69" s="954"/>
      <c r="AE69" s="954"/>
      <c r="AF69" s="954">
        <v>99</v>
      </c>
      <c r="AG69" s="954"/>
      <c r="AH69" s="954"/>
      <c r="AI69" s="954"/>
      <c r="AJ69" s="954"/>
      <c r="AK69" s="954">
        <v>506</v>
      </c>
      <c r="AL69" s="954"/>
      <c r="AM69" s="954"/>
      <c r="AN69" s="954"/>
      <c r="AO69" s="954"/>
      <c r="AP69" s="954" t="s">
        <v>568</v>
      </c>
      <c r="AQ69" s="954"/>
      <c r="AR69" s="954"/>
      <c r="AS69" s="954"/>
      <c r="AT69" s="954"/>
      <c r="AU69" s="954" t="s">
        <v>568</v>
      </c>
      <c r="AV69" s="954"/>
      <c r="AW69" s="954"/>
      <c r="AX69" s="954"/>
      <c r="AY69" s="954"/>
      <c r="AZ69" s="955"/>
      <c r="BA69" s="955"/>
      <c r="BB69" s="955"/>
      <c r="BC69" s="955"/>
      <c r="BD69" s="956"/>
      <c r="BE69" s="223"/>
      <c r="BF69" s="223"/>
      <c r="BG69" s="223"/>
      <c r="BH69" s="223"/>
      <c r="BI69" s="223"/>
      <c r="BJ69" s="223"/>
      <c r="BK69" s="223"/>
      <c r="BL69" s="223"/>
      <c r="BM69" s="223"/>
      <c r="BN69" s="223"/>
      <c r="BO69" s="223"/>
      <c r="BP69" s="223"/>
      <c r="BQ69" s="220">
        <v>63</v>
      </c>
      <c r="BR69" s="225"/>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1"/>
    </row>
    <row r="70" spans="1:131" ht="26.25" customHeight="1" x14ac:dyDescent="0.15">
      <c r="A70" s="220">
        <v>3</v>
      </c>
      <c r="B70" s="957" t="s">
        <v>571</v>
      </c>
      <c r="C70" s="958"/>
      <c r="D70" s="958"/>
      <c r="E70" s="958"/>
      <c r="F70" s="958"/>
      <c r="G70" s="958"/>
      <c r="H70" s="958"/>
      <c r="I70" s="958"/>
      <c r="J70" s="958"/>
      <c r="K70" s="958"/>
      <c r="L70" s="958"/>
      <c r="M70" s="958"/>
      <c r="N70" s="958"/>
      <c r="O70" s="958"/>
      <c r="P70" s="959"/>
      <c r="Q70" s="960">
        <v>3070</v>
      </c>
      <c r="R70" s="954"/>
      <c r="S70" s="954"/>
      <c r="T70" s="954"/>
      <c r="U70" s="954"/>
      <c r="V70" s="954">
        <v>3248</v>
      </c>
      <c r="W70" s="954"/>
      <c r="X70" s="954"/>
      <c r="Y70" s="954"/>
      <c r="Z70" s="954"/>
      <c r="AA70" s="954">
        <v>-178</v>
      </c>
      <c r="AB70" s="954"/>
      <c r="AC70" s="954"/>
      <c r="AD70" s="954"/>
      <c r="AE70" s="954"/>
      <c r="AF70" s="954">
        <v>760</v>
      </c>
      <c r="AG70" s="954"/>
      <c r="AH70" s="954"/>
      <c r="AI70" s="954"/>
      <c r="AJ70" s="954"/>
      <c r="AK70" s="954">
        <v>901</v>
      </c>
      <c r="AL70" s="954"/>
      <c r="AM70" s="954"/>
      <c r="AN70" s="954"/>
      <c r="AO70" s="954"/>
      <c r="AP70" s="954">
        <v>1222</v>
      </c>
      <c r="AQ70" s="954"/>
      <c r="AR70" s="954"/>
      <c r="AS70" s="954"/>
      <c r="AT70" s="954"/>
      <c r="AU70" s="954" t="s">
        <v>568</v>
      </c>
      <c r="AV70" s="954"/>
      <c r="AW70" s="954"/>
      <c r="AX70" s="954"/>
      <c r="AY70" s="954"/>
      <c r="AZ70" s="955"/>
      <c r="BA70" s="955"/>
      <c r="BB70" s="955"/>
      <c r="BC70" s="955"/>
      <c r="BD70" s="956"/>
      <c r="BE70" s="223"/>
      <c r="BF70" s="223"/>
      <c r="BG70" s="223"/>
      <c r="BH70" s="223"/>
      <c r="BI70" s="223"/>
      <c r="BJ70" s="223"/>
      <c r="BK70" s="223"/>
      <c r="BL70" s="223"/>
      <c r="BM70" s="223"/>
      <c r="BN70" s="223"/>
      <c r="BO70" s="223"/>
      <c r="BP70" s="223"/>
      <c r="BQ70" s="220">
        <v>64</v>
      </c>
      <c r="BR70" s="225"/>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1"/>
    </row>
    <row r="71" spans="1:131" ht="26.25" customHeight="1" x14ac:dyDescent="0.15">
      <c r="A71" s="220">
        <v>4</v>
      </c>
      <c r="B71" s="957" t="s">
        <v>572</v>
      </c>
      <c r="C71" s="958"/>
      <c r="D71" s="958"/>
      <c r="E71" s="958"/>
      <c r="F71" s="958"/>
      <c r="G71" s="958"/>
      <c r="H71" s="958"/>
      <c r="I71" s="958"/>
      <c r="J71" s="958"/>
      <c r="K71" s="958"/>
      <c r="L71" s="958"/>
      <c r="M71" s="958"/>
      <c r="N71" s="958"/>
      <c r="O71" s="958"/>
      <c r="P71" s="959"/>
      <c r="Q71" s="960">
        <v>843</v>
      </c>
      <c r="R71" s="954"/>
      <c r="S71" s="954"/>
      <c r="T71" s="954"/>
      <c r="U71" s="954"/>
      <c r="V71" s="954">
        <v>811</v>
      </c>
      <c r="W71" s="954"/>
      <c r="X71" s="954"/>
      <c r="Y71" s="954"/>
      <c r="Z71" s="954"/>
      <c r="AA71" s="954">
        <v>32</v>
      </c>
      <c r="AB71" s="954"/>
      <c r="AC71" s="954"/>
      <c r="AD71" s="954"/>
      <c r="AE71" s="954"/>
      <c r="AF71" s="954">
        <v>168</v>
      </c>
      <c r="AG71" s="954"/>
      <c r="AH71" s="954"/>
      <c r="AI71" s="954"/>
      <c r="AJ71" s="954"/>
      <c r="AK71" s="954">
        <v>309</v>
      </c>
      <c r="AL71" s="954"/>
      <c r="AM71" s="954"/>
      <c r="AN71" s="954"/>
      <c r="AO71" s="954"/>
      <c r="AP71" s="954">
        <v>520</v>
      </c>
      <c r="AQ71" s="954"/>
      <c r="AR71" s="954"/>
      <c r="AS71" s="954"/>
      <c r="AT71" s="954"/>
      <c r="AU71" s="954">
        <v>190</v>
      </c>
      <c r="AV71" s="954"/>
      <c r="AW71" s="954"/>
      <c r="AX71" s="954"/>
      <c r="AY71" s="954"/>
      <c r="AZ71" s="955"/>
      <c r="BA71" s="955"/>
      <c r="BB71" s="955"/>
      <c r="BC71" s="955"/>
      <c r="BD71" s="956"/>
      <c r="BE71" s="223"/>
      <c r="BF71" s="223"/>
      <c r="BG71" s="223"/>
      <c r="BH71" s="223"/>
      <c r="BI71" s="223"/>
      <c r="BJ71" s="223"/>
      <c r="BK71" s="223"/>
      <c r="BL71" s="223"/>
      <c r="BM71" s="223"/>
      <c r="BN71" s="223"/>
      <c r="BO71" s="223"/>
      <c r="BP71" s="223"/>
      <c r="BQ71" s="220">
        <v>65</v>
      </c>
      <c r="BR71" s="225"/>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1"/>
    </row>
    <row r="72" spans="1:131" ht="26.25" customHeight="1" x14ac:dyDescent="0.15">
      <c r="A72" s="220">
        <v>5</v>
      </c>
      <c r="B72" s="957" t="s">
        <v>573</v>
      </c>
      <c r="C72" s="958"/>
      <c r="D72" s="958"/>
      <c r="E72" s="958"/>
      <c r="F72" s="958"/>
      <c r="G72" s="958"/>
      <c r="H72" s="958"/>
      <c r="I72" s="958"/>
      <c r="J72" s="958"/>
      <c r="K72" s="958"/>
      <c r="L72" s="958"/>
      <c r="M72" s="958"/>
      <c r="N72" s="958"/>
      <c r="O72" s="958"/>
      <c r="P72" s="959"/>
      <c r="Q72" s="960">
        <v>717</v>
      </c>
      <c r="R72" s="954"/>
      <c r="S72" s="954"/>
      <c r="T72" s="954"/>
      <c r="U72" s="954"/>
      <c r="V72" s="954">
        <v>694</v>
      </c>
      <c r="W72" s="954"/>
      <c r="X72" s="954"/>
      <c r="Y72" s="954"/>
      <c r="Z72" s="954"/>
      <c r="AA72" s="954">
        <v>23</v>
      </c>
      <c r="AB72" s="954"/>
      <c r="AC72" s="954"/>
      <c r="AD72" s="954"/>
      <c r="AE72" s="954"/>
      <c r="AF72" s="954">
        <v>23</v>
      </c>
      <c r="AG72" s="954"/>
      <c r="AH72" s="954"/>
      <c r="AI72" s="954"/>
      <c r="AJ72" s="954"/>
      <c r="AK72" s="954" t="s">
        <v>568</v>
      </c>
      <c r="AL72" s="954"/>
      <c r="AM72" s="954"/>
      <c r="AN72" s="954"/>
      <c r="AO72" s="954"/>
      <c r="AP72" s="954" t="s">
        <v>568</v>
      </c>
      <c r="AQ72" s="954"/>
      <c r="AR72" s="954"/>
      <c r="AS72" s="954"/>
      <c r="AT72" s="954"/>
      <c r="AU72" s="954" t="s">
        <v>568</v>
      </c>
      <c r="AV72" s="954"/>
      <c r="AW72" s="954"/>
      <c r="AX72" s="954"/>
      <c r="AY72" s="954"/>
      <c r="AZ72" s="955"/>
      <c r="BA72" s="955"/>
      <c r="BB72" s="955"/>
      <c r="BC72" s="955"/>
      <c r="BD72" s="956"/>
      <c r="BE72" s="223"/>
      <c r="BF72" s="223"/>
      <c r="BG72" s="223"/>
      <c r="BH72" s="223"/>
      <c r="BI72" s="223"/>
      <c r="BJ72" s="223"/>
      <c r="BK72" s="223"/>
      <c r="BL72" s="223"/>
      <c r="BM72" s="223"/>
      <c r="BN72" s="223"/>
      <c r="BO72" s="223"/>
      <c r="BP72" s="223"/>
      <c r="BQ72" s="220">
        <v>66</v>
      </c>
      <c r="BR72" s="225"/>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1"/>
    </row>
    <row r="73" spans="1:131" ht="26.25" customHeight="1" x14ac:dyDescent="0.15">
      <c r="A73" s="220">
        <v>6</v>
      </c>
      <c r="B73" s="957" t="s">
        <v>574</v>
      </c>
      <c r="C73" s="958"/>
      <c r="D73" s="958"/>
      <c r="E73" s="958"/>
      <c r="F73" s="958"/>
      <c r="G73" s="958"/>
      <c r="H73" s="958"/>
      <c r="I73" s="958"/>
      <c r="J73" s="958"/>
      <c r="K73" s="958"/>
      <c r="L73" s="958"/>
      <c r="M73" s="958"/>
      <c r="N73" s="958"/>
      <c r="O73" s="958"/>
      <c r="P73" s="959"/>
      <c r="Q73" s="960">
        <v>6009</v>
      </c>
      <c r="R73" s="954"/>
      <c r="S73" s="954"/>
      <c r="T73" s="954"/>
      <c r="U73" s="954"/>
      <c r="V73" s="954">
        <v>5997</v>
      </c>
      <c r="W73" s="954"/>
      <c r="X73" s="954"/>
      <c r="Y73" s="954"/>
      <c r="Z73" s="954"/>
      <c r="AA73" s="954">
        <v>12</v>
      </c>
      <c r="AB73" s="954"/>
      <c r="AC73" s="954"/>
      <c r="AD73" s="954"/>
      <c r="AE73" s="954"/>
      <c r="AF73" s="954">
        <v>12</v>
      </c>
      <c r="AG73" s="954"/>
      <c r="AH73" s="954"/>
      <c r="AI73" s="954"/>
      <c r="AJ73" s="954"/>
      <c r="AK73" s="954">
        <v>4</v>
      </c>
      <c r="AL73" s="954"/>
      <c r="AM73" s="954"/>
      <c r="AN73" s="954"/>
      <c r="AO73" s="954"/>
      <c r="AP73" s="954" t="s">
        <v>568</v>
      </c>
      <c r="AQ73" s="954"/>
      <c r="AR73" s="954"/>
      <c r="AS73" s="954"/>
      <c r="AT73" s="954"/>
      <c r="AU73" s="954" t="s">
        <v>568</v>
      </c>
      <c r="AV73" s="954"/>
      <c r="AW73" s="954"/>
      <c r="AX73" s="954"/>
      <c r="AY73" s="954"/>
      <c r="AZ73" s="955"/>
      <c r="BA73" s="955"/>
      <c r="BB73" s="955"/>
      <c r="BC73" s="955"/>
      <c r="BD73" s="956"/>
      <c r="BE73" s="223"/>
      <c r="BF73" s="223"/>
      <c r="BG73" s="223"/>
      <c r="BH73" s="223"/>
      <c r="BI73" s="223"/>
      <c r="BJ73" s="223"/>
      <c r="BK73" s="223"/>
      <c r="BL73" s="223"/>
      <c r="BM73" s="223"/>
      <c r="BN73" s="223"/>
      <c r="BO73" s="223"/>
      <c r="BP73" s="223"/>
      <c r="BQ73" s="220">
        <v>67</v>
      </c>
      <c r="BR73" s="225"/>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1"/>
    </row>
    <row r="74" spans="1:131" ht="26.25" customHeight="1" x14ac:dyDescent="0.15">
      <c r="A74" s="220">
        <v>7</v>
      </c>
      <c r="B74" s="957" t="s">
        <v>575</v>
      </c>
      <c r="C74" s="958"/>
      <c r="D74" s="958"/>
      <c r="E74" s="958"/>
      <c r="F74" s="958"/>
      <c r="G74" s="958"/>
      <c r="H74" s="958"/>
      <c r="I74" s="958"/>
      <c r="J74" s="958"/>
      <c r="K74" s="958"/>
      <c r="L74" s="958"/>
      <c r="M74" s="958"/>
      <c r="N74" s="958"/>
      <c r="O74" s="958"/>
      <c r="P74" s="959"/>
      <c r="Q74" s="960">
        <v>234</v>
      </c>
      <c r="R74" s="954"/>
      <c r="S74" s="954"/>
      <c r="T74" s="954"/>
      <c r="U74" s="954"/>
      <c r="V74" s="954">
        <v>203</v>
      </c>
      <c r="W74" s="954"/>
      <c r="X74" s="954"/>
      <c r="Y74" s="954"/>
      <c r="Z74" s="954"/>
      <c r="AA74" s="954">
        <v>30</v>
      </c>
      <c r="AB74" s="954"/>
      <c r="AC74" s="954"/>
      <c r="AD74" s="954"/>
      <c r="AE74" s="954"/>
      <c r="AF74" s="954">
        <v>30</v>
      </c>
      <c r="AG74" s="954"/>
      <c r="AH74" s="954"/>
      <c r="AI74" s="954"/>
      <c r="AJ74" s="954"/>
      <c r="AK74" s="954">
        <v>24</v>
      </c>
      <c r="AL74" s="954"/>
      <c r="AM74" s="954"/>
      <c r="AN74" s="954"/>
      <c r="AO74" s="954"/>
      <c r="AP74" s="954" t="s">
        <v>568</v>
      </c>
      <c r="AQ74" s="954"/>
      <c r="AR74" s="954"/>
      <c r="AS74" s="954"/>
      <c r="AT74" s="954"/>
      <c r="AU74" s="954" t="s">
        <v>568</v>
      </c>
      <c r="AV74" s="954"/>
      <c r="AW74" s="954"/>
      <c r="AX74" s="954"/>
      <c r="AY74" s="954"/>
      <c r="AZ74" s="955"/>
      <c r="BA74" s="955"/>
      <c r="BB74" s="955"/>
      <c r="BC74" s="955"/>
      <c r="BD74" s="956"/>
      <c r="BE74" s="223"/>
      <c r="BF74" s="223"/>
      <c r="BG74" s="223"/>
      <c r="BH74" s="223"/>
      <c r="BI74" s="223"/>
      <c r="BJ74" s="223"/>
      <c r="BK74" s="223"/>
      <c r="BL74" s="223"/>
      <c r="BM74" s="223"/>
      <c r="BN74" s="223"/>
      <c r="BO74" s="223"/>
      <c r="BP74" s="223"/>
      <c r="BQ74" s="220">
        <v>68</v>
      </c>
      <c r="BR74" s="225"/>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1"/>
    </row>
    <row r="75" spans="1:131" ht="26.25" customHeight="1" x14ac:dyDescent="0.15">
      <c r="A75" s="220">
        <v>8</v>
      </c>
      <c r="B75" s="957" t="s">
        <v>576</v>
      </c>
      <c r="C75" s="958"/>
      <c r="D75" s="958"/>
      <c r="E75" s="958"/>
      <c r="F75" s="958"/>
      <c r="G75" s="958"/>
      <c r="H75" s="958"/>
      <c r="I75" s="958"/>
      <c r="J75" s="958"/>
      <c r="K75" s="958"/>
      <c r="L75" s="958"/>
      <c r="M75" s="958"/>
      <c r="N75" s="958"/>
      <c r="O75" s="958"/>
      <c r="P75" s="959"/>
      <c r="Q75" s="961">
        <v>112628</v>
      </c>
      <c r="R75" s="962"/>
      <c r="S75" s="962"/>
      <c r="T75" s="962"/>
      <c r="U75" s="963"/>
      <c r="V75" s="964">
        <v>110221</v>
      </c>
      <c r="W75" s="962"/>
      <c r="X75" s="962"/>
      <c r="Y75" s="962"/>
      <c r="Z75" s="963"/>
      <c r="AA75" s="964">
        <v>2408</v>
      </c>
      <c r="AB75" s="962"/>
      <c r="AC75" s="962"/>
      <c r="AD75" s="962"/>
      <c r="AE75" s="963"/>
      <c r="AF75" s="964">
        <v>2408</v>
      </c>
      <c r="AG75" s="962"/>
      <c r="AH75" s="962"/>
      <c r="AI75" s="962"/>
      <c r="AJ75" s="963"/>
      <c r="AK75" s="964">
        <v>1</v>
      </c>
      <c r="AL75" s="962"/>
      <c r="AM75" s="962"/>
      <c r="AN75" s="962"/>
      <c r="AO75" s="963"/>
      <c r="AP75" s="964" t="s">
        <v>568</v>
      </c>
      <c r="AQ75" s="962"/>
      <c r="AR75" s="962"/>
      <c r="AS75" s="962"/>
      <c r="AT75" s="963"/>
      <c r="AU75" s="964" t="s">
        <v>568</v>
      </c>
      <c r="AV75" s="962"/>
      <c r="AW75" s="962"/>
      <c r="AX75" s="962"/>
      <c r="AY75" s="963"/>
      <c r="AZ75" s="955"/>
      <c r="BA75" s="955"/>
      <c r="BB75" s="955"/>
      <c r="BC75" s="955"/>
      <c r="BD75" s="956"/>
      <c r="BE75" s="223"/>
      <c r="BF75" s="223"/>
      <c r="BG75" s="223"/>
      <c r="BH75" s="223"/>
      <c r="BI75" s="223"/>
      <c r="BJ75" s="223"/>
      <c r="BK75" s="223"/>
      <c r="BL75" s="223"/>
      <c r="BM75" s="223"/>
      <c r="BN75" s="223"/>
      <c r="BO75" s="223"/>
      <c r="BP75" s="223"/>
      <c r="BQ75" s="220">
        <v>69</v>
      </c>
      <c r="BR75" s="225"/>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1"/>
    </row>
    <row r="76" spans="1:131" ht="26.25" customHeight="1" x14ac:dyDescent="0.15">
      <c r="A76" s="220">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3"/>
      <c r="BF76" s="223"/>
      <c r="BG76" s="223"/>
      <c r="BH76" s="223"/>
      <c r="BI76" s="223"/>
      <c r="BJ76" s="223"/>
      <c r="BK76" s="223"/>
      <c r="BL76" s="223"/>
      <c r="BM76" s="223"/>
      <c r="BN76" s="223"/>
      <c r="BO76" s="223"/>
      <c r="BP76" s="223"/>
      <c r="BQ76" s="220">
        <v>70</v>
      </c>
      <c r="BR76" s="225"/>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1"/>
    </row>
    <row r="77" spans="1:131" ht="26.25" customHeight="1" x14ac:dyDescent="0.15">
      <c r="A77" s="220">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3"/>
      <c r="BF77" s="223"/>
      <c r="BG77" s="223"/>
      <c r="BH77" s="223"/>
      <c r="BI77" s="223"/>
      <c r="BJ77" s="223"/>
      <c r="BK77" s="223"/>
      <c r="BL77" s="223"/>
      <c r="BM77" s="223"/>
      <c r="BN77" s="223"/>
      <c r="BO77" s="223"/>
      <c r="BP77" s="223"/>
      <c r="BQ77" s="220">
        <v>71</v>
      </c>
      <c r="BR77" s="225"/>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1"/>
    </row>
    <row r="78" spans="1:131" ht="26.25" customHeight="1" x14ac:dyDescent="0.15">
      <c r="A78" s="220">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3"/>
      <c r="BF78" s="223"/>
      <c r="BG78" s="223"/>
      <c r="BH78" s="223"/>
      <c r="BI78" s="223"/>
      <c r="BJ78" s="211"/>
      <c r="BK78" s="211"/>
      <c r="BL78" s="211"/>
      <c r="BM78" s="211"/>
      <c r="BN78" s="211"/>
      <c r="BO78" s="223"/>
      <c r="BP78" s="223"/>
      <c r="BQ78" s="220">
        <v>72</v>
      </c>
      <c r="BR78" s="225"/>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1"/>
    </row>
    <row r="79" spans="1:131" ht="26.25" customHeight="1" x14ac:dyDescent="0.15">
      <c r="A79" s="220">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3"/>
      <c r="BF79" s="223"/>
      <c r="BG79" s="223"/>
      <c r="BH79" s="223"/>
      <c r="BI79" s="223"/>
      <c r="BJ79" s="211"/>
      <c r="BK79" s="211"/>
      <c r="BL79" s="211"/>
      <c r="BM79" s="211"/>
      <c r="BN79" s="211"/>
      <c r="BO79" s="223"/>
      <c r="BP79" s="223"/>
      <c r="BQ79" s="220">
        <v>73</v>
      </c>
      <c r="BR79" s="225"/>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1"/>
    </row>
    <row r="80" spans="1:131" ht="26.25" customHeight="1" x14ac:dyDescent="0.15">
      <c r="A80" s="220">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3"/>
      <c r="BF80" s="223"/>
      <c r="BG80" s="223"/>
      <c r="BH80" s="223"/>
      <c r="BI80" s="223"/>
      <c r="BJ80" s="223"/>
      <c r="BK80" s="223"/>
      <c r="BL80" s="223"/>
      <c r="BM80" s="223"/>
      <c r="BN80" s="223"/>
      <c r="BO80" s="223"/>
      <c r="BP80" s="223"/>
      <c r="BQ80" s="220">
        <v>74</v>
      </c>
      <c r="BR80" s="225"/>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1"/>
    </row>
    <row r="81" spans="1:131" ht="26.25" customHeight="1" x14ac:dyDescent="0.15">
      <c r="A81" s="220">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3"/>
      <c r="BF81" s="223"/>
      <c r="BG81" s="223"/>
      <c r="BH81" s="223"/>
      <c r="BI81" s="223"/>
      <c r="BJ81" s="223"/>
      <c r="BK81" s="223"/>
      <c r="BL81" s="223"/>
      <c r="BM81" s="223"/>
      <c r="BN81" s="223"/>
      <c r="BO81" s="223"/>
      <c r="BP81" s="223"/>
      <c r="BQ81" s="220">
        <v>75</v>
      </c>
      <c r="BR81" s="225"/>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1"/>
    </row>
    <row r="82" spans="1:131" ht="26.25" customHeight="1" x14ac:dyDescent="0.15">
      <c r="A82" s="220">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3"/>
      <c r="BF82" s="223"/>
      <c r="BG82" s="223"/>
      <c r="BH82" s="223"/>
      <c r="BI82" s="223"/>
      <c r="BJ82" s="223"/>
      <c r="BK82" s="223"/>
      <c r="BL82" s="223"/>
      <c r="BM82" s="223"/>
      <c r="BN82" s="223"/>
      <c r="BO82" s="223"/>
      <c r="BP82" s="223"/>
      <c r="BQ82" s="220">
        <v>76</v>
      </c>
      <c r="BR82" s="225"/>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1"/>
    </row>
    <row r="83" spans="1:131" ht="26.25" customHeight="1" x14ac:dyDescent="0.15">
      <c r="A83" s="220">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3"/>
      <c r="BF83" s="223"/>
      <c r="BG83" s="223"/>
      <c r="BH83" s="223"/>
      <c r="BI83" s="223"/>
      <c r="BJ83" s="223"/>
      <c r="BK83" s="223"/>
      <c r="BL83" s="223"/>
      <c r="BM83" s="223"/>
      <c r="BN83" s="223"/>
      <c r="BO83" s="223"/>
      <c r="BP83" s="223"/>
      <c r="BQ83" s="220">
        <v>77</v>
      </c>
      <c r="BR83" s="225"/>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1"/>
    </row>
    <row r="84" spans="1:131" ht="26.25" customHeight="1" x14ac:dyDescent="0.15">
      <c r="A84" s="220">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3"/>
      <c r="BF84" s="223"/>
      <c r="BG84" s="223"/>
      <c r="BH84" s="223"/>
      <c r="BI84" s="223"/>
      <c r="BJ84" s="223"/>
      <c r="BK84" s="223"/>
      <c r="BL84" s="223"/>
      <c r="BM84" s="223"/>
      <c r="BN84" s="223"/>
      <c r="BO84" s="223"/>
      <c r="BP84" s="223"/>
      <c r="BQ84" s="220">
        <v>78</v>
      </c>
      <c r="BR84" s="225"/>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1"/>
    </row>
    <row r="85" spans="1:131" ht="26.25" customHeight="1" x14ac:dyDescent="0.15">
      <c r="A85" s="220">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3"/>
      <c r="BF85" s="223"/>
      <c r="BG85" s="223"/>
      <c r="BH85" s="223"/>
      <c r="BI85" s="223"/>
      <c r="BJ85" s="223"/>
      <c r="BK85" s="223"/>
      <c r="BL85" s="223"/>
      <c r="BM85" s="223"/>
      <c r="BN85" s="223"/>
      <c r="BO85" s="223"/>
      <c r="BP85" s="223"/>
      <c r="BQ85" s="220">
        <v>79</v>
      </c>
      <c r="BR85" s="225"/>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1"/>
    </row>
    <row r="86" spans="1:131" ht="26.25" customHeight="1" x14ac:dyDescent="0.15">
      <c r="A86" s="220">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3"/>
      <c r="BF86" s="223"/>
      <c r="BG86" s="223"/>
      <c r="BH86" s="223"/>
      <c r="BI86" s="223"/>
      <c r="BJ86" s="223"/>
      <c r="BK86" s="223"/>
      <c r="BL86" s="223"/>
      <c r="BM86" s="223"/>
      <c r="BN86" s="223"/>
      <c r="BO86" s="223"/>
      <c r="BP86" s="223"/>
      <c r="BQ86" s="220">
        <v>80</v>
      </c>
      <c r="BR86" s="225"/>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1"/>
    </row>
    <row r="87" spans="1:131" ht="26.25" customHeight="1" x14ac:dyDescent="0.15">
      <c r="A87" s="22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3"/>
      <c r="BF87" s="223"/>
      <c r="BG87" s="223"/>
      <c r="BH87" s="223"/>
      <c r="BI87" s="223"/>
      <c r="BJ87" s="223"/>
      <c r="BK87" s="223"/>
      <c r="BL87" s="223"/>
      <c r="BM87" s="223"/>
      <c r="BN87" s="223"/>
      <c r="BO87" s="223"/>
      <c r="BP87" s="223"/>
      <c r="BQ87" s="220">
        <v>81</v>
      </c>
      <c r="BR87" s="225"/>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1"/>
    </row>
    <row r="88" spans="1:131" ht="26.25" customHeight="1" thickBot="1" x14ac:dyDescent="0.2">
      <c r="A88" s="222" t="s">
        <v>376</v>
      </c>
      <c r="B88" s="920" t="s">
        <v>407</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c r="AG88" s="942"/>
      <c r="AH88" s="942"/>
      <c r="AI88" s="942"/>
      <c r="AJ88" s="942"/>
      <c r="AK88" s="946"/>
      <c r="AL88" s="946"/>
      <c r="AM88" s="946"/>
      <c r="AN88" s="946"/>
      <c r="AO88" s="946"/>
      <c r="AP88" s="942"/>
      <c r="AQ88" s="942"/>
      <c r="AR88" s="942"/>
      <c r="AS88" s="942"/>
      <c r="AT88" s="942"/>
      <c r="AU88" s="942"/>
      <c r="AV88" s="942"/>
      <c r="AW88" s="942"/>
      <c r="AX88" s="942"/>
      <c r="AY88" s="942"/>
      <c r="AZ88" s="943"/>
      <c r="BA88" s="943"/>
      <c r="BB88" s="943"/>
      <c r="BC88" s="943"/>
      <c r="BD88" s="944"/>
      <c r="BE88" s="223"/>
      <c r="BF88" s="223"/>
      <c r="BG88" s="223"/>
      <c r="BH88" s="223"/>
      <c r="BI88" s="223"/>
      <c r="BJ88" s="223"/>
      <c r="BK88" s="223"/>
      <c r="BL88" s="223"/>
      <c r="BM88" s="223"/>
      <c r="BN88" s="223"/>
      <c r="BO88" s="223"/>
      <c r="BP88" s="223"/>
      <c r="BQ88" s="220">
        <v>82</v>
      </c>
      <c r="BR88" s="225"/>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1"/>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1"/>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1"/>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1"/>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1"/>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1"/>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1"/>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1"/>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1"/>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1"/>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1"/>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1"/>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1"/>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1"/>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376</v>
      </c>
      <c r="BR102" s="920" t="s">
        <v>408</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1"/>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23" t="s">
        <v>409</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1"/>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24" t="s">
        <v>410</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1"/>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
      <c r="A107" s="231" t="s">
        <v>411</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412</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x14ac:dyDescent="0.15">
      <c r="A108" s="925" t="s">
        <v>413</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414</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1" customFormat="1" ht="26.25" customHeight="1" x14ac:dyDescent="0.15">
      <c r="A109" s="881" t="s">
        <v>415</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416</v>
      </c>
      <c r="AB109" s="882"/>
      <c r="AC109" s="882"/>
      <c r="AD109" s="882"/>
      <c r="AE109" s="883"/>
      <c r="AF109" s="884" t="s">
        <v>294</v>
      </c>
      <c r="AG109" s="882"/>
      <c r="AH109" s="882"/>
      <c r="AI109" s="882"/>
      <c r="AJ109" s="883"/>
      <c r="AK109" s="884" t="s">
        <v>293</v>
      </c>
      <c r="AL109" s="882"/>
      <c r="AM109" s="882"/>
      <c r="AN109" s="882"/>
      <c r="AO109" s="883"/>
      <c r="AP109" s="884" t="s">
        <v>417</v>
      </c>
      <c r="AQ109" s="882"/>
      <c r="AR109" s="882"/>
      <c r="AS109" s="882"/>
      <c r="AT109" s="912"/>
      <c r="AU109" s="881" t="s">
        <v>415</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416</v>
      </c>
      <c r="BR109" s="882"/>
      <c r="BS109" s="882"/>
      <c r="BT109" s="882"/>
      <c r="BU109" s="883"/>
      <c r="BV109" s="884" t="s">
        <v>294</v>
      </c>
      <c r="BW109" s="882"/>
      <c r="BX109" s="882"/>
      <c r="BY109" s="882"/>
      <c r="BZ109" s="883"/>
      <c r="CA109" s="884" t="s">
        <v>293</v>
      </c>
      <c r="CB109" s="882"/>
      <c r="CC109" s="882"/>
      <c r="CD109" s="882"/>
      <c r="CE109" s="883"/>
      <c r="CF109" s="919" t="s">
        <v>417</v>
      </c>
      <c r="CG109" s="919"/>
      <c r="CH109" s="919"/>
      <c r="CI109" s="919"/>
      <c r="CJ109" s="919"/>
      <c r="CK109" s="884" t="s">
        <v>418</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416</v>
      </c>
      <c r="DH109" s="882"/>
      <c r="DI109" s="882"/>
      <c r="DJ109" s="882"/>
      <c r="DK109" s="883"/>
      <c r="DL109" s="884" t="s">
        <v>294</v>
      </c>
      <c r="DM109" s="882"/>
      <c r="DN109" s="882"/>
      <c r="DO109" s="882"/>
      <c r="DP109" s="883"/>
      <c r="DQ109" s="884" t="s">
        <v>293</v>
      </c>
      <c r="DR109" s="882"/>
      <c r="DS109" s="882"/>
      <c r="DT109" s="882"/>
      <c r="DU109" s="883"/>
      <c r="DV109" s="884" t="s">
        <v>417</v>
      </c>
      <c r="DW109" s="882"/>
      <c r="DX109" s="882"/>
      <c r="DY109" s="882"/>
      <c r="DZ109" s="912"/>
    </row>
    <row r="110" spans="1:131" s="211" customFormat="1" ht="26.25" customHeight="1" x14ac:dyDescent="0.15">
      <c r="A110" s="793" t="s">
        <v>419</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874">
        <v>701120</v>
      </c>
      <c r="AB110" s="875"/>
      <c r="AC110" s="875"/>
      <c r="AD110" s="875"/>
      <c r="AE110" s="876"/>
      <c r="AF110" s="877">
        <v>769179</v>
      </c>
      <c r="AG110" s="875"/>
      <c r="AH110" s="875"/>
      <c r="AI110" s="875"/>
      <c r="AJ110" s="876"/>
      <c r="AK110" s="877">
        <v>788493</v>
      </c>
      <c r="AL110" s="875"/>
      <c r="AM110" s="875"/>
      <c r="AN110" s="875"/>
      <c r="AO110" s="876"/>
      <c r="AP110" s="878">
        <v>41.3</v>
      </c>
      <c r="AQ110" s="879"/>
      <c r="AR110" s="879"/>
      <c r="AS110" s="879"/>
      <c r="AT110" s="880"/>
      <c r="AU110" s="913" t="s">
        <v>66</v>
      </c>
      <c r="AV110" s="914"/>
      <c r="AW110" s="914"/>
      <c r="AX110" s="914"/>
      <c r="AY110" s="914"/>
      <c r="AZ110" s="846" t="s">
        <v>420</v>
      </c>
      <c r="BA110" s="794"/>
      <c r="BB110" s="794"/>
      <c r="BC110" s="794"/>
      <c r="BD110" s="794"/>
      <c r="BE110" s="794"/>
      <c r="BF110" s="794"/>
      <c r="BG110" s="794"/>
      <c r="BH110" s="794"/>
      <c r="BI110" s="794"/>
      <c r="BJ110" s="794"/>
      <c r="BK110" s="794"/>
      <c r="BL110" s="794"/>
      <c r="BM110" s="794"/>
      <c r="BN110" s="794"/>
      <c r="BO110" s="794"/>
      <c r="BP110" s="795"/>
      <c r="BQ110" s="847">
        <v>9155246</v>
      </c>
      <c r="BR110" s="828"/>
      <c r="BS110" s="828"/>
      <c r="BT110" s="828"/>
      <c r="BU110" s="828"/>
      <c r="BV110" s="828">
        <v>9242199</v>
      </c>
      <c r="BW110" s="828"/>
      <c r="BX110" s="828"/>
      <c r="BY110" s="828"/>
      <c r="BZ110" s="828"/>
      <c r="CA110" s="828">
        <v>11294186</v>
      </c>
      <c r="CB110" s="828"/>
      <c r="CC110" s="828"/>
      <c r="CD110" s="828"/>
      <c r="CE110" s="828"/>
      <c r="CF110" s="852">
        <v>591.9</v>
      </c>
      <c r="CG110" s="853"/>
      <c r="CH110" s="853"/>
      <c r="CI110" s="853"/>
      <c r="CJ110" s="853"/>
      <c r="CK110" s="909" t="s">
        <v>421</v>
      </c>
      <c r="CL110" s="805"/>
      <c r="CM110" s="846" t="s">
        <v>422</v>
      </c>
      <c r="CN110" s="794"/>
      <c r="CO110" s="794"/>
      <c r="CP110" s="794"/>
      <c r="CQ110" s="794"/>
      <c r="CR110" s="794"/>
      <c r="CS110" s="794"/>
      <c r="CT110" s="794"/>
      <c r="CU110" s="794"/>
      <c r="CV110" s="794"/>
      <c r="CW110" s="794"/>
      <c r="CX110" s="794"/>
      <c r="CY110" s="794"/>
      <c r="CZ110" s="794"/>
      <c r="DA110" s="794"/>
      <c r="DB110" s="794"/>
      <c r="DC110" s="794"/>
      <c r="DD110" s="794"/>
      <c r="DE110" s="794"/>
      <c r="DF110" s="795"/>
      <c r="DG110" s="847" t="s">
        <v>423</v>
      </c>
      <c r="DH110" s="828"/>
      <c r="DI110" s="828"/>
      <c r="DJ110" s="828"/>
      <c r="DK110" s="828"/>
      <c r="DL110" s="828" t="s">
        <v>424</v>
      </c>
      <c r="DM110" s="828"/>
      <c r="DN110" s="828"/>
      <c r="DO110" s="828"/>
      <c r="DP110" s="828"/>
      <c r="DQ110" s="828" t="s">
        <v>424</v>
      </c>
      <c r="DR110" s="828"/>
      <c r="DS110" s="828"/>
      <c r="DT110" s="828"/>
      <c r="DU110" s="828"/>
      <c r="DV110" s="829" t="s">
        <v>425</v>
      </c>
      <c r="DW110" s="829"/>
      <c r="DX110" s="829"/>
      <c r="DY110" s="829"/>
      <c r="DZ110" s="830"/>
    </row>
    <row r="111" spans="1:131" s="211" customFormat="1" ht="26.25" customHeight="1" x14ac:dyDescent="0.15">
      <c r="A111" s="760" t="s">
        <v>426</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08"/>
      <c r="AA111" s="901" t="s">
        <v>423</v>
      </c>
      <c r="AB111" s="902"/>
      <c r="AC111" s="902"/>
      <c r="AD111" s="902"/>
      <c r="AE111" s="903"/>
      <c r="AF111" s="904" t="s">
        <v>427</v>
      </c>
      <c r="AG111" s="902"/>
      <c r="AH111" s="902"/>
      <c r="AI111" s="902"/>
      <c r="AJ111" s="903"/>
      <c r="AK111" s="904" t="s">
        <v>424</v>
      </c>
      <c r="AL111" s="902"/>
      <c r="AM111" s="902"/>
      <c r="AN111" s="902"/>
      <c r="AO111" s="903"/>
      <c r="AP111" s="905" t="s">
        <v>424</v>
      </c>
      <c r="AQ111" s="906"/>
      <c r="AR111" s="906"/>
      <c r="AS111" s="906"/>
      <c r="AT111" s="907"/>
      <c r="AU111" s="915"/>
      <c r="AV111" s="916"/>
      <c r="AW111" s="916"/>
      <c r="AX111" s="916"/>
      <c r="AY111" s="916"/>
      <c r="AZ111" s="801" t="s">
        <v>428</v>
      </c>
      <c r="BA111" s="738"/>
      <c r="BB111" s="738"/>
      <c r="BC111" s="738"/>
      <c r="BD111" s="738"/>
      <c r="BE111" s="738"/>
      <c r="BF111" s="738"/>
      <c r="BG111" s="738"/>
      <c r="BH111" s="738"/>
      <c r="BI111" s="738"/>
      <c r="BJ111" s="738"/>
      <c r="BK111" s="738"/>
      <c r="BL111" s="738"/>
      <c r="BM111" s="738"/>
      <c r="BN111" s="738"/>
      <c r="BO111" s="738"/>
      <c r="BP111" s="739"/>
      <c r="BQ111" s="802" t="s">
        <v>424</v>
      </c>
      <c r="BR111" s="803"/>
      <c r="BS111" s="803"/>
      <c r="BT111" s="803"/>
      <c r="BU111" s="803"/>
      <c r="BV111" s="803" t="s">
        <v>425</v>
      </c>
      <c r="BW111" s="803"/>
      <c r="BX111" s="803"/>
      <c r="BY111" s="803"/>
      <c r="BZ111" s="803"/>
      <c r="CA111" s="803" t="s">
        <v>424</v>
      </c>
      <c r="CB111" s="803"/>
      <c r="CC111" s="803"/>
      <c r="CD111" s="803"/>
      <c r="CE111" s="803"/>
      <c r="CF111" s="861" t="s">
        <v>425</v>
      </c>
      <c r="CG111" s="862"/>
      <c r="CH111" s="862"/>
      <c r="CI111" s="862"/>
      <c r="CJ111" s="862"/>
      <c r="CK111" s="910"/>
      <c r="CL111" s="807"/>
      <c r="CM111" s="801" t="s">
        <v>429</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802" t="s">
        <v>424</v>
      </c>
      <c r="DH111" s="803"/>
      <c r="DI111" s="803"/>
      <c r="DJ111" s="803"/>
      <c r="DK111" s="803"/>
      <c r="DL111" s="803" t="s">
        <v>430</v>
      </c>
      <c r="DM111" s="803"/>
      <c r="DN111" s="803"/>
      <c r="DO111" s="803"/>
      <c r="DP111" s="803"/>
      <c r="DQ111" s="803" t="s">
        <v>425</v>
      </c>
      <c r="DR111" s="803"/>
      <c r="DS111" s="803"/>
      <c r="DT111" s="803"/>
      <c r="DU111" s="803"/>
      <c r="DV111" s="780" t="s">
        <v>427</v>
      </c>
      <c r="DW111" s="780"/>
      <c r="DX111" s="780"/>
      <c r="DY111" s="780"/>
      <c r="DZ111" s="781"/>
    </row>
    <row r="112" spans="1:131" s="211" customFormat="1" ht="26.25" customHeight="1" x14ac:dyDescent="0.15">
      <c r="A112" s="895" t="s">
        <v>431</v>
      </c>
      <c r="B112" s="896"/>
      <c r="C112" s="738" t="s">
        <v>432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5" t="s">
        <v>424</v>
      </c>
      <c r="AB112" s="766"/>
      <c r="AC112" s="766"/>
      <c r="AD112" s="766"/>
      <c r="AE112" s="767"/>
      <c r="AF112" s="768" t="s">
        <v>430</v>
      </c>
      <c r="AG112" s="766"/>
      <c r="AH112" s="766"/>
      <c r="AI112" s="766"/>
      <c r="AJ112" s="767"/>
      <c r="AK112" s="768" t="s">
        <v>430</v>
      </c>
      <c r="AL112" s="766"/>
      <c r="AM112" s="766"/>
      <c r="AN112" s="766"/>
      <c r="AO112" s="767"/>
      <c r="AP112" s="810" t="s">
        <v>378</v>
      </c>
      <c r="AQ112" s="811"/>
      <c r="AR112" s="811"/>
      <c r="AS112" s="811"/>
      <c r="AT112" s="812"/>
      <c r="AU112" s="915"/>
      <c r="AV112" s="916"/>
      <c r="AW112" s="916"/>
      <c r="AX112" s="916"/>
      <c r="AY112" s="916"/>
      <c r="AZ112" s="801" t="s">
        <v>433</v>
      </c>
      <c r="BA112" s="738"/>
      <c r="BB112" s="738"/>
      <c r="BC112" s="738"/>
      <c r="BD112" s="738"/>
      <c r="BE112" s="738"/>
      <c r="BF112" s="738"/>
      <c r="BG112" s="738"/>
      <c r="BH112" s="738"/>
      <c r="BI112" s="738"/>
      <c r="BJ112" s="738"/>
      <c r="BK112" s="738"/>
      <c r="BL112" s="738"/>
      <c r="BM112" s="738"/>
      <c r="BN112" s="738"/>
      <c r="BO112" s="738"/>
      <c r="BP112" s="739"/>
      <c r="BQ112" s="802">
        <v>1679608</v>
      </c>
      <c r="BR112" s="803"/>
      <c r="BS112" s="803"/>
      <c r="BT112" s="803"/>
      <c r="BU112" s="803"/>
      <c r="BV112" s="803">
        <v>1655544</v>
      </c>
      <c r="BW112" s="803"/>
      <c r="BX112" s="803"/>
      <c r="BY112" s="803"/>
      <c r="BZ112" s="803"/>
      <c r="CA112" s="803">
        <v>1632115</v>
      </c>
      <c r="CB112" s="803"/>
      <c r="CC112" s="803"/>
      <c r="CD112" s="803"/>
      <c r="CE112" s="803"/>
      <c r="CF112" s="861">
        <v>85.5</v>
      </c>
      <c r="CG112" s="862"/>
      <c r="CH112" s="862"/>
      <c r="CI112" s="862"/>
      <c r="CJ112" s="862"/>
      <c r="CK112" s="910"/>
      <c r="CL112" s="807"/>
      <c r="CM112" s="801" t="s">
        <v>434</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802" t="s">
        <v>378</v>
      </c>
      <c r="DH112" s="803"/>
      <c r="DI112" s="803"/>
      <c r="DJ112" s="803"/>
      <c r="DK112" s="803"/>
      <c r="DL112" s="803" t="s">
        <v>430</v>
      </c>
      <c r="DM112" s="803"/>
      <c r="DN112" s="803"/>
      <c r="DO112" s="803"/>
      <c r="DP112" s="803"/>
      <c r="DQ112" s="803" t="s">
        <v>424</v>
      </c>
      <c r="DR112" s="803"/>
      <c r="DS112" s="803"/>
      <c r="DT112" s="803"/>
      <c r="DU112" s="803"/>
      <c r="DV112" s="780" t="s">
        <v>423</v>
      </c>
      <c r="DW112" s="780"/>
      <c r="DX112" s="780"/>
      <c r="DY112" s="780"/>
      <c r="DZ112" s="781"/>
    </row>
    <row r="113" spans="1:130" s="211" customFormat="1" ht="26.25" customHeight="1" x14ac:dyDescent="0.15">
      <c r="A113" s="897"/>
      <c r="B113" s="898"/>
      <c r="C113" s="738" t="s">
        <v>435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01">
        <v>166929</v>
      </c>
      <c r="AB113" s="902"/>
      <c r="AC113" s="902"/>
      <c r="AD113" s="902"/>
      <c r="AE113" s="903"/>
      <c r="AF113" s="904">
        <v>177567</v>
      </c>
      <c r="AG113" s="902"/>
      <c r="AH113" s="902"/>
      <c r="AI113" s="902"/>
      <c r="AJ113" s="903"/>
      <c r="AK113" s="904">
        <v>178062</v>
      </c>
      <c r="AL113" s="902"/>
      <c r="AM113" s="902"/>
      <c r="AN113" s="902"/>
      <c r="AO113" s="903"/>
      <c r="AP113" s="905">
        <v>9.3000000000000007</v>
      </c>
      <c r="AQ113" s="906"/>
      <c r="AR113" s="906"/>
      <c r="AS113" s="906"/>
      <c r="AT113" s="907"/>
      <c r="AU113" s="915"/>
      <c r="AV113" s="916"/>
      <c r="AW113" s="916"/>
      <c r="AX113" s="916"/>
      <c r="AY113" s="916"/>
      <c r="AZ113" s="801" t="s">
        <v>436</v>
      </c>
      <c r="BA113" s="738"/>
      <c r="BB113" s="738"/>
      <c r="BC113" s="738"/>
      <c r="BD113" s="738"/>
      <c r="BE113" s="738"/>
      <c r="BF113" s="738"/>
      <c r="BG113" s="738"/>
      <c r="BH113" s="738"/>
      <c r="BI113" s="738"/>
      <c r="BJ113" s="738"/>
      <c r="BK113" s="738"/>
      <c r="BL113" s="738"/>
      <c r="BM113" s="738"/>
      <c r="BN113" s="738"/>
      <c r="BO113" s="738"/>
      <c r="BP113" s="739"/>
      <c r="BQ113" s="802">
        <v>241432</v>
      </c>
      <c r="BR113" s="803"/>
      <c r="BS113" s="803"/>
      <c r="BT113" s="803"/>
      <c r="BU113" s="803"/>
      <c r="BV113" s="803">
        <v>230361</v>
      </c>
      <c r="BW113" s="803"/>
      <c r="BX113" s="803"/>
      <c r="BY113" s="803"/>
      <c r="BZ113" s="803"/>
      <c r="CA113" s="803">
        <v>231023</v>
      </c>
      <c r="CB113" s="803"/>
      <c r="CC113" s="803"/>
      <c r="CD113" s="803"/>
      <c r="CE113" s="803"/>
      <c r="CF113" s="861">
        <v>12.1</v>
      </c>
      <c r="CG113" s="862"/>
      <c r="CH113" s="862"/>
      <c r="CI113" s="862"/>
      <c r="CJ113" s="862"/>
      <c r="CK113" s="910"/>
      <c r="CL113" s="807"/>
      <c r="CM113" s="801" t="s">
        <v>437</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65" t="s">
        <v>430</v>
      </c>
      <c r="DH113" s="766"/>
      <c r="DI113" s="766"/>
      <c r="DJ113" s="766"/>
      <c r="DK113" s="767"/>
      <c r="DL113" s="768" t="s">
        <v>430</v>
      </c>
      <c r="DM113" s="766"/>
      <c r="DN113" s="766"/>
      <c r="DO113" s="766"/>
      <c r="DP113" s="767"/>
      <c r="DQ113" s="768" t="s">
        <v>424</v>
      </c>
      <c r="DR113" s="766"/>
      <c r="DS113" s="766"/>
      <c r="DT113" s="766"/>
      <c r="DU113" s="767"/>
      <c r="DV113" s="810" t="s">
        <v>430</v>
      </c>
      <c r="DW113" s="811"/>
      <c r="DX113" s="811"/>
      <c r="DY113" s="811"/>
      <c r="DZ113" s="812"/>
    </row>
    <row r="114" spans="1:130" s="211" customFormat="1" ht="26.25" customHeight="1" x14ac:dyDescent="0.15">
      <c r="A114" s="897"/>
      <c r="B114" s="898"/>
      <c r="C114" s="738" t="s">
        <v>438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5">
        <v>18786</v>
      </c>
      <c r="AB114" s="766"/>
      <c r="AC114" s="766"/>
      <c r="AD114" s="766"/>
      <c r="AE114" s="767"/>
      <c r="AF114" s="768">
        <v>20656</v>
      </c>
      <c r="AG114" s="766"/>
      <c r="AH114" s="766"/>
      <c r="AI114" s="766"/>
      <c r="AJ114" s="767"/>
      <c r="AK114" s="768">
        <v>23220</v>
      </c>
      <c r="AL114" s="766"/>
      <c r="AM114" s="766"/>
      <c r="AN114" s="766"/>
      <c r="AO114" s="767"/>
      <c r="AP114" s="810">
        <v>1.2</v>
      </c>
      <c r="AQ114" s="811"/>
      <c r="AR114" s="811"/>
      <c r="AS114" s="811"/>
      <c r="AT114" s="812"/>
      <c r="AU114" s="915"/>
      <c r="AV114" s="916"/>
      <c r="AW114" s="916"/>
      <c r="AX114" s="916"/>
      <c r="AY114" s="916"/>
      <c r="AZ114" s="801" t="s">
        <v>439</v>
      </c>
      <c r="BA114" s="738"/>
      <c r="BB114" s="738"/>
      <c r="BC114" s="738"/>
      <c r="BD114" s="738"/>
      <c r="BE114" s="738"/>
      <c r="BF114" s="738"/>
      <c r="BG114" s="738"/>
      <c r="BH114" s="738"/>
      <c r="BI114" s="738"/>
      <c r="BJ114" s="738"/>
      <c r="BK114" s="738"/>
      <c r="BL114" s="738"/>
      <c r="BM114" s="738"/>
      <c r="BN114" s="738"/>
      <c r="BO114" s="738"/>
      <c r="BP114" s="739"/>
      <c r="BQ114" s="802">
        <v>710405</v>
      </c>
      <c r="BR114" s="803"/>
      <c r="BS114" s="803"/>
      <c r="BT114" s="803"/>
      <c r="BU114" s="803"/>
      <c r="BV114" s="803">
        <v>698408</v>
      </c>
      <c r="BW114" s="803"/>
      <c r="BX114" s="803"/>
      <c r="BY114" s="803"/>
      <c r="BZ114" s="803"/>
      <c r="CA114" s="803">
        <v>689702</v>
      </c>
      <c r="CB114" s="803"/>
      <c r="CC114" s="803"/>
      <c r="CD114" s="803"/>
      <c r="CE114" s="803"/>
      <c r="CF114" s="861">
        <v>36.1</v>
      </c>
      <c r="CG114" s="862"/>
      <c r="CH114" s="862"/>
      <c r="CI114" s="862"/>
      <c r="CJ114" s="862"/>
      <c r="CK114" s="910"/>
      <c r="CL114" s="807"/>
      <c r="CM114" s="801" t="s">
        <v>440</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65" t="s">
        <v>423</v>
      </c>
      <c r="DH114" s="766"/>
      <c r="DI114" s="766"/>
      <c r="DJ114" s="766"/>
      <c r="DK114" s="767"/>
      <c r="DL114" s="768" t="s">
        <v>424</v>
      </c>
      <c r="DM114" s="766"/>
      <c r="DN114" s="766"/>
      <c r="DO114" s="766"/>
      <c r="DP114" s="767"/>
      <c r="DQ114" s="768" t="s">
        <v>430</v>
      </c>
      <c r="DR114" s="766"/>
      <c r="DS114" s="766"/>
      <c r="DT114" s="766"/>
      <c r="DU114" s="767"/>
      <c r="DV114" s="810" t="s">
        <v>430</v>
      </c>
      <c r="DW114" s="811"/>
      <c r="DX114" s="811"/>
      <c r="DY114" s="811"/>
      <c r="DZ114" s="812"/>
    </row>
    <row r="115" spans="1:130" s="211" customFormat="1" ht="26.25" customHeight="1" x14ac:dyDescent="0.15">
      <c r="A115" s="897"/>
      <c r="B115" s="898"/>
      <c r="C115" s="738" t="s">
        <v>441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01" t="s">
        <v>423</v>
      </c>
      <c r="AB115" s="902"/>
      <c r="AC115" s="902"/>
      <c r="AD115" s="902"/>
      <c r="AE115" s="903"/>
      <c r="AF115" s="904" t="s">
        <v>430</v>
      </c>
      <c r="AG115" s="902"/>
      <c r="AH115" s="902"/>
      <c r="AI115" s="902"/>
      <c r="AJ115" s="903"/>
      <c r="AK115" s="904" t="s">
        <v>427</v>
      </c>
      <c r="AL115" s="902"/>
      <c r="AM115" s="902"/>
      <c r="AN115" s="902"/>
      <c r="AO115" s="903"/>
      <c r="AP115" s="905" t="s">
        <v>430</v>
      </c>
      <c r="AQ115" s="906"/>
      <c r="AR115" s="906"/>
      <c r="AS115" s="906"/>
      <c r="AT115" s="907"/>
      <c r="AU115" s="915"/>
      <c r="AV115" s="916"/>
      <c r="AW115" s="916"/>
      <c r="AX115" s="916"/>
      <c r="AY115" s="916"/>
      <c r="AZ115" s="801" t="s">
        <v>442</v>
      </c>
      <c r="BA115" s="738"/>
      <c r="BB115" s="738"/>
      <c r="BC115" s="738"/>
      <c r="BD115" s="738"/>
      <c r="BE115" s="738"/>
      <c r="BF115" s="738"/>
      <c r="BG115" s="738"/>
      <c r="BH115" s="738"/>
      <c r="BI115" s="738"/>
      <c r="BJ115" s="738"/>
      <c r="BK115" s="738"/>
      <c r="BL115" s="738"/>
      <c r="BM115" s="738"/>
      <c r="BN115" s="738"/>
      <c r="BO115" s="738"/>
      <c r="BP115" s="739"/>
      <c r="BQ115" s="802" t="s">
        <v>424</v>
      </c>
      <c r="BR115" s="803"/>
      <c r="BS115" s="803"/>
      <c r="BT115" s="803"/>
      <c r="BU115" s="803"/>
      <c r="BV115" s="803" t="s">
        <v>424</v>
      </c>
      <c r="BW115" s="803"/>
      <c r="BX115" s="803"/>
      <c r="BY115" s="803"/>
      <c r="BZ115" s="803"/>
      <c r="CA115" s="803" t="s">
        <v>424</v>
      </c>
      <c r="CB115" s="803"/>
      <c r="CC115" s="803"/>
      <c r="CD115" s="803"/>
      <c r="CE115" s="803"/>
      <c r="CF115" s="861" t="s">
        <v>423</v>
      </c>
      <c r="CG115" s="862"/>
      <c r="CH115" s="862"/>
      <c r="CI115" s="862"/>
      <c r="CJ115" s="862"/>
      <c r="CK115" s="910"/>
      <c r="CL115" s="807"/>
      <c r="CM115" s="801" t="s">
        <v>443</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65" t="s">
        <v>427</v>
      </c>
      <c r="DH115" s="766"/>
      <c r="DI115" s="766"/>
      <c r="DJ115" s="766"/>
      <c r="DK115" s="767"/>
      <c r="DL115" s="768" t="s">
        <v>427</v>
      </c>
      <c r="DM115" s="766"/>
      <c r="DN115" s="766"/>
      <c r="DO115" s="766"/>
      <c r="DP115" s="767"/>
      <c r="DQ115" s="768" t="s">
        <v>378</v>
      </c>
      <c r="DR115" s="766"/>
      <c r="DS115" s="766"/>
      <c r="DT115" s="766"/>
      <c r="DU115" s="767"/>
      <c r="DV115" s="810" t="s">
        <v>430</v>
      </c>
      <c r="DW115" s="811"/>
      <c r="DX115" s="811"/>
      <c r="DY115" s="811"/>
      <c r="DZ115" s="812"/>
    </row>
    <row r="116" spans="1:130" s="211" customFormat="1" ht="26.25" customHeight="1" x14ac:dyDescent="0.15">
      <c r="A116" s="899"/>
      <c r="B116" s="900"/>
      <c r="C116" s="825" t="s">
        <v>444</v>
      </c>
      <c r="D116" s="825"/>
      <c r="E116" s="825"/>
      <c r="F116" s="825"/>
      <c r="G116" s="825"/>
      <c r="H116" s="825"/>
      <c r="I116" s="825"/>
      <c r="J116" s="825"/>
      <c r="K116" s="825"/>
      <c r="L116" s="825"/>
      <c r="M116" s="825"/>
      <c r="N116" s="825"/>
      <c r="O116" s="825"/>
      <c r="P116" s="825"/>
      <c r="Q116" s="825"/>
      <c r="R116" s="825"/>
      <c r="S116" s="825"/>
      <c r="T116" s="825"/>
      <c r="U116" s="825"/>
      <c r="V116" s="825"/>
      <c r="W116" s="825"/>
      <c r="X116" s="825"/>
      <c r="Y116" s="825"/>
      <c r="Z116" s="826"/>
      <c r="AA116" s="765" t="s">
        <v>430</v>
      </c>
      <c r="AB116" s="766"/>
      <c r="AC116" s="766"/>
      <c r="AD116" s="766"/>
      <c r="AE116" s="767"/>
      <c r="AF116" s="768">
        <v>24</v>
      </c>
      <c r="AG116" s="766"/>
      <c r="AH116" s="766"/>
      <c r="AI116" s="766"/>
      <c r="AJ116" s="767"/>
      <c r="AK116" s="768" t="s">
        <v>427</v>
      </c>
      <c r="AL116" s="766"/>
      <c r="AM116" s="766"/>
      <c r="AN116" s="766"/>
      <c r="AO116" s="767"/>
      <c r="AP116" s="810" t="s">
        <v>427</v>
      </c>
      <c r="AQ116" s="811"/>
      <c r="AR116" s="811"/>
      <c r="AS116" s="811"/>
      <c r="AT116" s="812"/>
      <c r="AU116" s="915"/>
      <c r="AV116" s="916"/>
      <c r="AW116" s="916"/>
      <c r="AX116" s="916"/>
      <c r="AY116" s="916"/>
      <c r="AZ116" s="849" t="s">
        <v>445</v>
      </c>
      <c r="BA116" s="850"/>
      <c r="BB116" s="850"/>
      <c r="BC116" s="850"/>
      <c r="BD116" s="850"/>
      <c r="BE116" s="850"/>
      <c r="BF116" s="850"/>
      <c r="BG116" s="850"/>
      <c r="BH116" s="850"/>
      <c r="BI116" s="850"/>
      <c r="BJ116" s="850"/>
      <c r="BK116" s="850"/>
      <c r="BL116" s="850"/>
      <c r="BM116" s="850"/>
      <c r="BN116" s="850"/>
      <c r="BO116" s="850"/>
      <c r="BP116" s="851"/>
      <c r="BQ116" s="802" t="s">
        <v>430</v>
      </c>
      <c r="BR116" s="803"/>
      <c r="BS116" s="803"/>
      <c r="BT116" s="803"/>
      <c r="BU116" s="803"/>
      <c r="BV116" s="803" t="s">
        <v>430</v>
      </c>
      <c r="BW116" s="803"/>
      <c r="BX116" s="803"/>
      <c r="BY116" s="803"/>
      <c r="BZ116" s="803"/>
      <c r="CA116" s="803" t="s">
        <v>430</v>
      </c>
      <c r="CB116" s="803"/>
      <c r="CC116" s="803"/>
      <c r="CD116" s="803"/>
      <c r="CE116" s="803"/>
      <c r="CF116" s="861" t="s">
        <v>430</v>
      </c>
      <c r="CG116" s="862"/>
      <c r="CH116" s="862"/>
      <c r="CI116" s="862"/>
      <c r="CJ116" s="862"/>
      <c r="CK116" s="910"/>
      <c r="CL116" s="807"/>
      <c r="CM116" s="801" t="s">
        <v>446</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65" t="s">
        <v>424</v>
      </c>
      <c r="DH116" s="766"/>
      <c r="DI116" s="766"/>
      <c r="DJ116" s="766"/>
      <c r="DK116" s="767"/>
      <c r="DL116" s="768" t="s">
        <v>430</v>
      </c>
      <c r="DM116" s="766"/>
      <c r="DN116" s="766"/>
      <c r="DO116" s="766"/>
      <c r="DP116" s="767"/>
      <c r="DQ116" s="768" t="s">
        <v>424</v>
      </c>
      <c r="DR116" s="766"/>
      <c r="DS116" s="766"/>
      <c r="DT116" s="766"/>
      <c r="DU116" s="767"/>
      <c r="DV116" s="810" t="s">
        <v>423</v>
      </c>
      <c r="DW116" s="811"/>
      <c r="DX116" s="811"/>
      <c r="DY116" s="811"/>
      <c r="DZ116" s="812"/>
    </row>
    <row r="117" spans="1:130" s="211" customFormat="1" ht="26.25" customHeight="1" x14ac:dyDescent="0.15">
      <c r="A117" s="881" t="s">
        <v>177</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63" t="s">
        <v>447</v>
      </c>
      <c r="Z117" s="883"/>
      <c r="AA117" s="888">
        <v>886835</v>
      </c>
      <c r="AB117" s="889"/>
      <c r="AC117" s="889"/>
      <c r="AD117" s="889"/>
      <c r="AE117" s="890"/>
      <c r="AF117" s="891">
        <v>967426</v>
      </c>
      <c r="AG117" s="889"/>
      <c r="AH117" s="889"/>
      <c r="AI117" s="889"/>
      <c r="AJ117" s="890"/>
      <c r="AK117" s="891">
        <v>989775</v>
      </c>
      <c r="AL117" s="889"/>
      <c r="AM117" s="889"/>
      <c r="AN117" s="889"/>
      <c r="AO117" s="890"/>
      <c r="AP117" s="892"/>
      <c r="AQ117" s="893"/>
      <c r="AR117" s="893"/>
      <c r="AS117" s="893"/>
      <c r="AT117" s="894"/>
      <c r="AU117" s="915"/>
      <c r="AV117" s="916"/>
      <c r="AW117" s="916"/>
      <c r="AX117" s="916"/>
      <c r="AY117" s="916"/>
      <c r="AZ117" s="849" t="s">
        <v>448</v>
      </c>
      <c r="BA117" s="850"/>
      <c r="BB117" s="850"/>
      <c r="BC117" s="850"/>
      <c r="BD117" s="850"/>
      <c r="BE117" s="850"/>
      <c r="BF117" s="850"/>
      <c r="BG117" s="850"/>
      <c r="BH117" s="850"/>
      <c r="BI117" s="850"/>
      <c r="BJ117" s="850"/>
      <c r="BK117" s="850"/>
      <c r="BL117" s="850"/>
      <c r="BM117" s="850"/>
      <c r="BN117" s="850"/>
      <c r="BO117" s="850"/>
      <c r="BP117" s="851"/>
      <c r="BQ117" s="802" t="s">
        <v>378</v>
      </c>
      <c r="BR117" s="803"/>
      <c r="BS117" s="803"/>
      <c r="BT117" s="803"/>
      <c r="BU117" s="803"/>
      <c r="BV117" s="803" t="s">
        <v>378</v>
      </c>
      <c r="BW117" s="803"/>
      <c r="BX117" s="803"/>
      <c r="BY117" s="803"/>
      <c r="BZ117" s="803"/>
      <c r="CA117" s="803" t="s">
        <v>378</v>
      </c>
      <c r="CB117" s="803"/>
      <c r="CC117" s="803"/>
      <c r="CD117" s="803"/>
      <c r="CE117" s="803"/>
      <c r="CF117" s="861" t="s">
        <v>378</v>
      </c>
      <c r="CG117" s="862"/>
      <c r="CH117" s="862"/>
      <c r="CI117" s="862"/>
      <c r="CJ117" s="862"/>
      <c r="CK117" s="910"/>
      <c r="CL117" s="807"/>
      <c r="CM117" s="801" t="s">
        <v>449</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65" t="s">
        <v>378</v>
      </c>
      <c r="DH117" s="766"/>
      <c r="DI117" s="766"/>
      <c r="DJ117" s="766"/>
      <c r="DK117" s="767"/>
      <c r="DL117" s="768" t="s">
        <v>378</v>
      </c>
      <c r="DM117" s="766"/>
      <c r="DN117" s="766"/>
      <c r="DO117" s="766"/>
      <c r="DP117" s="767"/>
      <c r="DQ117" s="768" t="s">
        <v>378</v>
      </c>
      <c r="DR117" s="766"/>
      <c r="DS117" s="766"/>
      <c r="DT117" s="766"/>
      <c r="DU117" s="767"/>
      <c r="DV117" s="810" t="s">
        <v>427</v>
      </c>
      <c r="DW117" s="811"/>
      <c r="DX117" s="811"/>
      <c r="DY117" s="811"/>
      <c r="DZ117" s="812"/>
    </row>
    <row r="118" spans="1:130" s="211" customFormat="1" ht="26.25" customHeight="1" x14ac:dyDescent="0.15">
      <c r="A118" s="881" t="s">
        <v>418</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416</v>
      </c>
      <c r="AB118" s="882"/>
      <c r="AC118" s="882"/>
      <c r="AD118" s="882"/>
      <c r="AE118" s="883"/>
      <c r="AF118" s="884" t="s">
        <v>294</v>
      </c>
      <c r="AG118" s="882"/>
      <c r="AH118" s="882"/>
      <c r="AI118" s="882"/>
      <c r="AJ118" s="883"/>
      <c r="AK118" s="884" t="s">
        <v>293</v>
      </c>
      <c r="AL118" s="882"/>
      <c r="AM118" s="882"/>
      <c r="AN118" s="882"/>
      <c r="AO118" s="883"/>
      <c r="AP118" s="885" t="s">
        <v>417</v>
      </c>
      <c r="AQ118" s="886"/>
      <c r="AR118" s="886"/>
      <c r="AS118" s="886"/>
      <c r="AT118" s="887"/>
      <c r="AU118" s="915"/>
      <c r="AV118" s="916"/>
      <c r="AW118" s="916"/>
      <c r="AX118" s="916"/>
      <c r="AY118" s="916"/>
      <c r="AZ118" s="824" t="s">
        <v>450</v>
      </c>
      <c r="BA118" s="825"/>
      <c r="BB118" s="825"/>
      <c r="BC118" s="825"/>
      <c r="BD118" s="825"/>
      <c r="BE118" s="825"/>
      <c r="BF118" s="825"/>
      <c r="BG118" s="825"/>
      <c r="BH118" s="825"/>
      <c r="BI118" s="825"/>
      <c r="BJ118" s="825"/>
      <c r="BK118" s="825"/>
      <c r="BL118" s="825"/>
      <c r="BM118" s="825"/>
      <c r="BN118" s="825"/>
      <c r="BO118" s="825"/>
      <c r="BP118" s="826"/>
      <c r="BQ118" s="865" t="s">
        <v>378</v>
      </c>
      <c r="BR118" s="831"/>
      <c r="BS118" s="831"/>
      <c r="BT118" s="831"/>
      <c r="BU118" s="831"/>
      <c r="BV118" s="831" t="s">
        <v>423</v>
      </c>
      <c r="BW118" s="831"/>
      <c r="BX118" s="831"/>
      <c r="BY118" s="831"/>
      <c r="BZ118" s="831"/>
      <c r="CA118" s="831" t="s">
        <v>423</v>
      </c>
      <c r="CB118" s="831"/>
      <c r="CC118" s="831"/>
      <c r="CD118" s="831"/>
      <c r="CE118" s="831"/>
      <c r="CF118" s="861" t="s">
        <v>424</v>
      </c>
      <c r="CG118" s="862"/>
      <c r="CH118" s="862"/>
      <c r="CI118" s="862"/>
      <c r="CJ118" s="862"/>
      <c r="CK118" s="910"/>
      <c r="CL118" s="807"/>
      <c r="CM118" s="801" t="s">
        <v>451</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65" t="s">
        <v>424</v>
      </c>
      <c r="DH118" s="766"/>
      <c r="DI118" s="766"/>
      <c r="DJ118" s="766"/>
      <c r="DK118" s="767"/>
      <c r="DL118" s="768" t="s">
        <v>424</v>
      </c>
      <c r="DM118" s="766"/>
      <c r="DN118" s="766"/>
      <c r="DO118" s="766"/>
      <c r="DP118" s="767"/>
      <c r="DQ118" s="768" t="s">
        <v>430</v>
      </c>
      <c r="DR118" s="766"/>
      <c r="DS118" s="766"/>
      <c r="DT118" s="766"/>
      <c r="DU118" s="767"/>
      <c r="DV118" s="810" t="s">
        <v>424</v>
      </c>
      <c r="DW118" s="811"/>
      <c r="DX118" s="811"/>
      <c r="DY118" s="811"/>
      <c r="DZ118" s="812"/>
    </row>
    <row r="119" spans="1:130" s="211" customFormat="1" ht="26.25" customHeight="1" x14ac:dyDescent="0.15">
      <c r="A119" s="804" t="s">
        <v>421</v>
      </c>
      <c r="B119" s="805"/>
      <c r="C119" s="846" t="s">
        <v>422</v>
      </c>
      <c r="D119" s="794"/>
      <c r="E119" s="794"/>
      <c r="F119" s="794"/>
      <c r="G119" s="794"/>
      <c r="H119" s="794"/>
      <c r="I119" s="794"/>
      <c r="J119" s="794"/>
      <c r="K119" s="794"/>
      <c r="L119" s="794"/>
      <c r="M119" s="794"/>
      <c r="N119" s="794"/>
      <c r="O119" s="794"/>
      <c r="P119" s="794"/>
      <c r="Q119" s="794"/>
      <c r="R119" s="794"/>
      <c r="S119" s="794"/>
      <c r="T119" s="794"/>
      <c r="U119" s="794"/>
      <c r="V119" s="794"/>
      <c r="W119" s="794"/>
      <c r="X119" s="794"/>
      <c r="Y119" s="794"/>
      <c r="Z119" s="795"/>
      <c r="AA119" s="874" t="s">
        <v>423</v>
      </c>
      <c r="AB119" s="875"/>
      <c r="AC119" s="875"/>
      <c r="AD119" s="875"/>
      <c r="AE119" s="876"/>
      <c r="AF119" s="877" t="s">
        <v>424</v>
      </c>
      <c r="AG119" s="875"/>
      <c r="AH119" s="875"/>
      <c r="AI119" s="875"/>
      <c r="AJ119" s="876"/>
      <c r="AK119" s="877" t="s">
        <v>424</v>
      </c>
      <c r="AL119" s="875"/>
      <c r="AM119" s="875"/>
      <c r="AN119" s="875"/>
      <c r="AO119" s="876"/>
      <c r="AP119" s="878" t="s">
        <v>424</v>
      </c>
      <c r="AQ119" s="879"/>
      <c r="AR119" s="879"/>
      <c r="AS119" s="879"/>
      <c r="AT119" s="880"/>
      <c r="AU119" s="917"/>
      <c r="AV119" s="918"/>
      <c r="AW119" s="918"/>
      <c r="AX119" s="918"/>
      <c r="AY119" s="918"/>
      <c r="AZ119" s="233" t="s">
        <v>177</v>
      </c>
      <c r="BA119" s="233"/>
      <c r="BB119" s="233"/>
      <c r="BC119" s="233"/>
      <c r="BD119" s="233"/>
      <c r="BE119" s="233"/>
      <c r="BF119" s="233"/>
      <c r="BG119" s="233"/>
      <c r="BH119" s="233"/>
      <c r="BI119" s="233"/>
      <c r="BJ119" s="233"/>
      <c r="BK119" s="233"/>
      <c r="BL119" s="233"/>
      <c r="BM119" s="233"/>
      <c r="BN119" s="233"/>
      <c r="BO119" s="863" t="s">
        <v>452</v>
      </c>
      <c r="BP119" s="864"/>
      <c r="BQ119" s="865">
        <v>11786691</v>
      </c>
      <c r="BR119" s="831"/>
      <c r="BS119" s="831"/>
      <c r="BT119" s="831"/>
      <c r="BU119" s="831"/>
      <c r="BV119" s="831">
        <v>11826512</v>
      </c>
      <c r="BW119" s="831"/>
      <c r="BX119" s="831"/>
      <c r="BY119" s="831"/>
      <c r="BZ119" s="831"/>
      <c r="CA119" s="831">
        <v>13847026</v>
      </c>
      <c r="CB119" s="831"/>
      <c r="CC119" s="831"/>
      <c r="CD119" s="831"/>
      <c r="CE119" s="831"/>
      <c r="CF119" s="734"/>
      <c r="CG119" s="735"/>
      <c r="CH119" s="735"/>
      <c r="CI119" s="735"/>
      <c r="CJ119" s="820"/>
      <c r="CK119" s="911"/>
      <c r="CL119" s="809"/>
      <c r="CM119" s="824" t="s">
        <v>453</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749" t="s">
        <v>427</v>
      </c>
      <c r="DH119" s="750"/>
      <c r="DI119" s="750"/>
      <c r="DJ119" s="750"/>
      <c r="DK119" s="751"/>
      <c r="DL119" s="752" t="s">
        <v>378</v>
      </c>
      <c r="DM119" s="750"/>
      <c r="DN119" s="750"/>
      <c r="DO119" s="750"/>
      <c r="DP119" s="751"/>
      <c r="DQ119" s="752" t="s">
        <v>427</v>
      </c>
      <c r="DR119" s="750"/>
      <c r="DS119" s="750"/>
      <c r="DT119" s="750"/>
      <c r="DU119" s="751"/>
      <c r="DV119" s="834" t="s">
        <v>423</v>
      </c>
      <c r="DW119" s="835"/>
      <c r="DX119" s="835"/>
      <c r="DY119" s="835"/>
      <c r="DZ119" s="836"/>
    </row>
    <row r="120" spans="1:130" s="211" customFormat="1" ht="26.25" customHeight="1" x14ac:dyDescent="0.15">
      <c r="A120" s="806"/>
      <c r="B120" s="807"/>
      <c r="C120" s="801" t="s">
        <v>429</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65" t="s">
        <v>423</v>
      </c>
      <c r="AB120" s="766"/>
      <c r="AC120" s="766"/>
      <c r="AD120" s="766"/>
      <c r="AE120" s="767"/>
      <c r="AF120" s="768" t="s">
        <v>424</v>
      </c>
      <c r="AG120" s="766"/>
      <c r="AH120" s="766"/>
      <c r="AI120" s="766"/>
      <c r="AJ120" s="767"/>
      <c r="AK120" s="768" t="s">
        <v>424</v>
      </c>
      <c r="AL120" s="766"/>
      <c r="AM120" s="766"/>
      <c r="AN120" s="766"/>
      <c r="AO120" s="767"/>
      <c r="AP120" s="810" t="s">
        <v>454</v>
      </c>
      <c r="AQ120" s="811"/>
      <c r="AR120" s="811"/>
      <c r="AS120" s="811"/>
      <c r="AT120" s="812"/>
      <c r="AU120" s="866" t="s">
        <v>455</v>
      </c>
      <c r="AV120" s="867"/>
      <c r="AW120" s="867"/>
      <c r="AX120" s="867"/>
      <c r="AY120" s="868"/>
      <c r="AZ120" s="846" t="s">
        <v>456</v>
      </c>
      <c r="BA120" s="794"/>
      <c r="BB120" s="794"/>
      <c r="BC120" s="794"/>
      <c r="BD120" s="794"/>
      <c r="BE120" s="794"/>
      <c r="BF120" s="794"/>
      <c r="BG120" s="794"/>
      <c r="BH120" s="794"/>
      <c r="BI120" s="794"/>
      <c r="BJ120" s="794"/>
      <c r="BK120" s="794"/>
      <c r="BL120" s="794"/>
      <c r="BM120" s="794"/>
      <c r="BN120" s="794"/>
      <c r="BO120" s="794"/>
      <c r="BP120" s="795"/>
      <c r="BQ120" s="847">
        <v>2125394</v>
      </c>
      <c r="BR120" s="828"/>
      <c r="BS120" s="828"/>
      <c r="BT120" s="828"/>
      <c r="BU120" s="828"/>
      <c r="BV120" s="828">
        <v>2242018</v>
      </c>
      <c r="BW120" s="828"/>
      <c r="BX120" s="828"/>
      <c r="BY120" s="828"/>
      <c r="BZ120" s="828"/>
      <c r="CA120" s="828">
        <v>2366676</v>
      </c>
      <c r="CB120" s="828"/>
      <c r="CC120" s="828"/>
      <c r="CD120" s="828"/>
      <c r="CE120" s="828"/>
      <c r="CF120" s="852">
        <v>124</v>
      </c>
      <c r="CG120" s="853"/>
      <c r="CH120" s="853"/>
      <c r="CI120" s="853"/>
      <c r="CJ120" s="853"/>
      <c r="CK120" s="854" t="s">
        <v>457</v>
      </c>
      <c r="CL120" s="838"/>
      <c r="CM120" s="838"/>
      <c r="CN120" s="838"/>
      <c r="CO120" s="839"/>
      <c r="CP120" s="858" t="s">
        <v>458</v>
      </c>
      <c r="CQ120" s="859"/>
      <c r="CR120" s="859"/>
      <c r="CS120" s="859"/>
      <c r="CT120" s="859"/>
      <c r="CU120" s="859"/>
      <c r="CV120" s="859"/>
      <c r="CW120" s="859"/>
      <c r="CX120" s="859"/>
      <c r="CY120" s="859"/>
      <c r="CZ120" s="859"/>
      <c r="DA120" s="859"/>
      <c r="DB120" s="859"/>
      <c r="DC120" s="859"/>
      <c r="DD120" s="859"/>
      <c r="DE120" s="859"/>
      <c r="DF120" s="860"/>
      <c r="DG120" s="847">
        <v>1316832</v>
      </c>
      <c r="DH120" s="828"/>
      <c r="DI120" s="828"/>
      <c r="DJ120" s="828"/>
      <c r="DK120" s="828"/>
      <c r="DL120" s="828">
        <v>1292534</v>
      </c>
      <c r="DM120" s="828"/>
      <c r="DN120" s="828"/>
      <c r="DO120" s="828"/>
      <c r="DP120" s="828"/>
      <c r="DQ120" s="828">
        <v>1257006</v>
      </c>
      <c r="DR120" s="828"/>
      <c r="DS120" s="828"/>
      <c r="DT120" s="828"/>
      <c r="DU120" s="828"/>
      <c r="DV120" s="829">
        <v>65.900000000000006</v>
      </c>
      <c r="DW120" s="829"/>
      <c r="DX120" s="829"/>
      <c r="DY120" s="829"/>
      <c r="DZ120" s="830"/>
    </row>
    <row r="121" spans="1:130" s="211" customFormat="1" ht="26.25" customHeight="1" x14ac:dyDescent="0.15">
      <c r="A121" s="806"/>
      <c r="B121" s="807"/>
      <c r="C121" s="849" t="s">
        <v>459</v>
      </c>
      <c r="D121" s="850"/>
      <c r="E121" s="850"/>
      <c r="F121" s="850"/>
      <c r="G121" s="850"/>
      <c r="H121" s="850"/>
      <c r="I121" s="850"/>
      <c r="J121" s="850"/>
      <c r="K121" s="850"/>
      <c r="L121" s="850"/>
      <c r="M121" s="850"/>
      <c r="N121" s="850"/>
      <c r="O121" s="850"/>
      <c r="P121" s="850"/>
      <c r="Q121" s="850"/>
      <c r="R121" s="850"/>
      <c r="S121" s="850"/>
      <c r="T121" s="850"/>
      <c r="U121" s="850"/>
      <c r="V121" s="850"/>
      <c r="W121" s="850"/>
      <c r="X121" s="850"/>
      <c r="Y121" s="850"/>
      <c r="Z121" s="851"/>
      <c r="AA121" s="765" t="s">
        <v>424</v>
      </c>
      <c r="AB121" s="766"/>
      <c r="AC121" s="766"/>
      <c r="AD121" s="766"/>
      <c r="AE121" s="767"/>
      <c r="AF121" s="768" t="s">
        <v>430</v>
      </c>
      <c r="AG121" s="766"/>
      <c r="AH121" s="766"/>
      <c r="AI121" s="766"/>
      <c r="AJ121" s="767"/>
      <c r="AK121" s="768" t="s">
        <v>424</v>
      </c>
      <c r="AL121" s="766"/>
      <c r="AM121" s="766"/>
      <c r="AN121" s="766"/>
      <c r="AO121" s="767"/>
      <c r="AP121" s="810" t="s">
        <v>424</v>
      </c>
      <c r="AQ121" s="811"/>
      <c r="AR121" s="811"/>
      <c r="AS121" s="811"/>
      <c r="AT121" s="812"/>
      <c r="AU121" s="869"/>
      <c r="AV121" s="870"/>
      <c r="AW121" s="870"/>
      <c r="AX121" s="870"/>
      <c r="AY121" s="871"/>
      <c r="AZ121" s="801" t="s">
        <v>460</v>
      </c>
      <c r="BA121" s="738"/>
      <c r="BB121" s="738"/>
      <c r="BC121" s="738"/>
      <c r="BD121" s="738"/>
      <c r="BE121" s="738"/>
      <c r="BF121" s="738"/>
      <c r="BG121" s="738"/>
      <c r="BH121" s="738"/>
      <c r="BI121" s="738"/>
      <c r="BJ121" s="738"/>
      <c r="BK121" s="738"/>
      <c r="BL121" s="738"/>
      <c r="BM121" s="738"/>
      <c r="BN121" s="738"/>
      <c r="BO121" s="738"/>
      <c r="BP121" s="739"/>
      <c r="BQ121" s="802">
        <v>452845</v>
      </c>
      <c r="BR121" s="803"/>
      <c r="BS121" s="803"/>
      <c r="BT121" s="803"/>
      <c r="BU121" s="803"/>
      <c r="BV121" s="803">
        <v>402634</v>
      </c>
      <c r="BW121" s="803"/>
      <c r="BX121" s="803"/>
      <c r="BY121" s="803"/>
      <c r="BZ121" s="803"/>
      <c r="CA121" s="803">
        <v>450542</v>
      </c>
      <c r="CB121" s="803"/>
      <c r="CC121" s="803"/>
      <c r="CD121" s="803"/>
      <c r="CE121" s="803"/>
      <c r="CF121" s="861">
        <v>23.6</v>
      </c>
      <c r="CG121" s="862"/>
      <c r="CH121" s="862"/>
      <c r="CI121" s="862"/>
      <c r="CJ121" s="862"/>
      <c r="CK121" s="855"/>
      <c r="CL121" s="841"/>
      <c r="CM121" s="841"/>
      <c r="CN121" s="841"/>
      <c r="CO121" s="842"/>
      <c r="CP121" s="821" t="s">
        <v>461</v>
      </c>
      <c r="CQ121" s="822"/>
      <c r="CR121" s="822"/>
      <c r="CS121" s="822"/>
      <c r="CT121" s="822"/>
      <c r="CU121" s="822"/>
      <c r="CV121" s="822"/>
      <c r="CW121" s="822"/>
      <c r="CX121" s="822"/>
      <c r="CY121" s="822"/>
      <c r="CZ121" s="822"/>
      <c r="DA121" s="822"/>
      <c r="DB121" s="822"/>
      <c r="DC121" s="822"/>
      <c r="DD121" s="822"/>
      <c r="DE121" s="822"/>
      <c r="DF121" s="823"/>
      <c r="DG121" s="802">
        <v>362219</v>
      </c>
      <c r="DH121" s="803"/>
      <c r="DI121" s="803"/>
      <c r="DJ121" s="803"/>
      <c r="DK121" s="803"/>
      <c r="DL121" s="803">
        <v>362465</v>
      </c>
      <c r="DM121" s="803"/>
      <c r="DN121" s="803"/>
      <c r="DO121" s="803"/>
      <c r="DP121" s="803"/>
      <c r="DQ121" s="803">
        <v>374700</v>
      </c>
      <c r="DR121" s="803"/>
      <c r="DS121" s="803"/>
      <c r="DT121" s="803"/>
      <c r="DU121" s="803"/>
      <c r="DV121" s="780">
        <v>19.600000000000001</v>
      </c>
      <c r="DW121" s="780"/>
      <c r="DX121" s="780"/>
      <c r="DY121" s="780"/>
      <c r="DZ121" s="781"/>
    </row>
    <row r="122" spans="1:130" s="211" customFormat="1" ht="26.25" customHeight="1" x14ac:dyDescent="0.15">
      <c r="A122" s="806"/>
      <c r="B122" s="807"/>
      <c r="C122" s="801" t="s">
        <v>440</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65" t="s">
        <v>424</v>
      </c>
      <c r="AB122" s="766"/>
      <c r="AC122" s="766"/>
      <c r="AD122" s="766"/>
      <c r="AE122" s="767"/>
      <c r="AF122" s="768" t="s">
        <v>454</v>
      </c>
      <c r="AG122" s="766"/>
      <c r="AH122" s="766"/>
      <c r="AI122" s="766"/>
      <c r="AJ122" s="767"/>
      <c r="AK122" s="768" t="s">
        <v>424</v>
      </c>
      <c r="AL122" s="766"/>
      <c r="AM122" s="766"/>
      <c r="AN122" s="766"/>
      <c r="AO122" s="767"/>
      <c r="AP122" s="810" t="s">
        <v>424</v>
      </c>
      <c r="AQ122" s="811"/>
      <c r="AR122" s="811"/>
      <c r="AS122" s="811"/>
      <c r="AT122" s="812"/>
      <c r="AU122" s="869"/>
      <c r="AV122" s="870"/>
      <c r="AW122" s="870"/>
      <c r="AX122" s="870"/>
      <c r="AY122" s="871"/>
      <c r="AZ122" s="824" t="s">
        <v>462</v>
      </c>
      <c r="BA122" s="825"/>
      <c r="BB122" s="825"/>
      <c r="BC122" s="825"/>
      <c r="BD122" s="825"/>
      <c r="BE122" s="825"/>
      <c r="BF122" s="825"/>
      <c r="BG122" s="825"/>
      <c r="BH122" s="825"/>
      <c r="BI122" s="825"/>
      <c r="BJ122" s="825"/>
      <c r="BK122" s="825"/>
      <c r="BL122" s="825"/>
      <c r="BM122" s="825"/>
      <c r="BN122" s="825"/>
      <c r="BO122" s="825"/>
      <c r="BP122" s="826"/>
      <c r="BQ122" s="865">
        <v>7882794</v>
      </c>
      <c r="BR122" s="831"/>
      <c r="BS122" s="831"/>
      <c r="BT122" s="831"/>
      <c r="BU122" s="831"/>
      <c r="BV122" s="831">
        <v>7790659</v>
      </c>
      <c r="BW122" s="831"/>
      <c r="BX122" s="831"/>
      <c r="BY122" s="831"/>
      <c r="BZ122" s="831"/>
      <c r="CA122" s="831">
        <v>9331516</v>
      </c>
      <c r="CB122" s="831"/>
      <c r="CC122" s="831"/>
      <c r="CD122" s="831"/>
      <c r="CE122" s="831"/>
      <c r="CF122" s="832">
        <v>489</v>
      </c>
      <c r="CG122" s="833"/>
      <c r="CH122" s="833"/>
      <c r="CI122" s="833"/>
      <c r="CJ122" s="833"/>
      <c r="CK122" s="855"/>
      <c r="CL122" s="841"/>
      <c r="CM122" s="841"/>
      <c r="CN122" s="841"/>
      <c r="CO122" s="842"/>
      <c r="CP122" s="821"/>
      <c r="CQ122" s="822"/>
      <c r="CR122" s="822"/>
      <c r="CS122" s="822"/>
      <c r="CT122" s="822"/>
      <c r="CU122" s="822"/>
      <c r="CV122" s="822"/>
      <c r="CW122" s="822"/>
      <c r="CX122" s="822"/>
      <c r="CY122" s="822"/>
      <c r="CZ122" s="822"/>
      <c r="DA122" s="822"/>
      <c r="DB122" s="822"/>
      <c r="DC122" s="822"/>
      <c r="DD122" s="822"/>
      <c r="DE122" s="822"/>
      <c r="DF122" s="823"/>
      <c r="DG122" s="802"/>
      <c r="DH122" s="803"/>
      <c r="DI122" s="803"/>
      <c r="DJ122" s="803"/>
      <c r="DK122" s="803"/>
      <c r="DL122" s="803"/>
      <c r="DM122" s="803"/>
      <c r="DN122" s="803"/>
      <c r="DO122" s="803"/>
      <c r="DP122" s="803"/>
      <c r="DQ122" s="803"/>
      <c r="DR122" s="803"/>
      <c r="DS122" s="803"/>
      <c r="DT122" s="803"/>
      <c r="DU122" s="803"/>
      <c r="DV122" s="780"/>
      <c r="DW122" s="780"/>
      <c r="DX122" s="780"/>
      <c r="DY122" s="780"/>
      <c r="DZ122" s="781"/>
    </row>
    <row r="123" spans="1:130" s="211" customFormat="1" ht="26.25" customHeight="1" x14ac:dyDescent="0.15">
      <c r="A123" s="806"/>
      <c r="B123" s="807"/>
      <c r="C123" s="801" t="s">
        <v>446</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65" t="s">
        <v>424</v>
      </c>
      <c r="AB123" s="766"/>
      <c r="AC123" s="766"/>
      <c r="AD123" s="766"/>
      <c r="AE123" s="767"/>
      <c r="AF123" s="768" t="s">
        <v>430</v>
      </c>
      <c r="AG123" s="766"/>
      <c r="AH123" s="766"/>
      <c r="AI123" s="766"/>
      <c r="AJ123" s="767"/>
      <c r="AK123" s="768" t="s">
        <v>430</v>
      </c>
      <c r="AL123" s="766"/>
      <c r="AM123" s="766"/>
      <c r="AN123" s="766"/>
      <c r="AO123" s="767"/>
      <c r="AP123" s="810" t="s">
        <v>454</v>
      </c>
      <c r="AQ123" s="811"/>
      <c r="AR123" s="811"/>
      <c r="AS123" s="811"/>
      <c r="AT123" s="812"/>
      <c r="AU123" s="872"/>
      <c r="AV123" s="873"/>
      <c r="AW123" s="873"/>
      <c r="AX123" s="873"/>
      <c r="AY123" s="873"/>
      <c r="AZ123" s="233" t="s">
        <v>177</v>
      </c>
      <c r="BA123" s="233"/>
      <c r="BB123" s="233"/>
      <c r="BC123" s="233"/>
      <c r="BD123" s="233"/>
      <c r="BE123" s="233"/>
      <c r="BF123" s="233"/>
      <c r="BG123" s="233"/>
      <c r="BH123" s="233"/>
      <c r="BI123" s="233"/>
      <c r="BJ123" s="233"/>
      <c r="BK123" s="233"/>
      <c r="BL123" s="233"/>
      <c r="BM123" s="233"/>
      <c r="BN123" s="233"/>
      <c r="BO123" s="863" t="s">
        <v>463</v>
      </c>
      <c r="BP123" s="864"/>
      <c r="BQ123" s="818">
        <v>10461033</v>
      </c>
      <c r="BR123" s="819"/>
      <c r="BS123" s="819"/>
      <c r="BT123" s="819"/>
      <c r="BU123" s="819"/>
      <c r="BV123" s="819">
        <v>10435311</v>
      </c>
      <c r="BW123" s="819"/>
      <c r="BX123" s="819"/>
      <c r="BY123" s="819"/>
      <c r="BZ123" s="819"/>
      <c r="CA123" s="819">
        <v>12148734</v>
      </c>
      <c r="CB123" s="819"/>
      <c r="CC123" s="819"/>
      <c r="CD123" s="819"/>
      <c r="CE123" s="819"/>
      <c r="CF123" s="734"/>
      <c r="CG123" s="735"/>
      <c r="CH123" s="735"/>
      <c r="CI123" s="735"/>
      <c r="CJ123" s="820"/>
      <c r="CK123" s="855"/>
      <c r="CL123" s="841"/>
      <c r="CM123" s="841"/>
      <c r="CN123" s="841"/>
      <c r="CO123" s="842"/>
      <c r="CP123" s="821"/>
      <c r="CQ123" s="822"/>
      <c r="CR123" s="822"/>
      <c r="CS123" s="822"/>
      <c r="CT123" s="822"/>
      <c r="CU123" s="822"/>
      <c r="CV123" s="822"/>
      <c r="CW123" s="822"/>
      <c r="CX123" s="822"/>
      <c r="CY123" s="822"/>
      <c r="CZ123" s="822"/>
      <c r="DA123" s="822"/>
      <c r="DB123" s="822"/>
      <c r="DC123" s="822"/>
      <c r="DD123" s="822"/>
      <c r="DE123" s="822"/>
      <c r="DF123" s="823"/>
      <c r="DG123" s="765"/>
      <c r="DH123" s="766"/>
      <c r="DI123" s="766"/>
      <c r="DJ123" s="766"/>
      <c r="DK123" s="767"/>
      <c r="DL123" s="768"/>
      <c r="DM123" s="766"/>
      <c r="DN123" s="766"/>
      <c r="DO123" s="766"/>
      <c r="DP123" s="767"/>
      <c r="DQ123" s="768"/>
      <c r="DR123" s="766"/>
      <c r="DS123" s="766"/>
      <c r="DT123" s="766"/>
      <c r="DU123" s="767"/>
      <c r="DV123" s="810"/>
      <c r="DW123" s="811"/>
      <c r="DX123" s="811"/>
      <c r="DY123" s="811"/>
      <c r="DZ123" s="812"/>
    </row>
    <row r="124" spans="1:130" s="211" customFormat="1" ht="26.25" customHeight="1" thickBot="1" x14ac:dyDescent="0.2">
      <c r="A124" s="806"/>
      <c r="B124" s="807"/>
      <c r="C124" s="801" t="s">
        <v>449</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65" t="s">
        <v>378</v>
      </c>
      <c r="AB124" s="766"/>
      <c r="AC124" s="766"/>
      <c r="AD124" s="766"/>
      <c r="AE124" s="767"/>
      <c r="AF124" s="768" t="s">
        <v>378</v>
      </c>
      <c r="AG124" s="766"/>
      <c r="AH124" s="766"/>
      <c r="AI124" s="766"/>
      <c r="AJ124" s="767"/>
      <c r="AK124" s="768" t="s">
        <v>430</v>
      </c>
      <c r="AL124" s="766"/>
      <c r="AM124" s="766"/>
      <c r="AN124" s="766"/>
      <c r="AO124" s="767"/>
      <c r="AP124" s="810" t="s">
        <v>424</v>
      </c>
      <c r="AQ124" s="811"/>
      <c r="AR124" s="811"/>
      <c r="AS124" s="811"/>
      <c r="AT124" s="812"/>
      <c r="AU124" s="813" t="s">
        <v>464</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v>72.7</v>
      </c>
      <c r="BR124" s="817"/>
      <c r="BS124" s="817"/>
      <c r="BT124" s="817"/>
      <c r="BU124" s="817"/>
      <c r="BV124" s="817">
        <v>75.8</v>
      </c>
      <c r="BW124" s="817"/>
      <c r="BX124" s="817"/>
      <c r="BY124" s="817"/>
      <c r="BZ124" s="817"/>
      <c r="CA124" s="817">
        <v>89</v>
      </c>
      <c r="CB124" s="817"/>
      <c r="CC124" s="817"/>
      <c r="CD124" s="817"/>
      <c r="CE124" s="817"/>
      <c r="CF124" s="712"/>
      <c r="CG124" s="713"/>
      <c r="CH124" s="713"/>
      <c r="CI124" s="713"/>
      <c r="CJ124" s="848"/>
      <c r="CK124" s="856"/>
      <c r="CL124" s="856"/>
      <c r="CM124" s="856"/>
      <c r="CN124" s="856"/>
      <c r="CO124" s="857"/>
      <c r="CP124" s="821" t="s">
        <v>465</v>
      </c>
      <c r="CQ124" s="822"/>
      <c r="CR124" s="822"/>
      <c r="CS124" s="822"/>
      <c r="CT124" s="822"/>
      <c r="CU124" s="822"/>
      <c r="CV124" s="822"/>
      <c r="CW124" s="822"/>
      <c r="CX124" s="822"/>
      <c r="CY124" s="822"/>
      <c r="CZ124" s="822"/>
      <c r="DA124" s="822"/>
      <c r="DB124" s="822"/>
      <c r="DC124" s="822"/>
      <c r="DD124" s="822"/>
      <c r="DE124" s="822"/>
      <c r="DF124" s="823"/>
      <c r="DG124" s="749">
        <v>557</v>
      </c>
      <c r="DH124" s="750"/>
      <c r="DI124" s="750"/>
      <c r="DJ124" s="750"/>
      <c r="DK124" s="751"/>
      <c r="DL124" s="752">
        <v>545</v>
      </c>
      <c r="DM124" s="750"/>
      <c r="DN124" s="750"/>
      <c r="DO124" s="750"/>
      <c r="DP124" s="751"/>
      <c r="DQ124" s="752" t="s">
        <v>430</v>
      </c>
      <c r="DR124" s="750"/>
      <c r="DS124" s="750"/>
      <c r="DT124" s="750"/>
      <c r="DU124" s="751"/>
      <c r="DV124" s="834" t="s">
        <v>378</v>
      </c>
      <c r="DW124" s="835"/>
      <c r="DX124" s="835"/>
      <c r="DY124" s="835"/>
      <c r="DZ124" s="836"/>
    </row>
    <row r="125" spans="1:130" s="211" customFormat="1" ht="26.25" customHeight="1" x14ac:dyDescent="0.15">
      <c r="A125" s="806"/>
      <c r="B125" s="807"/>
      <c r="C125" s="801" t="s">
        <v>451</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65" t="s">
        <v>430</v>
      </c>
      <c r="AB125" s="766"/>
      <c r="AC125" s="766"/>
      <c r="AD125" s="766"/>
      <c r="AE125" s="767"/>
      <c r="AF125" s="768" t="s">
        <v>430</v>
      </c>
      <c r="AG125" s="766"/>
      <c r="AH125" s="766"/>
      <c r="AI125" s="766"/>
      <c r="AJ125" s="767"/>
      <c r="AK125" s="768" t="s">
        <v>430</v>
      </c>
      <c r="AL125" s="766"/>
      <c r="AM125" s="766"/>
      <c r="AN125" s="766"/>
      <c r="AO125" s="767"/>
      <c r="AP125" s="810" t="s">
        <v>430</v>
      </c>
      <c r="AQ125" s="811"/>
      <c r="AR125" s="811"/>
      <c r="AS125" s="811"/>
      <c r="AT125" s="812"/>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37" t="s">
        <v>466</v>
      </c>
      <c r="CL125" s="838"/>
      <c r="CM125" s="838"/>
      <c r="CN125" s="838"/>
      <c r="CO125" s="839"/>
      <c r="CP125" s="846" t="s">
        <v>467</v>
      </c>
      <c r="CQ125" s="794"/>
      <c r="CR125" s="794"/>
      <c r="CS125" s="794"/>
      <c r="CT125" s="794"/>
      <c r="CU125" s="794"/>
      <c r="CV125" s="794"/>
      <c r="CW125" s="794"/>
      <c r="CX125" s="794"/>
      <c r="CY125" s="794"/>
      <c r="CZ125" s="794"/>
      <c r="DA125" s="794"/>
      <c r="DB125" s="794"/>
      <c r="DC125" s="794"/>
      <c r="DD125" s="794"/>
      <c r="DE125" s="794"/>
      <c r="DF125" s="795"/>
      <c r="DG125" s="847" t="s">
        <v>430</v>
      </c>
      <c r="DH125" s="828"/>
      <c r="DI125" s="828"/>
      <c r="DJ125" s="828"/>
      <c r="DK125" s="828"/>
      <c r="DL125" s="828" t="s">
        <v>424</v>
      </c>
      <c r="DM125" s="828"/>
      <c r="DN125" s="828"/>
      <c r="DO125" s="828"/>
      <c r="DP125" s="828"/>
      <c r="DQ125" s="828" t="s">
        <v>424</v>
      </c>
      <c r="DR125" s="828"/>
      <c r="DS125" s="828"/>
      <c r="DT125" s="828"/>
      <c r="DU125" s="828"/>
      <c r="DV125" s="829" t="s">
        <v>430</v>
      </c>
      <c r="DW125" s="829"/>
      <c r="DX125" s="829"/>
      <c r="DY125" s="829"/>
      <c r="DZ125" s="830"/>
    </row>
    <row r="126" spans="1:130" s="211" customFormat="1" ht="26.25" customHeight="1" thickBot="1" x14ac:dyDescent="0.2">
      <c r="A126" s="806"/>
      <c r="B126" s="807"/>
      <c r="C126" s="801" t="s">
        <v>453</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65" t="s">
        <v>378</v>
      </c>
      <c r="AB126" s="766"/>
      <c r="AC126" s="766"/>
      <c r="AD126" s="766"/>
      <c r="AE126" s="767"/>
      <c r="AF126" s="768" t="s">
        <v>424</v>
      </c>
      <c r="AG126" s="766"/>
      <c r="AH126" s="766"/>
      <c r="AI126" s="766"/>
      <c r="AJ126" s="767"/>
      <c r="AK126" s="768" t="s">
        <v>430</v>
      </c>
      <c r="AL126" s="766"/>
      <c r="AM126" s="766"/>
      <c r="AN126" s="766"/>
      <c r="AO126" s="767"/>
      <c r="AP126" s="810" t="s">
        <v>378</v>
      </c>
      <c r="AQ126" s="811"/>
      <c r="AR126" s="811"/>
      <c r="AS126" s="811"/>
      <c r="AT126" s="812"/>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40"/>
      <c r="CL126" s="841"/>
      <c r="CM126" s="841"/>
      <c r="CN126" s="841"/>
      <c r="CO126" s="842"/>
      <c r="CP126" s="801" t="s">
        <v>468</v>
      </c>
      <c r="CQ126" s="738"/>
      <c r="CR126" s="738"/>
      <c r="CS126" s="738"/>
      <c r="CT126" s="738"/>
      <c r="CU126" s="738"/>
      <c r="CV126" s="738"/>
      <c r="CW126" s="738"/>
      <c r="CX126" s="738"/>
      <c r="CY126" s="738"/>
      <c r="CZ126" s="738"/>
      <c r="DA126" s="738"/>
      <c r="DB126" s="738"/>
      <c r="DC126" s="738"/>
      <c r="DD126" s="738"/>
      <c r="DE126" s="738"/>
      <c r="DF126" s="739"/>
      <c r="DG126" s="802" t="s">
        <v>430</v>
      </c>
      <c r="DH126" s="803"/>
      <c r="DI126" s="803"/>
      <c r="DJ126" s="803"/>
      <c r="DK126" s="803"/>
      <c r="DL126" s="803" t="s">
        <v>430</v>
      </c>
      <c r="DM126" s="803"/>
      <c r="DN126" s="803"/>
      <c r="DO126" s="803"/>
      <c r="DP126" s="803"/>
      <c r="DQ126" s="803" t="s">
        <v>378</v>
      </c>
      <c r="DR126" s="803"/>
      <c r="DS126" s="803"/>
      <c r="DT126" s="803"/>
      <c r="DU126" s="803"/>
      <c r="DV126" s="780" t="s">
        <v>430</v>
      </c>
      <c r="DW126" s="780"/>
      <c r="DX126" s="780"/>
      <c r="DY126" s="780"/>
      <c r="DZ126" s="781"/>
    </row>
    <row r="127" spans="1:130" s="211" customFormat="1" ht="26.25" customHeight="1" x14ac:dyDescent="0.15">
      <c r="A127" s="808"/>
      <c r="B127" s="809"/>
      <c r="C127" s="824" t="s">
        <v>469</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65" t="s">
        <v>430</v>
      </c>
      <c r="AB127" s="766"/>
      <c r="AC127" s="766"/>
      <c r="AD127" s="766"/>
      <c r="AE127" s="767"/>
      <c r="AF127" s="768" t="s">
        <v>424</v>
      </c>
      <c r="AG127" s="766"/>
      <c r="AH127" s="766"/>
      <c r="AI127" s="766"/>
      <c r="AJ127" s="767"/>
      <c r="AK127" s="768" t="s">
        <v>378</v>
      </c>
      <c r="AL127" s="766"/>
      <c r="AM127" s="766"/>
      <c r="AN127" s="766"/>
      <c r="AO127" s="767"/>
      <c r="AP127" s="810" t="s">
        <v>430</v>
      </c>
      <c r="AQ127" s="811"/>
      <c r="AR127" s="811"/>
      <c r="AS127" s="811"/>
      <c r="AT127" s="812"/>
      <c r="AU127" s="214"/>
      <c r="AV127" s="214"/>
      <c r="AW127" s="214"/>
      <c r="AX127" s="827" t="s">
        <v>470</v>
      </c>
      <c r="AY127" s="798"/>
      <c r="AZ127" s="798"/>
      <c r="BA127" s="798"/>
      <c r="BB127" s="798"/>
      <c r="BC127" s="798"/>
      <c r="BD127" s="798"/>
      <c r="BE127" s="799"/>
      <c r="BF127" s="797" t="s">
        <v>471</v>
      </c>
      <c r="BG127" s="798"/>
      <c r="BH127" s="798"/>
      <c r="BI127" s="798"/>
      <c r="BJ127" s="798"/>
      <c r="BK127" s="798"/>
      <c r="BL127" s="799"/>
      <c r="BM127" s="797" t="s">
        <v>472</v>
      </c>
      <c r="BN127" s="798"/>
      <c r="BO127" s="798"/>
      <c r="BP127" s="798"/>
      <c r="BQ127" s="798"/>
      <c r="BR127" s="798"/>
      <c r="BS127" s="799"/>
      <c r="BT127" s="797" t="s">
        <v>473</v>
      </c>
      <c r="BU127" s="798"/>
      <c r="BV127" s="798"/>
      <c r="BW127" s="798"/>
      <c r="BX127" s="798"/>
      <c r="BY127" s="798"/>
      <c r="BZ127" s="800"/>
      <c r="CA127" s="214"/>
      <c r="CB127" s="214"/>
      <c r="CC127" s="214"/>
      <c r="CD127" s="237"/>
      <c r="CE127" s="237"/>
      <c r="CF127" s="237"/>
      <c r="CG127" s="214"/>
      <c r="CH127" s="214"/>
      <c r="CI127" s="214"/>
      <c r="CJ127" s="236"/>
      <c r="CK127" s="840"/>
      <c r="CL127" s="841"/>
      <c r="CM127" s="841"/>
      <c r="CN127" s="841"/>
      <c r="CO127" s="842"/>
      <c r="CP127" s="801" t="s">
        <v>474</v>
      </c>
      <c r="CQ127" s="738"/>
      <c r="CR127" s="738"/>
      <c r="CS127" s="738"/>
      <c r="CT127" s="738"/>
      <c r="CU127" s="738"/>
      <c r="CV127" s="738"/>
      <c r="CW127" s="738"/>
      <c r="CX127" s="738"/>
      <c r="CY127" s="738"/>
      <c r="CZ127" s="738"/>
      <c r="DA127" s="738"/>
      <c r="DB127" s="738"/>
      <c r="DC127" s="738"/>
      <c r="DD127" s="738"/>
      <c r="DE127" s="738"/>
      <c r="DF127" s="739"/>
      <c r="DG127" s="802" t="s">
        <v>430</v>
      </c>
      <c r="DH127" s="803"/>
      <c r="DI127" s="803"/>
      <c r="DJ127" s="803"/>
      <c r="DK127" s="803"/>
      <c r="DL127" s="803" t="s">
        <v>430</v>
      </c>
      <c r="DM127" s="803"/>
      <c r="DN127" s="803"/>
      <c r="DO127" s="803"/>
      <c r="DP127" s="803"/>
      <c r="DQ127" s="803" t="s">
        <v>430</v>
      </c>
      <c r="DR127" s="803"/>
      <c r="DS127" s="803"/>
      <c r="DT127" s="803"/>
      <c r="DU127" s="803"/>
      <c r="DV127" s="780" t="s">
        <v>424</v>
      </c>
      <c r="DW127" s="780"/>
      <c r="DX127" s="780"/>
      <c r="DY127" s="780"/>
      <c r="DZ127" s="781"/>
    </row>
    <row r="128" spans="1:130" s="211" customFormat="1" ht="26.25" customHeight="1" thickBot="1" x14ac:dyDescent="0.2">
      <c r="A128" s="782" t="s">
        <v>475</v>
      </c>
      <c r="B128" s="783"/>
      <c r="C128" s="783"/>
      <c r="D128" s="783"/>
      <c r="E128" s="783"/>
      <c r="F128" s="783"/>
      <c r="G128" s="783"/>
      <c r="H128" s="783"/>
      <c r="I128" s="783"/>
      <c r="J128" s="783"/>
      <c r="K128" s="783"/>
      <c r="L128" s="783"/>
      <c r="M128" s="783"/>
      <c r="N128" s="783"/>
      <c r="O128" s="783"/>
      <c r="P128" s="783"/>
      <c r="Q128" s="783"/>
      <c r="R128" s="783"/>
      <c r="S128" s="783"/>
      <c r="T128" s="783"/>
      <c r="U128" s="783"/>
      <c r="V128" s="783"/>
      <c r="W128" s="784" t="s">
        <v>476</v>
      </c>
      <c r="X128" s="784"/>
      <c r="Y128" s="784"/>
      <c r="Z128" s="785"/>
      <c r="AA128" s="786">
        <v>77115</v>
      </c>
      <c r="AB128" s="787"/>
      <c r="AC128" s="787"/>
      <c r="AD128" s="787"/>
      <c r="AE128" s="788"/>
      <c r="AF128" s="789">
        <v>78006</v>
      </c>
      <c r="AG128" s="787"/>
      <c r="AH128" s="787"/>
      <c r="AI128" s="787"/>
      <c r="AJ128" s="788"/>
      <c r="AK128" s="789">
        <v>69427</v>
      </c>
      <c r="AL128" s="787"/>
      <c r="AM128" s="787"/>
      <c r="AN128" s="787"/>
      <c r="AO128" s="788"/>
      <c r="AP128" s="790"/>
      <c r="AQ128" s="791"/>
      <c r="AR128" s="791"/>
      <c r="AS128" s="791"/>
      <c r="AT128" s="792"/>
      <c r="AU128" s="214"/>
      <c r="AV128" s="214"/>
      <c r="AW128" s="214"/>
      <c r="AX128" s="793" t="s">
        <v>477</v>
      </c>
      <c r="AY128" s="794"/>
      <c r="AZ128" s="794"/>
      <c r="BA128" s="794"/>
      <c r="BB128" s="794"/>
      <c r="BC128" s="794"/>
      <c r="BD128" s="794"/>
      <c r="BE128" s="795"/>
      <c r="BF128" s="772" t="s">
        <v>478</v>
      </c>
      <c r="BG128" s="773"/>
      <c r="BH128" s="773"/>
      <c r="BI128" s="773"/>
      <c r="BJ128" s="773"/>
      <c r="BK128" s="773"/>
      <c r="BL128" s="796"/>
      <c r="BM128" s="772">
        <v>15</v>
      </c>
      <c r="BN128" s="773"/>
      <c r="BO128" s="773"/>
      <c r="BP128" s="773"/>
      <c r="BQ128" s="773"/>
      <c r="BR128" s="773"/>
      <c r="BS128" s="796"/>
      <c r="BT128" s="772">
        <v>20</v>
      </c>
      <c r="BU128" s="773"/>
      <c r="BV128" s="773"/>
      <c r="BW128" s="773"/>
      <c r="BX128" s="773"/>
      <c r="BY128" s="773"/>
      <c r="BZ128" s="774"/>
      <c r="CA128" s="237"/>
      <c r="CB128" s="237"/>
      <c r="CC128" s="237"/>
      <c r="CD128" s="237"/>
      <c r="CE128" s="237"/>
      <c r="CF128" s="237"/>
      <c r="CG128" s="214"/>
      <c r="CH128" s="214"/>
      <c r="CI128" s="214"/>
      <c r="CJ128" s="236"/>
      <c r="CK128" s="843"/>
      <c r="CL128" s="844"/>
      <c r="CM128" s="844"/>
      <c r="CN128" s="844"/>
      <c r="CO128" s="845"/>
      <c r="CP128" s="775" t="s">
        <v>479</v>
      </c>
      <c r="CQ128" s="716"/>
      <c r="CR128" s="716"/>
      <c r="CS128" s="716"/>
      <c r="CT128" s="716"/>
      <c r="CU128" s="716"/>
      <c r="CV128" s="716"/>
      <c r="CW128" s="716"/>
      <c r="CX128" s="716"/>
      <c r="CY128" s="716"/>
      <c r="CZ128" s="716"/>
      <c r="DA128" s="716"/>
      <c r="DB128" s="716"/>
      <c r="DC128" s="716"/>
      <c r="DD128" s="716"/>
      <c r="DE128" s="716"/>
      <c r="DF128" s="717"/>
      <c r="DG128" s="776" t="s">
        <v>378</v>
      </c>
      <c r="DH128" s="777"/>
      <c r="DI128" s="777"/>
      <c r="DJ128" s="777"/>
      <c r="DK128" s="777"/>
      <c r="DL128" s="777" t="s">
        <v>478</v>
      </c>
      <c r="DM128" s="777"/>
      <c r="DN128" s="777"/>
      <c r="DO128" s="777"/>
      <c r="DP128" s="777"/>
      <c r="DQ128" s="777" t="s">
        <v>480</v>
      </c>
      <c r="DR128" s="777"/>
      <c r="DS128" s="777"/>
      <c r="DT128" s="777"/>
      <c r="DU128" s="777"/>
      <c r="DV128" s="778" t="s">
        <v>480</v>
      </c>
      <c r="DW128" s="778"/>
      <c r="DX128" s="778"/>
      <c r="DY128" s="778"/>
      <c r="DZ128" s="779"/>
    </row>
    <row r="129" spans="1:131" s="211" customFormat="1" ht="26.25" customHeight="1" x14ac:dyDescent="0.15">
      <c r="A129" s="760" t="s">
        <v>99</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481</v>
      </c>
      <c r="X129" s="763"/>
      <c r="Y129" s="763"/>
      <c r="Z129" s="764"/>
      <c r="AA129" s="765">
        <v>2443040</v>
      </c>
      <c r="AB129" s="766"/>
      <c r="AC129" s="766"/>
      <c r="AD129" s="766"/>
      <c r="AE129" s="767"/>
      <c r="AF129" s="768">
        <v>2509422</v>
      </c>
      <c r="AG129" s="766"/>
      <c r="AH129" s="766"/>
      <c r="AI129" s="766"/>
      <c r="AJ129" s="767"/>
      <c r="AK129" s="768">
        <v>2611174</v>
      </c>
      <c r="AL129" s="766"/>
      <c r="AM129" s="766"/>
      <c r="AN129" s="766"/>
      <c r="AO129" s="767"/>
      <c r="AP129" s="769"/>
      <c r="AQ129" s="770"/>
      <c r="AR129" s="770"/>
      <c r="AS129" s="770"/>
      <c r="AT129" s="771"/>
      <c r="AU129" s="215"/>
      <c r="AV129" s="215"/>
      <c r="AW129" s="215"/>
      <c r="AX129" s="737" t="s">
        <v>482</v>
      </c>
      <c r="AY129" s="738"/>
      <c r="AZ129" s="738"/>
      <c r="BA129" s="738"/>
      <c r="BB129" s="738"/>
      <c r="BC129" s="738"/>
      <c r="BD129" s="738"/>
      <c r="BE129" s="739"/>
      <c r="BF129" s="756" t="s">
        <v>478</v>
      </c>
      <c r="BG129" s="757"/>
      <c r="BH129" s="757"/>
      <c r="BI129" s="757"/>
      <c r="BJ129" s="757"/>
      <c r="BK129" s="757"/>
      <c r="BL129" s="758"/>
      <c r="BM129" s="756">
        <v>20</v>
      </c>
      <c r="BN129" s="757"/>
      <c r="BO129" s="757"/>
      <c r="BP129" s="757"/>
      <c r="BQ129" s="757"/>
      <c r="BR129" s="757"/>
      <c r="BS129" s="758"/>
      <c r="BT129" s="756">
        <v>30</v>
      </c>
      <c r="BU129" s="757"/>
      <c r="BV129" s="757"/>
      <c r="BW129" s="757"/>
      <c r="BX129" s="757"/>
      <c r="BY129" s="757"/>
      <c r="BZ129" s="75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x14ac:dyDescent="0.15">
      <c r="A130" s="760" t="s">
        <v>483</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484</v>
      </c>
      <c r="X130" s="763"/>
      <c r="Y130" s="763"/>
      <c r="Z130" s="764"/>
      <c r="AA130" s="765">
        <v>622036</v>
      </c>
      <c r="AB130" s="766"/>
      <c r="AC130" s="766"/>
      <c r="AD130" s="766"/>
      <c r="AE130" s="767"/>
      <c r="AF130" s="768">
        <v>675244</v>
      </c>
      <c r="AG130" s="766"/>
      <c r="AH130" s="766"/>
      <c r="AI130" s="766"/>
      <c r="AJ130" s="767"/>
      <c r="AK130" s="768">
        <v>703037</v>
      </c>
      <c r="AL130" s="766"/>
      <c r="AM130" s="766"/>
      <c r="AN130" s="766"/>
      <c r="AO130" s="767"/>
      <c r="AP130" s="769"/>
      <c r="AQ130" s="770"/>
      <c r="AR130" s="770"/>
      <c r="AS130" s="770"/>
      <c r="AT130" s="771"/>
      <c r="AU130" s="215"/>
      <c r="AV130" s="215"/>
      <c r="AW130" s="215"/>
      <c r="AX130" s="737" t="s">
        <v>485</v>
      </c>
      <c r="AY130" s="738"/>
      <c r="AZ130" s="738"/>
      <c r="BA130" s="738"/>
      <c r="BB130" s="738"/>
      <c r="BC130" s="738"/>
      <c r="BD130" s="738"/>
      <c r="BE130" s="739"/>
      <c r="BF130" s="740">
        <v>11.1</v>
      </c>
      <c r="BG130" s="741"/>
      <c r="BH130" s="741"/>
      <c r="BI130" s="741"/>
      <c r="BJ130" s="741"/>
      <c r="BK130" s="741"/>
      <c r="BL130" s="742"/>
      <c r="BM130" s="740">
        <v>25</v>
      </c>
      <c r="BN130" s="741"/>
      <c r="BO130" s="741"/>
      <c r="BP130" s="741"/>
      <c r="BQ130" s="741"/>
      <c r="BR130" s="741"/>
      <c r="BS130" s="742"/>
      <c r="BT130" s="740">
        <v>35</v>
      </c>
      <c r="BU130" s="741"/>
      <c r="BV130" s="741"/>
      <c r="BW130" s="741"/>
      <c r="BX130" s="741"/>
      <c r="BY130" s="741"/>
      <c r="BZ130" s="7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x14ac:dyDescent="0.2">
      <c r="A131" s="744"/>
      <c r="B131" s="745"/>
      <c r="C131" s="745"/>
      <c r="D131" s="745"/>
      <c r="E131" s="745"/>
      <c r="F131" s="745"/>
      <c r="G131" s="745"/>
      <c r="H131" s="745"/>
      <c r="I131" s="745"/>
      <c r="J131" s="745"/>
      <c r="K131" s="745"/>
      <c r="L131" s="745"/>
      <c r="M131" s="745"/>
      <c r="N131" s="745"/>
      <c r="O131" s="745"/>
      <c r="P131" s="745"/>
      <c r="Q131" s="745"/>
      <c r="R131" s="745"/>
      <c r="S131" s="745"/>
      <c r="T131" s="745"/>
      <c r="U131" s="745"/>
      <c r="V131" s="745"/>
      <c r="W131" s="746" t="s">
        <v>486</v>
      </c>
      <c r="X131" s="747"/>
      <c r="Y131" s="747"/>
      <c r="Z131" s="748"/>
      <c r="AA131" s="749">
        <v>1821004</v>
      </c>
      <c r="AB131" s="750"/>
      <c r="AC131" s="750"/>
      <c r="AD131" s="750"/>
      <c r="AE131" s="751"/>
      <c r="AF131" s="752">
        <v>1834178</v>
      </c>
      <c r="AG131" s="750"/>
      <c r="AH131" s="750"/>
      <c r="AI131" s="750"/>
      <c r="AJ131" s="751"/>
      <c r="AK131" s="752">
        <v>1908137</v>
      </c>
      <c r="AL131" s="750"/>
      <c r="AM131" s="750"/>
      <c r="AN131" s="750"/>
      <c r="AO131" s="751"/>
      <c r="AP131" s="753"/>
      <c r="AQ131" s="754"/>
      <c r="AR131" s="754"/>
      <c r="AS131" s="754"/>
      <c r="AT131" s="755"/>
      <c r="AU131" s="215"/>
      <c r="AV131" s="215"/>
      <c r="AW131" s="215"/>
      <c r="AX131" s="715" t="s">
        <v>487</v>
      </c>
      <c r="AY131" s="716"/>
      <c r="AZ131" s="716"/>
      <c r="BA131" s="716"/>
      <c r="BB131" s="716"/>
      <c r="BC131" s="716"/>
      <c r="BD131" s="716"/>
      <c r="BE131" s="717"/>
      <c r="BF131" s="718">
        <v>89</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x14ac:dyDescent="0.15">
      <c r="A132" s="724" t="s">
        <v>488</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489</v>
      </c>
      <c r="W132" s="728"/>
      <c r="X132" s="728"/>
      <c r="Y132" s="728"/>
      <c r="Z132" s="729"/>
      <c r="AA132" s="730">
        <v>10.30662206</v>
      </c>
      <c r="AB132" s="731"/>
      <c r="AC132" s="731"/>
      <c r="AD132" s="731"/>
      <c r="AE132" s="732"/>
      <c r="AF132" s="733">
        <v>11.67694738</v>
      </c>
      <c r="AG132" s="731"/>
      <c r="AH132" s="731"/>
      <c r="AI132" s="731"/>
      <c r="AJ132" s="732"/>
      <c r="AK132" s="733">
        <v>11.388647669999999</v>
      </c>
      <c r="AL132" s="731"/>
      <c r="AM132" s="731"/>
      <c r="AN132" s="731"/>
      <c r="AO132" s="732"/>
      <c r="AP132" s="734"/>
      <c r="AQ132" s="735"/>
      <c r="AR132" s="735"/>
      <c r="AS132" s="735"/>
      <c r="AT132" s="736"/>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490</v>
      </c>
      <c r="W133" s="707"/>
      <c r="X133" s="707"/>
      <c r="Y133" s="707"/>
      <c r="Z133" s="708"/>
      <c r="AA133" s="709">
        <v>11</v>
      </c>
      <c r="AB133" s="710"/>
      <c r="AC133" s="710"/>
      <c r="AD133" s="710"/>
      <c r="AE133" s="711"/>
      <c r="AF133" s="709">
        <v>10.7</v>
      </c>
      <c r="AG133" s="710"/>
      <c r="AH133" s="710"/>
      <c r="AI133" s="710"/>
      <c r="AJ133" s="711"/>
      <c r="AK133" s="709">
        <v>11.1</v>
      </c>
      <c r="AL133" s="710"/>
      <c r="AM133" s="710"/>
      <c r="AN133" s="710"/>
      <c r="AO133" s="711"/>
      <c r="AP133" s="712"/>
      <c r="AQ133" s="713"/>
      <c r="AR133" s="713"/>
      <c r="AS133" s="713"/>
      <c r="AT133" s="714"/>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algorithmName="SHA-512" hashValue="TnPDSqbbhSNcPockmdwKFjSztW+YuSMM0IumKXDVW1LvWzJFhhKfCuyavONOfb01F9SXU/hHb6K6fVfBEpwyPA==" saltValue="2d6XqPC9yUIYUOX5BLmf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election activeCell="AP53" sqref="AP53"/>
    </sheetView>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491</v>
      </c>
    </row>
    <row r="98" spans="24:120" hidden="1" x14ac:dyDescent="0.15">
      <c r="CS98" s="241"/>
      <c r="CX98" s="241"/>
      <c r="DC98" s="241"/>
      <c r="DH98" s="241"/>
    </row>
    <row r="99" spans="24:120" hidden="1" x14ac:dyDescent="0.15">
      <c r="CS99" s="241"/>
      <c r="CX99" s="241"/>
      <c r="DC99" s="241"/>
      <c r="DH99" s="241"/>
    </row>
    <row r="100" spans="24:120" hidden="1" x14ac:dyDescent="0.15"/>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qyQup8fk7hJau6pjaUOuijoBwIwzimMXHE88Zd6sctoimubixsXzoORPIgGjs5ShbolWpEG6Vs5Mr+uoFmkhw==" saltValue="2pNMeZex0WS0sKaYU7t2tA=="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election activeCell="H57" sqref="H57"/>
    </sheetView>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Dait0Balw4CiV60c4Rte4ECYGckzcsFSmtvIy7bRFqcevRGvxac8C85tVcG8dJHxOh+MQc4QRnMPKeoOuEv6w==" saltValue="uBOw3htndfnjmdaA6K8B2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H57" sqref="H57"/>
    </sheetView>
  </sheetViews>
  <sheetFormatPr defaultColWidth="0" defaultRowHeight="13.5" customHeight="1" zeroHeight="1" x14ac:dyDescent="0.15"/>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x14ac:dyDescent="0.15">
      <c r="AS1" s="243"/>
      <c r="AT1" s="243"/>
    </row>
    <row r="2" spans="1:46" x14ac:dyDescent="0.15">
      <c r="AS2" s="243"/>
      <c r="AT2" s="243"/>
    </row>
    <row r="3" spans="1:46" x14ac:dyDescent="0.15">
      <c r="AS3" s="243"/>
      <c r="AT3" s="243"/>
    </row>
    <row r="4" spans="1:46" x14ac:dyDescent="0.15">
      <c r="AS4" s="243"/>
      <c r="AT4" s="243"/>
    </row>
    <row r="5" spans="1:46" ht="17.25" x14ac:dyDescent="0.15">
      <c r="A5" s="244" t="s">
        <v>492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x14ac:dyDescent="0.15">
      <c r="A6" s="247"/>
      <c r="AK6" s="248" t="s">
        <v>493</v>
      </c>
      <c r="AL6" s="248"/>
      <c r="AM6" s="248"/>
      <c r="AN6" s="248"/>
    </row>
    <row r="7" spans="1:46" x14ac:dyDescent="0.15">
      <c r="A7" s="247"/>
      <c r="AK7" s="250"/>
      <c r="AL7" s="251"/>
      <c r="AM7" s="251"/>
      <c r="AN7" s="252"/>
      <c r="AO7" s="1100" t="s">
        <v>494</v>
      </c>
      <c r="AP7" s="253"/>
      <c r="AQ7" s="254" t="s">
        <v>495</v>
      </c>
      <c r="AR7" s="255"/>
    </row>
    <row r="8" spans="1:46" x14ac:dyDescent="0.15">
      <c r="A8" s="247"/>
      <c r="AK8" s="256"/>
      <c r="AL8" s="257"/>
      <c r="AM8" s="257"/>
      <c r="AN8" s="258"/>
      <c r="AO8" s="1101"/>
      <c r="AP8" s="259" t="s">
        <v>496</v>
      </c>
      <c r="AQ8" s="260" t="s">
        <v>497</v>
      </c>
      <c r="AR8" s="261" t="s">
        <v>498</v>
      </c>
    </row>
    <row r="9" spans="1:46" x14ac:dyDescent="0.15">
      <c r="A9" s="247"/>
      <c r="AK9" s="1114" t="s">
        <v>499</v>
      </c>
      <c r="AL9" s="1115"/>
      <c r="AM9" s="1115"/>
      <c r="AN9" s="1116"/>
      <c r="AO9" s="262">
        <v>554301</v>
      </c>
      <c r="AP9" s="262">
        <v>191999</v>
      </c>
      <c r="AQ9" s="263">
        <v>216903</v>
      </c>
      <c r="AR9" s="264">
        <v>-11.5</v>
      </c>
    </row>
    <row r="10" spans="1:46" x14ac:dyDescent="0.15">
      <c r="A10" s="247"/>
      <c r="AK10" s="1114" t="s">
        <v>500</v>
      </c>
      <c r="AL10" s="1115"/>
      <c r="AM10" s="1115"/>
      <c r="AN10" s="1116"/>
      <c r="AO10" s="265">
        <v>23681</v>
      </c>
      <c r="AP10" s="265">
        <v>8203</v>
      </c>
      <c r="AQ10" s="266">
        <v>28917</v>
      </c>
      <c r="AR10" s="267">
        <v>-71.599999999999994</v>
      </c>
    </row>
    <row r="11" spans="1:46" ht="13.5" customHeight="1" x14ac:dyDescent="0.15">
      <c r="A11" s="247"/>
      <c r="AK11" s="1114" t="s">
        <v>501</v>
      </c>
      <c r="AL11" s="1115"/>
      <c r="AM11" s="1115"/>
      <c r="AN11" s="1116"/>
      <c r="AO11" s="265">
        <v>107878</v>
      </c>
      <c r="AP11" s="265">
        <v>37367</v>
      </c>
      <c r="AQ11" s="266">
        <v>25458</v>
      </c>
      <c r="AR11" s="267">
        <v>46.8</v>
      </c>
    </row>
    <row r="12" spans="1:46" ht="13.5" customHeight="1" x14ac:dyDescent="0.15">
      <c r="A12" s="247"/>
      <c r="AK12" s="1114" t="s">
        <v>502</v>
      </c>
      <c r="AL12" s="1115"/>
      <c r="AM12" s="1115"/>
      <c r="AN12" s="1116"/>
      <c r="AO12" s="265" t="s">
        <v>503</v>
      </c>
      <c r="AP12" s="265" t="s">
        <v>503</v>
      </c>
      <c r="AQ12" s="266">
        <v>3963</v>
      </c>
      <c r="AR12" s="267" t="s">
        <v>503</v>
      </c>
    </row>
    <row r="13" spans="1:46" ht="13.5" customHeight="1" x14ac:dyDescent="0.15">
      <c r="A13" s="247"/>
      <c r="AK13" s="1114" t="s">
        <v>504</v>
      </c>
      <c r="AL13" s="1115"/>
      <c r="AM13" s="1115"/>
      <c r="AN13" s="1116"/>
      <c r="AO13" s="265" t="s">
        <v>503</v>
      </c>
      <c r="AP13" s="265" t="s">
        <v>503</v>
      </c>
      <c r="AQ13" s="266" t="s">
        <v>503</v>
      </c>
      <c r="AR13" s="267" t="s">
        <v>503</v>
      </c>
    </row>
    <row r="14" spans="1:46" ht="13.5" customHeight="1" x14ac:dyDescent="0.15">
      <c r="A14" s="247"/>
      <c r="AK14" s="1114" t="s">
        <v>505</v>
      </c>
      <c r="AL14" s="1115"/>
      <c r="AM14" s="1115"/>
      <c r="AN14" s="1116"/>
      <c r="AO14" s="265">
        <v>14617</v>
      </c>
      <c r="AP14" s="265">
        <v>5063</v>
      </c>
      <c r="AQ14" s="266">
        <v>8580</v>
      </c>
      <c r="AR14" s="267">
        <v>-41</v>
      </c>
    </row>
    <row r="15" spans="1:46" ht="13.5" customHeight="1" x14ac:dyDescent="0.15">
      <c r="A15" s="247"/>
      <c r="AK15" s="1114" t="s">
        <v>506</v>
      </c>
      <c r="AL15" s="1115"/>
      <c r="AM15" s="1115"/>
      <c r="AN15" s="1116"/>
      <c r="AO15" s="265">
        <v>7295</v>
      </c>
      <c r="AP15" s="265">
        <v>2527</v>
      </c>
      <c r="AQ15" s="266">
        <v>5076</v>
      </c>
      <c r="AR15" s="267">
        <v>-50.2</v>
      </c>
    </row>
    <row r="16" spans="1:46" x14ac:dyDescent="0.15">
      <c r="A16" s="247"/>
      <c r="AK16" s="1117" t="s">
        <v>507</v>
      </c>
      <c r="AL16" s="1118"/>
      <c r="AM16" s="1118"/>
      <c r="AN16" s="1119"/>
      <c r="AO16" s="265">
        <v>-44122</v>
      </c>
      <c r="AP16" s="265">
        <v>-15283</v>
      </c>
      <c r="AQ16" s="266">
        <v>-20614</v>
      </c>
      <c r="AR16" s="267">
        <v>-25.9</v>
      </c>
    </row>
    <row r="17" spans="1:46" x14ac:dyDescent="0.15">
      <c r="A17" s="247"/>
      <c r="AK17" s="1117" t="s">
        <v>177</v>
      </c>
      <c r="AL17" s="1118"/>
      <c r="AM17" s="1118"/>
      <c r="AN17" s="1119"/>
      <c r="AO17" s="265">
        <v>663650</v>
      </c>
      <c r="AP17" s="265">
        <v>229875</v>
      </c>
      <c r="AQ17" s="266">
        <v>268284</v>
      </c>
      <c r="AR17" s="267">
        <v>-14.3</v>
      </c>
    </row>
    <row r="18" spans="1:46" x14ac:dyDescent="0.15">
      <c r="A18" s="247"/>
      <c r="AQ18" s="268"/>
      <c r="AR18" s="268"/>
    </row>
    <row r="19" spans="1:46" x14ac:dyDescent="0.15">
      <c r="A19" s="247"/>
      <c r="AK19" s="243" t="s">
        <v>508</v>
      </c>
    </row>
    <row r="20" spans="1:46" x14ac:dyDescent="0.15">
      <c r="A20" s="247"/>
      <c r="AK20" s="269"/>
      <c r="AL20" s="270"/>
      <c r="AM20" s="270"/>
      <c r="AN20" s="271"/>
      <c r="AO20" s="272" t="s">
        <v>509</v>
      </c>
      <c r="AP20" s="273" t="s">
        <v>510</v>
      </c>
      <c r="AQ20" s="274" t="s">
        <v>511</v>
      </c>
      <c r="AR20" s="275"/>
    </row>
    <row r="21" spans="1:46" s="248" customFormat="1" x14ac:dyDescent="0.15">
      <c r="A21" s="276"/>
      <c r="AK21" s="1111" t="s">
        <v>512</v>
      </c>
      <c r="AL21" s="1112"/>
      <c r="AM21" s="1112"/>
      <c r="AN21" s="1113"/>
      <c r="AO21" s="277">
        <v>22.51</v>
      </c>
      <c r="AP21" s="278">
        <v>24.83</v>
      </c>
      <c r="AQ21" s="279">
        <v>-2.3199999999999998</v>
      </c>
      <c r="AS21" s="280"/>
      <c r="AT21" s="276"/>
    </row>
    <row r="22" spans="1:46" s="248" customFormat="1" x14ac:dyDescent="0.15">
      <c r="A22" s="276"/>
      <c r="AK22" s="1111" t="s">
        <v>513</v>
      </c>
      <c r="AL22" s="1112"/>
      <c r="AM22" s="1112"/>
      <c r="AN22" s="1113"/>
      <c r="AO22" s="281">
        <v>96.2</v>
      </c>
      <c r="AP22" s="282">
        <v>94</v>
      </c>
      <c r="AQ22" s="283">
        <v>2.2000000000000002</v>
      </c>
      <c r="AR22" s="268"/>
      <c r="AS22" s="280"/>
      <c r="AT22" s="276"/>
    </row>
    <row r="23" spans="1:46" s="248" customFormat="1" x14ac:dyDescent="0.15">
      <c r="A23" s="276"/>
      <c r="AP23" s="268"/>
      <c r="AQ23" s="268"/>
      <c r="AR23" s="268"/>
      <c r="AS23" s="280"/>
      <c r="AT23" s="276"/>
    </row>
    <row r="24" spans="1:46" s="248" customFormat="1" x14ac:dyDescent="0.15">
      <c r="A24" s="276"/>
      <c r="AP24" s="268"/>
      <c r="AQ24" s="268"/>
      <c r="AR24" s="268"/>
      <c r="AS24" s="280"/>
      <c r="AT24" s="276"/>
    </row>
    <row r="25" spans="1:46" s="248" customFormat="1" x14ac:dyDescent="0.15">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x14ac:dyDescent="0.15">
      <c r="A26" s="248" t="s">
        <v>514</v>
      </c>
      <c r="AP26" s="268"/>
      <c r="AQ26" s="268"/>
      <c r="AR26" s="268"/>
    </row>
    <row r="27" spans="1:46" x14ac:dyDescent="0.15">
      <c r="A27" s="288" t="s">
        <v>515</v>
      </c>
      <c r="AS27" s="243"/>
      <c r="AT27" s="243"/>
    </row>
    <row r="28" spans="1:46" ht="17.25" x14ac:dyDescent="0.15">
      <c r="A28" s="244" t="s">
        <v>516</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x14ac:dyDescent="0.15">
      <c r="A29" s="247"/>
      <c r="AK29" s="248" t="s">
        <v>517</v>
      </c>
      <c r="AL29" s="248"/>
      <c r="AM29" s="248"/>
      <c r="AN29" s="248"/>
      <c r="AS29" s="290"/>
    </row>
    <row r="30" spans="1:46" x14ac:dyDescent="0.15">
      <c r="A30" s="247"/>
      <c r="AK30" s="250"/>
      <c r="AL30" s="251"/>
      <c r="AM30" s="251"/>
      <c r="AN30" s="252"/>
      <c r="AO30" s="1100" t="s">
        <v>494</v>
      </c>
      <c r="AP30" s="253"/>
      <c r="AQ30" s="254" t="s">
        <v>495</v>
      </c>
      <c r="AR30" s="255"/>
    </row>
    <row r="31" spans="1:46" x14ac:dyDescent="0.15">
      <c r="A31" s="247"/>
      <c r="AK31" s="256"/>
      <c r="AL31" s="257"/>
      <c r="AM31" s="257"/>
      <c r="AN31" s="258"/>
      <c r="AO31" s="1101"/>
      <c r="AP31" s="259" t="s">
        <v>496</v>
      </c>
      <c r="AQ31" s="260" t="s">
        <v>497</v>
      </c>
      <c r="AR31" s="261" t="s">
        <v>498</v>
      </c>
    </row>
    <row r="32" spans="1:46" ht="27" customHeight="1" x14ac:dyDescent="0.15">
      <c r="A32" s="247"/>
      <c r="AK32" s="1102" t="s">
        <v>518</v>
      </c>
      <c r="AL32" s="1103"/>
      <c r="AM32" s="1103"/>
      <c r="AN32" s="1104"/>
      <c r="AO32" s="291">
        <v>788493</v>
      </c>
      <c r="AP32" s="291">
        <v>273118</v>
      </c>
      <c r="AQ32" s="292">
        <v>153879</v>
      </c>
      <c r="AR32" s="293">
        <v>77.5</v>
      </c>
    </row>
    <row r="33" spans="1:46" ht="13.5" customHeight="1" x14ac:dyDescent="0.15">
      <c r="A33" s="247"/>
      <c r="AK33" s="1102" t="s">
        <v>519</v>
      </c>
      <c r="AL33" s="1103"/>
      <c r="AM33" s="1103"/>
      <c r="AN33" s="1104"/>
      <c r="AO33" s="291" t="s">
        <v>503</v>
      </c>
      <c r="AP33" s="291" t="s">
        <v>503</v>
      </c>
      <c r="AQ33" s="292" t="s">
        <v>503</v>
      </c>
      <c r="AR33" s="293" t="s">
        <v>503</v>
      </c>
    </row>
    <row r="34" spans="1:46" ht="27" customHeight="1" x14ac:dyDescent="0.15">
      <c r="A34" s="247"/>
      <c r="AK34" s="1102" t="s">
        <v>520</v>
      </c>
      <c r="AL34" s="1103"/>
      <c r="AM34" s="1103"/>
      <c r="AN34" s="1104"/>
      <c r="AO34" s="291" t="s">
        <v>503</v>
      </c>
      <c r="AP34" s="291" t="s">
        <v>503</v>
      </c>
      <c r="AQ34" s="292" t="s">
        <v>503</v>
      </c>
      <c r="AR34" s="293" t="s">
        <v>503</v>
      </c>
    </row>
    <row r="35" spans="1:46" ht="27" customHeight="1" x14ac:dyDescent="0.15">
      <c r="A35" s="247"/>
      <c r="AK35" s="1102" t="s">
        <v>521</v>
      </c>
      <c r="AL35" s="1103"/>
      <c r="AM35" s="1103"/>
      <c r="AN35" s="1104"/>
      <c r="AO35" s="291">
        <v>178062</v>
      </c>
      <c r="AP35" s="291">
        <v>61677</v>
      </c>
      <c r="AQ35" s="292">
        <v>28293</v>
      </c>
      <c r="AR35" s="293">
        <v>118</v>
      </c>
    </row>
    <row r="36" spans="1:46" ht="27" customHeight="1" x14ac:dyDescent="0.15">
      <c r="A36" s="247"/>
      <c r="AK36" s="1102" t="s">
        <v>522</v>
      </c>
      <c r="AL36" s="1103"/>
      <c r="AM36" s="1103"/>
      <c r="AN36" s="1104"/>
      <c r="AO36" s="291">
        <v>23220</v>
      </c>
      <c r="AP36" s="291">
        <v>8043</v>
      </c>
      <c r="AQ36" s="292">
        <v>5342</v>
      </c>
      <c r="AR36" s="293">
        <v>50.6</v>
      </c>
    </row>
    <row r="37" spans="1:46" ht="13.5" customHeight="1" x14ac:dyDescent="0.15">
      <c r="A37" s="247"/>
      <c r="AK37" s="1102" t="s">
        <v>523</v>
      </c>
      <c r="AL37" s="1103"/>
      <c r="AM37" s="1103"/>
      <c r="AN37" s="1104"/>
      <c r="AO37" s="291" t="s">
        <v>503</v>
      </c>
      <c r="AP37" s="291" t="s">
        <v>503</v>
      </c>
      <c r="AQ37" s="292">
        <v>1875</v>
      </c>
      <c r="AR37" s="293" t="s">
        <v>503</v>
      </c>
    </row>
    <row r="38" spans="1:46" ht="27" customHeight="1" x14ac:dyDescent="0.15">
      <c r="A38" s="247"/>
      <c r="AK38" s="1105" t="s">
        <v>524</v>
      </c>
      <c r="AL38" s="1106"/>
      <c r="AM38" s="1106"/>
      <c r="AN38" s="1107"/>
      <c r="AO38" s="294" t="s">
        <v>503</v>
      </c>
      <c r="AP38" s="294" t="s">
        <v>503</v>
      </c>
      <c r="AQ38" s="295">
        <v>54</v>
      </c>
      <c r="AR38" s="283" t="s">
        <v>503</v>
      </c>
      <c r="AS38" s="290"/>
    </row>
    <row r="39" spans="1:46" x14ac:dyDescent="0.15">
      <c r="A39" s="247"/>
      <c r="AK39" s="1105" t="s">
        <v>525</v>
      </c>
      <c r="AL39" s="1106"/>
      <c r="AM39" s="1106"/>
      <c r="AN39" s="1107"/>
      <c r="AO39" s="291">
        <v>-69427</v>
      </c>
      <c r="AP39" s="291">
        <v>-24048</v>
      </c>
      <c r="AQ39" s="292">
        <v>-7130</v>
      </c>
      <c r="AR39" s="293">
        <v>237.3</v>
      </c>
      <c r="AS39" s="290"/>
    </row>
    <row r="40" spans="1:46" ht="27" customHeight="1" x14ac:dyDescent="0.15">
      <c r="A40" s="247"/>
      <c r="AK40" s="1102" t="s">
        <v>526</v>
      </c>
      <c r="AL40" s="1103"/>
      <c r="AM40" s="1103"/>
      <c r="AN40" s="1104"/>
      <c r="AO40" s="291">
        <v>-703037</v>
      </c>
      <c r="AP40" s="291">
        <v>-243518</v>
      </c>
      <c r="AQ40" s="292">
        <v>-136382</v>
      </c>
      <c r="AR40" s="293">
        <v>78.599999999999994</v>
      </c>
      <c r="AS40" s="290"/>
    </row>
    <row r="41" spans="1:46" x14ac:dyDescent="0.15">
      <c r="A41" s="247"/>
      <c r="AK41" s="1108" t="s">
        <v>288</v>
      </c>
      <c r="AL41" s="1109"/>
      <c r="AM41" s="1109"/>
      <c r="AN41" s="1110"/>
      <c r="AO41" s="291">
        <v>217311</v>
      </c>
      <c r="AP41" s="291">
        <v>75272</v>
      </c>
      <c r="AQ41" s="292">
        <v>45930</v>
      </c>
      <c r="AR41" s="293">
        <v>63.9</v>
      </c>
      <c r="AS41" s="290"/>
    </row>
    <row r="42" spans="1:46" x14ac:dyDescent="0.15">
      <c r="A42" s="247"/>
      <c r="AK42" s="296" t="s">
        <v>527</v>
      </c>
      <c r="AQ42" s="268"/>
      <c r="AR42" s="268"/>
      <c r="AS42" s="290"/>
    </row>
    <row r="43" spans="1:46" x14ac:dyDescent="0.15">
      <c r="A43" s="247"/>
      <c r="AP43" s="297"/>
      <c r="AQ43" s="268"/>
      <c r="AS43" s="290"/>
    </row>
    <row r="44" spans="1:46" x14ac:dyDescent="0.15">
      <c r="A44" s="247"/>
      <c r="AQ44" s="268"/>
    </row>
    <row r="45" spans="1:46" x14ac:dyDescent="0.15">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x14ac:dyDescent="0.15">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x14ac:dyDescent="0.15">
      <c r="A47" s="300" t="s">
        <v>528</v>
      </c>
    </row>
    <row r="48" spans="1:46" x14ac:dyDescent="0.15">
      <c r="A48" s="247"/>
      <c r="AK48" s="301" t="s">
        <v>529</v>
      </c>
      <c r="AL48" s="301"/>
      <c r="AM48" s="301"/>
      <c r="AN48" s="301"/>
      <c r="AO48" s="301"/>
      <c r="AP48" s="301"/>
      <c r="AQ48" s="302"/>
      <c r="AR48" s="301"/>
    </row>
    <row r="49" spans="1:44" ht="13.5" customHeight="1" x14ac:dyDescent="0.15">
      <c r="A49" s="247"/>
      <c r="AK49" s="303"/>
      <c r="AL49" s="304"/>
      <c r="AM49" s="1095" t="s">
        <v>494</v>
      </c>
      <c r="AN49" s="1097" t="s">
        <v>530</v>
      </c>
      <c r="AO49" s="1098"/>
      <c r="AP49" s="1098"/>
      <c r="AQ49" s="1098"/>
      <c r="AR49" s="1099"/>
    </row>
    <row r="50" spans="1:44" x14ac:dyDescent="0.15">
      <c r="A50" s="247"/>
      <c r="AK50" s="305"/>
      <c r="AL50" s="306"/>
      <c r="AM50" s="1096"/>
      <c r="AN50" s="307" t="s">
        <v>531</v>
      </c>
      <c r="AO50" s="308" t="s">
        <v>532</v>
      </c>
      <c r="AP50" s="309" t="s">
        <v>533</v>
      </c>
      <c r="AQ50" s="310" t="s">
        <v>534</v>
      </c>
      <c r="AR50" s="311" t="s">
        <v>535</v>
      </c>
    </row>
    <row r="51" spans="1:44" x14ac:dyDescent="0.15">
      <c r="A51" s="247"/>
      <c r="AK51" s="303" t="s">
        <v>536</v>
      </c>
      <c r="AL51" s="304"/>
      <c r="AM51" s="312">
        <v>1237351</v>
      </c>
      <c r="AN51" s="313">
        <v>396969</v>
      </c>
      <c r="AO51" s="314">
        <v>-33.700000000000003</v>
      </c>
      <c r="AP51" s="315">
        <v>238802</v>
      </c>
      <c r="AQ51" s="316">
        <v>29.1</v>
      </c>
      <c r="AR51" s="317">
        <v>-62.8</v>
      </c>
    </row>
    <row r="52" spans="1:44" x14ac:dyDescent="0.15">
      <c r="A52" s="247"/>
      <c r="AK52" s="318"/>
      <c r="AL52" s="319" t="s">
        <v>537</v>
      </c>
      <c r="AM52" s="320">
        <v>125033</v>
      </c>
      <c r="AN52" s="321">
        <v>40113</v>
      </c>
      <c r="AO52" s="322">
        <v>-45.4</v>
      </c>
      <c r="AP52" s="323">
        <v>128562</v>
      </c>
      <c r="AQ52" s="324">
        <v>35.200000000000003</v>
      </c>
      <c r="AR52" s="325">
        <v>-80.599999999999994</v>
      </c>
    </row>
    <row r="53" spans="1:44" x14ac:dyDescent="0.15">
      <c r="A53" s="247"/>
      <c r="AK53" s="303" t="s">
        <v>538</v>
      </c>
      <c r="AL53" s="304"/>
      <c r="AM53" s="312">
        <v>1448917</v>
      </c>
      <c r="AN53" s="313">
        <v>475679</v>
      </c>
      <c r="AO53" s="314">
        <v>19.8</v>
      </c>
      <c r="AP53" s="315">
        <v>288550</v>
      </c>
      <c r="AQ53" s="316">
        <v>20.8</v>
      </c>
      <c r="AR53" s="317">
        <v>-1</v>
      </c>
    </row>
    <row r="54" spans="1:44" x14ac:dyDescent="0.15">
      <c r="A54" s="247"/>
      <c r="AK54" s="318"/>
      <c r="AL54" s="319" t="s">
        <v>537</v>
      </c>
      <c r="AM54" s="320">
        <v>133319</v>
      </c>
      <c r="AN54" s="321">
        <v>43769</v>
      </c>
      <c r="AO54" s="322">
        <v>9.1</v>
      </c>
      <c r="AP54" s="323">
        <v>141525</v>
      </c>
      <c r="AQ54" s="324">
        <v>10.1</v>
      </c>
      <c r="AR54" s="325">
        <v>-1</v>
      </c>
    </row>
    <row r="55" spans="1:44" x14ac:dyDescent="0.15">
      <c r="A55" s="247"/>
      <c r="AK55" s="303" t="s">
        <v>539</v>
      </c>
      <c r="AL55" s="304"/>
      <c r="AM55" s="312">
        <v>3297276</v>
      </c>
      <c r="AN55" s="313">
        <v>1108701</v>
      </c>
      <c r="AO55" s="314">
        <v>133.1</v>
      </c>
      <c r="AP55" s="315">
        <v>287914</v>
      </c>
      <c r="AQ55" s="316">
        <v>-0.2</v>
      </c>
      <c r="AR55" s="317">
        <v>133.30000000000001</v>
      </c>
    </row>
    <row r="56" spans="1:44" x14ac:dyDescent="0.15">
      <c r="A56" s="247"/>
      <c r="AK56" s="318"/>
      <c r="AL56" s="319" t="s">
        <v>537</v>
      </c>
      <c r="AM56" s="320">
        <v>788269</v>
      </c>
      <c r="AN56" s="321">
        <v>265053</v>
      </c>
      <c r="AO56" s="322">
        <v>505.6</v>
      </c>
      <c r="AP56" s="323">
        <v>146531</v>
      </c>
      <c r="AQ56" s="324">
        <v>3.5</v>
      </c>
      <c r="AR56" s="325">
        <v>502.1</v>
      </c>
    </row>
    <row r="57" spans="1:44" x14ac:dyDescent="0.15">
      <c r="A57" s="247"/>
      <c r="AK57" s="303" t="s">
        <v>540</v>
      </c>
      <c r="AL57" s="304"/>
      <c r="AM57" s="312">
        <v>1189828</v>
      </c>
      <c r="AN57" s="313">
        <v>406918</v>
      </c>
      <c r="AO57" s="314">
        <v>-63.3</v>
      </c>
      <c r="AP57" s="315">
        <v>310300</v>
      </c>
      <c r="AQ57" s="316">
        <v>7.8</v>
      </c>
      <c r="AR57" s="317">
        <v>-71.099999999999994</v>
      </c>
    </row>
    <row r="58" spans="1:44" x14ac:dyDescent="0.15">
      <c r="A58" s="247"/>
      <c r="AK58" s="318"/>
      <c r="AL58" s="319" t="s">
        <v>537</v>
      </c>
      <c r="AM58" s="320">
        <v>423167</v>
      </c>
      <c r="AN58" s="321">
        <v>144722</v>
      </c>
      <c r="AO58" s="322">
        <v>-45.4</v>
      </c>
      <c r="AP58" s="323">
        <v>157576</v>
      </c>
      <c r="AQ58" s="324">
        <v>7.5</v>
      </c>
      <c r="AR58" s="325">
        <v>-52.9</v>
      </c>
    </row>
    <row r="59" spans="1:44" x14ac:dyDescent="0.15">
      <c r="A59" s="247"/>
      <c r="AK59" s="303" t="s">
        <v>541</v>
      </c>
      <c r="AL59" s="304"/>
      <c r="AM59" s="312">
        <v>2939107</v>
      </c>
      <c r="AN59" s="313">
        <v>1018049</v>
      </c>
      <c r="AO59" s="314">
        <v>150.19999999999999</v>
      </c>
      <c r="AP59" s="315">
        <v>317319</v>
      </c>
      <c r="AQ59" s="316">
        <v>2.2999999999999998</v>
      </c>
      <c r="AR59" s="317">
        <v>147.9</v>
      </c>
    </row>
    <row r="60" spans="1:44" x14ac:dyDescent="0.15">
      <c r="A60" s="247"/>
      <c r="AK60" s="318"/>
      <c r="AL60" s="319" t="s">
        <v>537</v>
      </c>
      <c r="AM60" s="320">
        <v>1274271</v>
      </c>
      <c r="AN60" s="321">
        <v>441382</v>
      </c>
      <c r="AO60" s="322">
        <v>205</v>
      </c>
      <c r="AP60" s="323">
        <v>164214</v>
      </c>
      <c r="AQ60" s="324">
        <v>4.2</v>
      </c>
      <c r="AR60" s="325">
        <v>200.8</v>
      </c>
    </row>
    <row r="61" spans="1:44" x14ac:dyDescent="0.15">
      <c r="A61" s="247"/>
      <c r="AK61" s="303" t="s">
        <v>542</v>
      </c>
      <c r="AL61" s="326"/>
      <c r="AM61" s="312">
        <v>2022496</v>
      </c>
      <c r="AN61" s="313">
        <v>681263</v>
      </c>
      <c r="AO61" s="314">
        <v>41.2</v>
      </c>
      <c r="AP61" s="315">
        <v>288577</v>
      </c>
      <c r="AQ61" s="327">
        <v>12</v>
      </c>
      <c r="AR61" s="317">
        <v>29.2</v>
      </c>
    </row>
    <row r="62" spans="1:44" x14ac:dyDescent="0.15">
      <c r="A62" s="247"/>
      <c r="AK62" s="318"/>
      <c r="AL62" s="319" t="s">
        <v>537</v>
      </c>
      <c r="AM62" s="320">
        <v>548812</v>
      </c>
      <c r="AN62" s="321">
        <v>187008</v>
      </c>
      <c r="AO62" s="322">
        <v>125.8</v>
      </c>
      <c r="AP62" s="323">
        <v>147682</v>
      </c>
      <c r="AQ62" s="324">
        <v>12.1</v>
      </c>
      <c r="AR62" s="325">
        <v>113.7</v>
      </c>
    </row>
    <row r="63" spans="1:44" x14ac:dyDescent="0.15">
      <c r="A63" s="247"/>
    </row>
    <row r="64" spans="1:44" x14ac:dyDescent="0.15">
      <c r="A64" s="247"/>
    </row>
    <row r="65" spans="1:46" x14ac:dyDescent="0.15">
      <c r="A65" s="247"/>
    </row>
    <row r="66" spans="1:46" x14ac:dyDescent="0.15">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x14ac:dyDescent="0.15">
      <c r="AS67" s="243"/>
      <c r="AT67" s="24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W99lB2p5paJfWcBXf06NDh25B7g0EHTQFxdqwh6++Mk3ehsYL1Lq4ONEHsk+aQzYBObS2+2P5bx0QZ61fclmPg==" saltValue="vx4AehQVhhBzsctbJvPTJ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7" zoomScale="80" zoomScaleNormal="80" zoomScaleSheetLayoutView="55" workbookViewId="0">
      <selection activeCell="H57" sqref="H57"/>
    </sheetView>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4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KboJ0JZSd6I58jHATg6hh8T53GO7FLg5RRzcaeB8teGWLQctpHtRTVUEqT0eDcqF9EjiZaOVBiCOiaWCsWilA==" saltValue="G474sR8pF9yuC+xNeFAAt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79" zoomScaleNormal="100" zoomScaleSheetLayoutView="55" workbookViewId="0">
      <selection activeCell="H57" sqref="H57"/>
    </sheetView>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AJFQJC+pjMuLudeKzyiSIdHwSnVrTziYaKayxtCWTqjWMKGcyZfm+SdCQEHIJ9FtIszhtL3gGbBwlnB8PWmfw==" saltValue="JMDt7yLoSEW8dt9w3O0aA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16" zoomScale="70" zoomScaleNormal="70" zoomScaleSheetLayoutView="100" workbookViewId="0">
      <selection activeCell="H57" sqref="H5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20" t="s">
        <v>3</v>
      </c>
      <c r="D47" s="1120"/>
      <c r="E47" s="1121"/>
      <c r="F47" s="11">
        <v>36.229999999999997</v>
      </c>
      <c r="G47" s="12">
        <v>39.880000000000003</v>
      </c>
      <c r="H47" s="12">
        <v>40.67</v>
      </c>
      <c r="I47" s="12">
        <v>39.799999999999997</v>
      </c>
      <c r="J47" s="13">
        <v>35.68</v>
      </c>
    </row>
    <row r="48" spans="2:10" ht="57.75" customHeight="1" x14ac:dyDescent="0.15">
      <c r="B48" s="14"/>
      <c r="C48" s="1122" t="s">
        <v>4</v>
      </c>
      <c r="D48" s="1122"/>
      <c r="E48" s="1123"/>
      <c r="F48" s="15">
        <v>7.47</v>
      </c>
      <c r="G48" s="16">
        <v>8.94</v>
      </c>
      <c r="H48" s="16">
        <v>1.95</v>
      </c>
      <c r="I48" s="16">
        <v>2.76</v>
      </c>
      <c r="J48" s="17">
        <v>1.97</v>
      </c>
    </row>
    <row r="49" spans="2:10" ht="57.75" customHeight="1" thickBot="1" x14ac:dyDescent="0.2">
      <c r="B49" s="18"/>
      <c r="C49" s="1124" t="s">
        <v>5</v>
      </c>
      <c r="D49" s="1124"/>
      <c r="E49" s="1125"/>
      <c r="F49" s="19">
        <v>8.59</v>
      </c>
      <c r="G49" s="20">
        <v>8.48</v>
      </c>
      <c r="H49" s="20" t="s">
        <v>551</v>
      </c>
      <c r="I49" s="20">
        <v>1.06</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RHHwn+FtUk71+AhX/1o/Bk8mpBvg0HEkUpCYKNTKfKsLbbmeAeYxxYxa3sSM4e2b/HMKvmvDiYQ8VK10b6WmQ==" saltValue="L2OvwcMnNgt6cvM36flOE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