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191023_H29年度財政状況資料集作成(10月公表分)\回答\"/>
    </mc:Choice>
  </mc:AlternateContent>
  <bookViews>
    <workbookView xWindow="0" yWindow="0" windowWidth="10215" windowHeight="595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W36" i="10"/>
  <c r="BW37" i="10" s="1"/>
  <c r="BW38" i="10" s="1"/>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<sst xmlns="http://schemas.openxmlformats.org/spreadsheetml/2006/main" count="1098" uniqueCount="621">
  <si>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</si>
  <si>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</si>
  <si>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</si>
  <si>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</si>
  <si>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</si>
  <si>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</si>
  <si>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</si>
  <si>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</si>
  <si>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</si>
  <si>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</si>
  <si>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</si>
  <si>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</si>
  <si>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</si>
  <si>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</si>
  <si>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</si>
  <si>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</si>
  <si>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</si>
  <si>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</si>
  <si>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</si>
  <si>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</si>
  <si>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</si>
  <si>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</si>
  <si>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</si>
  <si>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</si>
  <si>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</si>
  <si>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</si>
  <si>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</si>
  <si>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</si>
  <si>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</si>
  <si>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</si>
  <si>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</si>
  <si>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</si>
  <si>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</si>
  <si>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</si>
  <si>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</si>
  <si>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</si>
  <si>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</si>
  <si>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</si>
  <si>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</si>
  <si>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</si>
  <si>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</si>
  <si>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</si>
  <si>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</si>
  <si>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</si>
  <si>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</si>
  <si>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</si>
  <si>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</si>
  <si>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</si>
  <si>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</si>
  <si>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</si>
  <si>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</si>
  <si>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</si>
  <si>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</si>
  <si>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</si>
  <si>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</si>
  <si>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</si>
  <si>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</si>
  <si>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</si>
  <si>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</si>
  <si>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</si>
  <si>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</si>
  <si>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</si>
  <si>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</si>
  <si>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</si>
  <si>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</si>
  <si>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</si>
  <si>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</si>
  <si>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</si>
  <si>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</si>
  <si>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</si>
  <si>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</si>
  <si>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</si>
  <si>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</si>
  <si>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</si>
  <si>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</si>
  <si>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</si>
  <si>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</si>
  <si>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</si>
  <si>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</si>
  <si>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</si>
  <si>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</si>
  <si>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</si>
  <si>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</si>
  <si>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</si>
  <si>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</si>
  <si>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</si>
  <si>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</si>
  <si>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</si>
  <si>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</si>
  <si>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</si>
  <si>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</si>
  <si>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</si>
  <si>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</si>
  <si>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</si>
  <si>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</si>
  <si>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</si>
  <si>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</si>
  <si>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</si>
  <si>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</si>
  <si>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</si>
  <si>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</si>
  <si>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</si>
  <si>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</si>
  <si>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</si>
  <si>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</si>
  <si>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</si>
  <si>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</si>
  <si>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</si>
  <si>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</si>
  <si>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</si>
  <si>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</si>
  <si>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</si>
  <si>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</si>
  <si>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</si>
  <si>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</si>
  <si>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</si>
  <si>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</si>
  <si>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</si>
  <si>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</si>
  <si>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</si>
  <si>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</si>
  <si>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</si>
  <si>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</si>
  <si>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</si>
  <si>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</si>
  <si>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</si>
  <si>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</si>
  <si>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</si>
  <si>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</si>
  <si>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</si>
  <si>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</si>
  <si>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</si>
  <si>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</si>
  <si>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</si>
  <si>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</si>
  <si>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</si>
  <si>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</si>
  <si>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</si>
  <si>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</si>
  <si>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</si>
  <si>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</si>
  <si>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</si>
  <si>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</si>
  <si>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</si>
  <si>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</si>
  <si>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</si>
  <si>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</si>
  <si>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</si>
  <si>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</si>
  <si>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</si>
  <si>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</si>
  <si>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</si>
  <si>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</si>
  <si>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</si>
  <si>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</si>
  <si>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</si>
  <si>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</si>
  <si>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</si>
  <si>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</si>
  <si>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</si>
  <si>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</si>
  <si>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</si>
  <si>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</si>
  <si>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</si>
  <si>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</si>
  <si>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</si>
  <si>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</si>
  <si>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</si>
  <si>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</si>
  <si>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</si>
  <si>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</si>
  <si>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</si>
  <si>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</si>
  <si>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</si>
  <si>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</si>
  <si>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</si>
  <si>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</si>
  <si>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</si>
  <si>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</si>
  <si>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</si>
  <si>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</si>
  <si>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</si>
  <si>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</si>
  <si>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</si>
  <si>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</si>
  <si>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</si>
  <si>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</si>
  <si>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</si>
  <si>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</si>
  <si>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</si>
  <si>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</si>
  <si>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</si>
  <si>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</si>
  <si>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</si>
  <si>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</si>
  <si>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</si>
  <si>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</si>
  <si>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</si>
  <si>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</si>
  <si>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</si>
  <si>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</si>
  <si>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</si>
  <si>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</si>
  <si>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</si>
  <si>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</si>
  <si>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</si>
  <si>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</si>
  <si>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</si>
  <si>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</si>
  <si>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</si>
  <si>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</si>
  <si>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</si>
  <si>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</si>
  <si>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島根県松江市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</si>
  <si>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</si>
  <si>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</si>
  <si>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</si>
  <si>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</si>
  <si>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</si>
  <si>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</si>
  <si>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</si>
  <si>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</si>
  <si>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</si>
  <si>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</si>
  <si>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</si>
  <si>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</si>
  <si>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</si>
  <si>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</si>
  <si>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</si>
  <si>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</si>
  <si>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</si>
  <si>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</si>
  <si>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</si>
  <si>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</si>
  <si>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</si>
  <si>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</si>
  <si>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</si>
  <si>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</si>
  <si>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</si>
  <si>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</si>
  <si>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</si>
  <si>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</si>
  <si>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</si>
  <si>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</si>
  <si>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</si>
  <si>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</si>
  <si>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</si>
  <si>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</si>
  <si>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</si>
  <si>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</si>
  <si>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</si>
  <si>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</si>
  <si>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</si>
  <si>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</si>
  <si>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</si>
  <si>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</si>
  <si>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</si>
  <si>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</si>
  <si>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</si>
  <si>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</si>
  <si>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</si>
  <si>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</si>
  <si>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</si>
  <si>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</si>
  <si>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</si>
  <si>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</si>
  <si>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</si>
  <si>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</si>
  <si>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</si>
  <si>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</si>
  <si>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</si>
  <si>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</si>
  <si>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</si>
  <si>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</si>
  <si>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</si>
  <si>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</si>
  <si>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</si>
  <si>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</si>
  <si>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</si>
  <si>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</si>
  <si>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</si>
  <si>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</si>
  <si>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</si>
  <si>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</si>
  <si>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</si>
  <si>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</si>
  <si>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</si>
  <si>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</si>
  <si>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</si>
  <si>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</si>
  <si>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</si>
  <si>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</si>
  <si>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</si>
  <si>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</si>
  <si>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</si>
  <si>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</si>
  <si>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</si>
  <si>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</si>
  <si>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</si>
  <si>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</si>
  <si>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</si>
  <si>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</si>
  <si>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</si>
  <si>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</si>
  <si>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</si>
  <si>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</si>
  <si>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</si>
  <si>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</si>
  <si>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</si>
  <si>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</si>
  <si>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</si>
  <si>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</si>
  <si>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</si>
  <si>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</si>
  <si>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</si>
  <si>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</si>
  <si>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</si>
  <si>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</si>
  <si>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</si>
  <si>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</si>
  <si>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</si>
  <si>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</si>
  <si>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</si>
  <si>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</si>
  <si>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</si>
  <si>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</si>
  <si>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</si>
  <si>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</si>
  <si>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</si>
  <si>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</si>
  <si>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</si>
  <si>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</si>
  <si>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</si>
  <si>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</si>
  <si>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</si>
  <si>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</si>
  <si>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</si>
  <si>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</si>
  <si>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</si>
  <si>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</si>
  <si>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</si>
  <si>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</si>
  <si>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</si>
  <si>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</si>
  <si>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</si>
  <si>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</si>
  <si>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</si>
  <si>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</si>
  <si>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</si>
  <si>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</si>
  <si>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</si>
  <si>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</si>
  <si>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</si>
  <si>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</si>
  <si>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</si>
  <si>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</si>
  <si>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</si>
  <si>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</si>
  <si>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</si>
  <si>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</si>
  <si>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</si>
  <si>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</si>
  <si>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</si>
  <si>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島根県松江市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</si>
  <si>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</si>
  <si>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</si>
  <si>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</si>
  <si>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</si>
  <si>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</si>
  <si>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</si>
  <si>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</si>
  <si>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</si>
  <si>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</si>
  <si>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</si>
  <si>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</si>
  <si>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</si>
  <si>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</si>
  <si>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</si>
  <si>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</si>
  <si>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</si>
  <si>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</si>
  <si>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</si>
  <si>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</si>
  <si>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</si>
  <si>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</si>
  <si>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</si>
  <si>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</si>
  <si>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</si>
  <si>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</si>
  <si>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</si>
  <si>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</si>
  <si>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</si>
  <si>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</si>
  <si>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</si>
  <si>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</si>
  <si>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</si>
  <si>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</si>
  <si>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</si>
  <si>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</si>
  <si>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</si>
  <si>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</si>
  <si>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</si>
  <si>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</si>
  <si>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</si>
  <si>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</si>
  <si>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</si>
  <si>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</si>
  <si>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法適用企業</t>
    <phoneticPr fontId="5"/>
  </si>
  <si>
    <t>病院事業会計</t>
    <phoneticPr fontId="5"/>
  </si>
  <si>
    <t>企業団地事業特別会計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</si>
  <si>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</si>
  <si>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</si>
  <si>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</si>
  <si>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</si>
  <si>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</si>
  <si>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</si>
  <si>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</si>
  <si>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</si>
  <si>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</si>
  <si>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</si>
  <si>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</si>
  <si>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</si>
  <si>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</si>
  <si>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</si>
  <si>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</si>
  <si>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</si>
  <si>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</si>
  <si>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</si>
  <si>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</si>
  <si>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</si>
  <si>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</si>
  <si>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</si>
  <si>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</si>
  <si>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</si>
  <si>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</si>
  <si>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</si>
  <si>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</si>
  <si>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</si>
  <si>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</si>
  <si>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</si>
  <si>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</si>
  <si>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</si>
  <si>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</si>
  <si>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</si>
  <si>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</si>
  <si>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</si>
  <si>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</si>
  <si>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</si>
  <si>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</si>
  <si>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</si>
  <si>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</si>
  <si>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</si>
  <si>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</si>
  <si>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</si>
  <si>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</si>
  <si>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</si>
  <si>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</si>
  <si>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</si>
  <si>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</si>
  <si>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</si>
  <si>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</si>
  <si>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</si>
  <si>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</si>
  <si>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</si>
  <si>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</si>
  <si>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</si>
  <si>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</si>
  <si>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</si>
  <si>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</si>
  <si>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</si>
  <si>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</si>
  <si>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</si>
  <si>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</si>
  <si>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</si>
  <si>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</si>
  <si>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</si>
  <si>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</si>
  <si>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</si>
  <si>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</si>
  <si>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</si>
  <si>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</si>
  <si>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</si>
  <si>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</si>
  <si>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</si>
  <si>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</si>
  <si>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</si>
  <si>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</si>
  <si>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</si>
  <si>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</si>
  <si>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</si>
  <si>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</si>
  <si>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</si>
  <si>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</si>
  <si>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</si>
  <si>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</si>
  <si>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</si>
  <si>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</si>
  <si>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</si>
  <si>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</si>
  <si>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</si>
  <si>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</si>
  <si>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</si>
  <si>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</si>
  <si>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</si>
  <si>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</si>
  <si>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</si>
  <si>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</si>
  <si>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</si>
  <si>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</si>
  <si>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</si>
  <si>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</si>
  <si>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</si>
  <si>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</si>
  <si>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</si>
  <si>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</si>
  <si>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</si>
  <si>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</si>
  <si>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</si>
  <si>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</si>
  <si>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</si>
  <si>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</si>
  <si>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</si>
  <si>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</si>
  <si>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</si>
  <si>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</si>
  <si>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</si>
  <si>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</si>
  <si>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</si>
  <si>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</si>
  <si>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</si>
  <si>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</si>
  <si>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</si>
  <si>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</si>
  <si>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</si>
  <si>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</si>
  <si>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</si>
  <si>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</si>
  <si>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</si>
  <si>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</si>
  <si>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</si>
  <si>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</si>
  <si>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</si>
  <si>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</si>
  <si>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</si>
  <si>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</si>
  <si>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</si>
  <si>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</si>
  <si>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</si>
  <si>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</si>
  <si>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</si>
  <si>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</si>
  <si>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</si>
  <si>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</si>
  <si>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</si>
  <si>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</si>
  <si>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</si>
  <si>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</si>
  <si>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国民健康保険事業特別会計</t>
  </si>
  <si>
    <t>一般会計</t>
  </si>
  <si>
    <t>病院事業会計</t>
  </si>
  <si>
    <t>介護保険事業特別会計</t>
  </si>
  <si>
    <t>下水道事業会計</t>
  </si>
  <si>
    <t>交通事業会計</t>
  </si>
  <si>
    <t>公園墓地事業特別会計</t>
  </si>
  <si>
    <t>その他会計（赤字）</t>
  </si>
  <si>
    <t>▲ 0.97</t>
  </si>
  <si>
    <t>▲ 0.45</t>
  </si>
  <si>
    <t>その他会計（黒字）</t>
  </si>
  <si>
    <t>-</t>
    <phoneticPr fontId="2"/>
  </si>
  <si>
    <t>-</t>
    <phoneticPr fontId="2"/>
  </si>
  <si>
    <t>-</t>
    <phoneticPr fontId="2"/>
  </si>
  <si>
    <t>-</t>
    <phoneticPr fontId="2"/>
  </si>
  <si>
    <t>-</t>
    <phoneticPr fontId="2"/>
  </si>
  <si>
    <t>-</t>
    <phoneticPr fontId="2"/>
  </si>
  <si>
    <t>-</t>
    <phoneticPr fontId="2"/>
  </si>
  <si>
    <t>玉井斎場管理組合</t>
    <rPh sb="0" eb="2">
      <t>タマイ</t>
    </rPh>
    <rPh sb="2" eb="4">
      <t>サイジョウ</t>
    </rPh>
    <rPh sb="4" eb="6">
      <t>カンリ</t>
    </rPh>
    <rPh sb="6" eb="8">
      <t>クミアイ</t>
    </rPh>
    <phoneticPr fontId="2"/>
  </si>
  <si>
    <t>斐川宍道水道事業団（上水道事業会計）</t>
    <rPh sb="0" eb="2">
      <t>ヒカワ</t>
    </rPh>
    <rPh sb="2" eb="4">
      <t>シンジ</t>
    </rPh>
    <rPh sb="4" eb="6">
      <t>スイドウ</t>
    </rPh>
    <rPh sb="6" eb="9">
      <t>ジギョウダン</t>
    </rPh>
    <rPh sb="10" eb="13">
      <t>ジョウスイドウ</t>
    </rPh>
    <rPh sb="13" eb="15">
      <t>ジギョウ</t>
    </rPh>
    <rPh sb="15" eb="17">
      <t>カイケイ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</si>
  <si>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</si>
  <si>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</si>
  <si>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</si>
  <si>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</si>
  <si>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松江市庁舎建設基金</t>
    <rPh sb="0" eb="3">
      <t>マツエシ</t>
    </rPh>
    <rPh sb="3" eb="5">
      <t>チョウシャ</t>
    </rPh>
    <rPh sb="5" eb="7">
      <t>ケンセツ</t>
    </rPh>
    <rPh sb="7" eb="9">
      <t>キキン</t>
    </rPh>
    <phoneticPr fontId="3"/>
  </si>
  <si>
    <t>松江市地域振興基金</t>
    <rPh sb="0" eb="3">
      <t>マツエシ</t>
    </rPh>
    <rPh sb="3" eb="5">
      <t>チイキ</t>
    </rPh>
    <rPh sb="5" eb="7">
      <t>シンコウ</t>
    </rPh>
    <rPh sb="7" eb="9">
      <t>キキン</t>
    </rPh>
    <phoneticPr fontId="3"/>
  </si>
  <si>
    <t>鹿島地域振興基金</t>
    <rPh sb="0" eb="2">
      <t>カシマ</t>
    </rPh>
    <rPh sb="2" eb="4">
      <t>チイキ</t>
    </rPh>
    <rPh sb="4" eb="6">
      <t>シンコウ</t>
    </rPh>
    <rPh sb="6" eb="8">
      <t>キキン</t>
    </rPh>
    <phoneticPr fontId="3"/>
  </si>
  <si>
    <t>鹿島公共用施設維持修繕基金</t>
    <rPh sb="0" eb="2">
      <t>カシマ</t>
    </rPh>
    <rPh sb="2" eb="5">
      <t>コウキョウヨウ</t>
    </rPh>
    <rPh sb="5" eb="7">
      <t>シセツ</t>
    </rPh>
    <rPh sb="7" eb="9">
      <t>イジ</t>
    </rPh>
    <rPh sb="9" eb="11">
      <t>シュウゼン</t>
    </rPh>
    <rPh sb="11" eb="13">
      <t>キキン</t>
    </rPh>
    <phoneticPr fontId="3"/>
  </si>
  <si>
    <t>松江市ふれあい福祉基金</t>
    <rPh sb="0" eb="3">
      <t>マツエシ</t>
    </rPh>
    <rPh sb="7" eb="9">
      <t>フクシ</t>
    </rPh>
    <rPh sb="9" eb="11">
      <t>キキン</t>
    </rPh>
    <phoneticPr fontId="3"/>
  </si>
  <si>
    <t>〇</t>
  </si>
  <si>
    <t>(公財)松江市観光振興公社</t>
  </si>
  <si>
    <t>(一財)松江勤労福祉振興協会</t>
  </si>
  <si>
    <t>(公財)松江体育協会</t>
  </si>
  <si>
    <t>(株)松江情報センター</t>
  </si>
  <si>
    <t>松江市土地開発公社</t>
  </si>
  <si>
    <t>(株)サンライズ美保関</t>
  </si>
  <si>
    <t>(株)玉造温泉ゆうゆ</t>
  </si>
  <si>
    <t>(一財)宍道湖西岸森と自然財団</t>
  </si>
  <si>
    <t>(株)きまち湯治村</t>
  </si>
  <si>
    <t>(一財)島根県東部勤労者共済会</t>
  </si>
  <si>
    <t>(株)松江ガスサービス</t>
  </si>
  <si>
    <t>-</t>
    <phoneticPr fontId="2"/>
  </si>
  <si>
    <t>-</t>
    <phoneticPr fontId="2"/>
  </si>
  <si>
    <t>-</t>
    <phoneticPr fontId="2"/>
  </si>
  <si>
    <t>-</t>
    <phoneticPr fontId="2"/>
  </si>
  <si>
    <t>-</t>
    <phoneticPr fontId="2"/>
  </si>
  <si>
    <t>(公財)松江市スポーツ・文化振興財団</t>
    <rPh sb="12" eb="14">
      <t>ブンカ</t>
    </rPh>
    <rPh sb="16" eb="18">
      <t>ザイダン</t>
    </rPh>
    <phoneticPr fontId="2"/>
  </si>
  <si>
    <t>山陰ケーブルビジョン（株）</t>
    <rPh sb="11" eb="12">
      <t>カブ</t>
    </rPh>
    <phoneticPr fontId="2"/>
  </si>
  <si>
    <t>碧雲観光（株）</t>
    <rPh sb="5" eb="6">
      <t>カブ</t>
    </rPh>
    <phoneticPr fontId="2"/>
  </si>
  <si>
    <t>鹿島マリーナ（株）</t>
    <rPh sb="7" eb="8">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</si>
  <si>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</si>
  <si>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</si>
  <si>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</si>
  <si>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</si>
  <si>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値と比較し、有形固定資産減価償却率はほぼ近い数値となっている一方で、将来負担比率はかなり高い水準となっている。この要因は過去の普通建設事業等に係る地方債の発行によるものと考えられるが、近年は投資的経費の平準化や、普通建設事業に関するものをはじめ、コスト縮減による地方債の発行額圧縮等に積極的に取り組んでおり、年々地方債残高が減少し、それに伴い将来負担比率も減少しているところである（H28：対前年比▲8.9％、H29：対前年比▲11.1％）。現在、令和6年度において将来負担比率100％の達成を目標に掲げており、引き続き地方債残高の縮減に取り組み、比率の改善に努める。</t>
    <rPh sb="0" eb="2">
      <t>ルイジ</t>
    </rPh>
    <rPh sb="2" eb="4">
      <t>ダンタイ</t>
    </rPh>
    <rPh sb="4" eb="7">
      <t>ヘイキンチ</t>
    </rPh>
    <rPh sb="8" eb="10">
      <t>ヒカク</t>
    </rPh>
    <rPh sb="12" eb="14">
      <t>ユウケイ</t>
    </rPh>
    <rPh sb="14" eb="16">
      <t>コテイ</t>
    </rPh>
    <rPh sb="16" eb="18">
      <t>シサン</t>
    </rPh>
    <rPh sb="18" eb="20">
      <t>ゲンカ</t>
    </rPh>
    <rPh sb="20" eb="22">
      <t>ショウキャク</t>
    </rPh>
    <rPh sb="22" eb="23">
      <t>リツ</t>
    </rPh>
    <rPh sb="26" eb="27">
      <t>チカ</t>
    </rPh>
    <rPh sb="28" eb="30">
      <t>スウチ</t>
    </rPh>
    <rPh sb="36" eb="38">
      <t>イッポウ</t>
    </rPh>
    <rPh sb="40" eb="42">
      <t>ショウライ</t>
    </rPh>
    <rPh sb="42" eb="44">
      <t>フタン</t>
    </rPh>
    <rPh sb="44" eb="46">
      <t>ヒリツ</t>
    </rPh>
    <rPh sb="50" eb="51">
      <t>タカ</t>
    </rPh>
    <rPh sb="52" eb="54">
      <t>スイジュン</t>
    </rPh>
    <rPh sb="63" eb="65">
      <t>ヨウイン</t>
    </rPh>
    <rPh sb="66" eb="68">
      <t>カコ</t>
    </rPh>
    <rPh sb="69" eb="71">
      <t>フツウ</t>
    </rPh>
    <rPh sb="71" eb="73">
      <t>ケンセツ</t>
    </rPh>
    <rPh sb="73" eb="75">
      <t>ジギョウ</t>
    </rPh>
    <rPh sb="75" eb="76">
      <t>トウ</t>
    </rPh>
    <rPh sb="77" eb="78">
      <t>カカ</t>
    </rPh>
    <rPh sb="79" eb="82">
      <t>チホウサイ</t>
    </rPh>
    <rPh sb="83" eb="85">
      <t>ハッコウ</t>
    </rPh>
    <rPh sb="91" eb="92">
      <t>カンガ</t>
    </rPh>
    <rPh sb="98" eb="100">
      <t>キンネン</t>
    </rPh>
    <rPh sb="101" eb="104">
      <t>トウシテキ</t>
    </rPh>
    <rPh sb="104" eb="106">
      <t>ケイヒ</t>
    </rPh>
    <rPh sb="107" eb="110">
      <t>ヘイジュンカ</t>
    </rPh>
    <rPh sb="112" eb="114">
      <t>フツウ</t>
    </rPh>
    <rPh sb="114" eb="116">
      <t>ケンセツ</t>
    </rPh>
    <rPh sb="116" eb="118">
      <t>ジギョウ</t>
    </rPh>
    <rPh sb="119" eb="120">
      <t>カン</t>
    </rPh>
    <rPh sb="132" eb="134">
      <t>シュクゲン</t>
    </rPh>
    <rPh sb="141" eb="143">
      <t>ハッコウ</t>
    </rPh>
    <rPh sb="143" eb="144">
      <t>ガク</t>
    </rPh>
    <rPh sb="144" eb="146">
      <t>アッシュク</t>
    </rPh>
    <rPh sb="146" eb="147">
      <t>トウ</t>
    </rPh>
    <rPh sb="148" eb="151">
      <t>セッキョクテキ</t>
    </rPh>
    <rPh sb="152" eb="153">
      <t>ト</t>
    </rPh>
    <rPh sb="154" eb="155">
      <t>ク</t>
    </rPh>
    <rPh sb="160" eb="162">
      <t>ネンネン</t>
    </rPh>
    <rPh sb="162" eb="165">
      <t>チホウサイ</t>
    </rPh>
    <rPh sb="165" eb="167">
      <t>ザンダカ</t>
    </rPh>
    <rPh sb="168" eb="170">
      <t>ゲンショウ</t>
    </rPh>
    <rPh sb="175" eb="176">
      <t>トモナ</t>
    </rPh>
    <rPh sb="177" eb="179">
      <t>ショウライ</t>
    </rPh>
    <rPh sb="179" eb="181">
      <t>フタン</t>
    </rPh>
    <rPh sb="181" eb="183">
      <t>ヒリツ</t>
    </rPh>
    <rPh sb="184" eb="186">
      <t>ゲンショウ</t>
    </rPh>
    <rPh sb="201" eb="202">
      <t>タイ</t>
    </rPh>
    <rPh sb="202" eb="205">
      <t>ゼンネンヒ</t>
    </rPh>
    <rPh sb="215" eb="216">
      <t>タイ</t>
    </rPh>
    <rPh sb="216" eb="219">
      <t>ゼンネンヒ</t>
    </rPh>
    <rPh sb="227" eb="229">
      <t>ゲンザイ</t>
    </rPh>
    <rPh sb="230" eb="232">
      <t>レイワ</t>
    </rPh>
    <rPh sb="233" eb="235">
      <t>ネンド</t>
    </rPh>
    <rPh sb="239" eb="241">
      <t>ショウライ</t>
    </rPh>
    <rPh sb="241" eb="243">
      <t>フタン</t>
    </rPh>
    <rPh sb="243" eb="245">
      <t>ヒリツ</t>
    </rPh>
    <rPh sb="250" eb="252">
      <t>タッセイ</t>
    </rPh>
    <rPh sb="253" eb="255">
      <t>モクヒョウ</t>
    </rPh>
    <rPh sb="256" eb="257">
      <t>カカ</t>
    </rPh>
    <rPh sb="262" eb="263">
      <t>ヒ</t>
    </rPh>
    <rPh sb="264" eb="265">
      <t>ツヅ</t>
    </rPh>
    <rPh sb="266" eb="269">
      <t>チホウサイ</t>
    </rPh>
    <rPh sb="269" eb="271">
      <t>ザンダカ</t>
    </rPh>
    <rPh sb="272" eb="274">
      <t>シュクゲン</t>
    </rPh>
    <rPh sb="275" eb="276">
      <t>ト</t>
    </rPh>
    <rPh sb="277" eb="278">
      <t>ク</t>
    </rPh>
    <rPh sb="280" eb="282">
      <t>ヒリツ</t>
    </rPh>
    <rPh sb="283" eb="285">
      <t>カイゼン</t>
    </rPh>
    <rPh sb="286" eb="28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</si>
  <si>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</si>
  <si>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</si>
  <si>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</si>
  <si>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</si>
  <si>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</si>
  <si>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</si>
  <si>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と比較し、かなり高い数値となっている。この要因は、過去の普通建設事業等に係る地方債の発行によるものと考えられるが、近年は地方債の発行額の圧縮や繰上償還等にも積極的に取り組んでおり、年々地方債残高が減少しているところである。今後、新庁舎整備等一時的な地方債発行の増加が見込まれるが、令和6年度において将来負担比率100％、実質公債費比率10％という目標に向け、事業費の精査や公共施設の適正化等の行財政改革を一層進めるとともに、引き続き地方債残高の縮減に取り組み、比率の改善に努める。</t>
    <rPh sb="7" eb="9">
      <t>ジッシツ</t>
    </rPh>
    <rPh sb="9" eb="12">
      <t>コウサイヒ</t>
    </rPh>
    <rPh sb="12" eb="14">
      <t>ヒリツ</t>
    </rPh>
    <rPh sb="17" eb="19">
      <t>ルイジ</t>
    </rPh>
    <rPh sb="19" eb="21">
      <t>ダンタイ</t>
    </rPh>
    <rPh sb="21" eb="22">
      <t>ナイ</t>
    </rPh>
    <rPh sb="22" eb="25">
      <t>ヘイキンチ</t>
    </rPh>
    <rPh sb="26" eb="28">
      <t>ヒカク</t>
    </rPh>
    <rPh sb="35" eb="37">
      <t>スウチ</t>
    </rPh>
    <rPh sb="91" eb="92">
      <t>ガク</t>
    </rPh>
    <rPh sb="93" eb="95">
      <t>アッシュク</t>
    </rPh>
    <rPh sb="100" eb="101">
      <t>トウ</t>
    </rPh>
    <rPh sb="136" eb="138">
      <t>コンゴ</t>
    </rPh>
    <rPh sb="139" eb="142">
      <t>シンチョウシャ</t>
    </rPh>
    <rPh sb="142" eb="144">
      <t>セイビ</t>
    </rPh>
    <rPh sb="144" eb="145">
      <t>トウ</t>
    </rPh>
    <rPh sb="145" eb="148">
      <t>イチジテキ</t>
    </rPh>
    <rPh sb="149" eb="152">
      <t>チホウサイ</t>
    </rPh>
    <rPh sb="152" eb="154">
      <t>ハッコウ</t>
    </rPh>
    <rPh sb="155" eb="157">
      <t>ゾウカ</t>
    </rPh>
    <rPh sb="158" eb="160">
      <t>ミコ</t>
    </rPh>
    <rPh sb="165" eb="167">
      <t>レイワ</t>
    </rPh>
    <rPh sb="204" eb="207">
      <t>ジギョウヒ</t>
    </rPh>
    <rPh sb="208" eb="210">
      <t>セイサ</t>
    </rPh>
    <rPh sb="211" eb="213">
      <t>コウキョウ</t>
    </rPh>
    <rPh sb="213" eb="215">
      <t>シセツ</t>
    </rPh>
    <rPh sb="216" eb="219">
      <t>テキセイカ</t>
    </rPh>
    <rPh sb="219" eb="220">
      <t>トウ</t>
    </rPh>
    <rPh sb="221" eb="224">
      <t>ギョウザイセイ</t>
    </rPh>
    <rPh sb="224" eb="226">
      <t>カイカク</t>
    </rPh>
    <rPh sb="227" eb="229">
      <t>イッソウ</t>
    </rPh>
    <rPh sb="229" eb="230">
      <t>スス</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</si>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</sst>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B381-498D-9057-E56D8F3393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52180</c:v>
                </c:pt>
                <c:pt idx="1">
                  <c:v>52369</c:v>
                </c:pt>
                <c:pt idx="2">
                  <c:v>61715</c:v>
                </c:pt>
                <c:pt idx="3">
                  <c:v>41703</c:v>
                </c:pt>
                <c:pt idx="4">
                  <c:v>42852</c:v>
                </c:pt>
              </c:numCache>
            </c:numRef>
          </c:val>
          <c:smooth val="0"/>
          <c:extLst>
            <c:ext xmlns:c16="http://schemas.microsoft.com/office/drawing/2014/chart" uri="{C3380CC4-5D6E-409C-BE32-E72D297353CC}">
              <c16:uniqueId val="{00000001-B381-498D-9057-E56D8F3393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0.79</c:v>
                </c:pt>
                <c:pt idx="1">
                  <c:v>1.43</c:v>
                </c:pt>
                <c:pt idx="2">
                  <c:v>1.68</c:v>
                </c:pt>
                <c:pt idx="3">
                  <c:v>2.0299999999999998</c:v>
                </c:pt>
                <c:pt idx="4">
                  <c:v>2.37</c:v>
                </c:pt>
              </c:numCache>
            </c:numRef>
          </c:val>
          <c:extLst>
            <c:ext xmlns:c16="http://schemas.microsoft.com/office/drawing/2014/chart" uri="{C3380CC4-5D6E-409C-BE32-E72D297353CC}">
              <c16:uniqueId val="{00000000-1836-4B01-807C-44EAC0DB5D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5.57</c:v>
                </c:pt>
                <c:pt idx="1">
                  <c:v>5.15</c:v>
                </c:pt>
                <c:pt idx="2">
                  <c:v>5.15</c:v>
                </c:pt>
                <c:pt idx="3">
                  <c:v>5.28</c:v>
                </c:pt>
                <c:pt idx="4">
                  <c:v>5.58</c:v>
                </c:pt>
              </c:numCache>
            </c:numRef>
          </c:val>
          <c:extLst>
            <c:ext xmlns:c16="http://schemas.microsoft.com/office/drawing/2014/chart" uri="{C3380CC4-5D6E-409C-BE32-E72D297353CC}">
              <c16:uniqueId val="{00000001-1836-4B01-807C-44EAC0DB5D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1.05</c:v>
                </c:pt>
                <c:pt idx="1">
                  <c:v>0.67</c:v>
                </c:pt>
                <c:pt idx="2">
                  <c:v>1.1100000000000001</c:v>
                </c:pt>
                <c:pt idx="3">
                  <c:v>1.1200000000000001</c:v>
                </c:pt>
                <c:pt idx="4">
                  <c:v>1.46</c:v>
                </c:pt>
              </c:numCache>
            </c:numRef>
          </c:val>
          <c:smooth val="0"/>
          <c:extLst>
            <c:ext xmlns:c16="http://schemas.microsoft.com/office/drawing/2014/chart" uri="{C3380CC4-5D6E-409C-BE32-E72D297353CC}">
              <c16:uniqueId val="{00000002-1836-4B01-807C-44EAC0DB5D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0.87</c:v>
                </c:pt>
                <c:pt idx="2">
                  <c:v>#N/A</c:v>
                </c:pt>
                <c:pt idx="3">
                  <c:v>0.78</c:v>
                </c:pt>
                <c:pt idx="4">
                  <c:v>#N/A</c:v>
                </c:pt>
                <c:pt idx="5">
                  <c:v>1.02</c:v>
                </c:pt>
                <c:pt idx="6">
                  <c:v>#N/A</c:v>
                </c:pt>
                <c:pt idx="7">
                  <c:v>0.77</c:v>
                </c:pt>
                <c:pt idx="8">
                  <c:v>#N/A</c:v>
                </c:pt>
                <c:pt idx="9">
                  <c:v>0.32</c:v>
                </c:pt>
              </c:numCache>
            </c:numRef>
          </c:val>
          <c:extLst>
            <c:ext xmlns:c16="http://schemas.microsoft.com/office/drawing/2014/chart" uri="{C3380CC4-5D6E-409C-BE32-E72D297353CC}">
              <c16:uniqueId val="{00000000-1418-403B-956C-4D1E93747E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0.97</c:v>
                </c:pt>
                <c:pt idx="1">
                  <c:v>#N/A</c:v>
                </c:pt>
                <c:pt idx="2">
                  <c:v>0.45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418-403B-956C-4D1E93747E86}"/>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0.18</c:v>
                </c:pt>
                <c:pt idx="2">
                  <c:v>#N/A</c:v>
                </c:pt>
                <c:pt idx="3">
                  <c:v>0.24</c:v>
                </c:pt>
                <c:pt idx="4">
                  <c:v>#N/A</c:v>
                </c:pt>
                <c:pt idx="5">
                  <c:v>0.16</c:v>
                </c:pt>
                <c:pt idx="6">
                  <c:v>#N/A</c:v>
                </c:pt>
                <c:pt idx="7">
                  <c:v>0.26</c:v>
                </c:pt>
                <c:pt idx="8">
                  <c:v>#N/A</c:v>
                </c:pt>
                <c:pt idx="9">
                  <c:v>0.3</c:v>
                </c:pt>
              </c:numCache>
            </c:numRef>
          </c:val>
          <c:extLst>
            <c:ext xmlns:c16="http://schemas.microsoft.com/office/drawing/2014/chart" uri="{C3380CC4-5D6E-409C-BE32-E72D297353CC}">
              <c16:uniqueId val="{00000002-1418-403B-956C-4D1E93747E86}"/>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0.54</c:v>
                </c:pt>
                <c:pt idx="8">
                  <c:v>#N/A</c:v>
                </c:pt>
                <c:pt idx="9">
                  <c:v>0.42</c:v>
                </c:pt>
              </c:numCache>
            </c:numRef>
          </c:val>
          <c:extLst>
            <c:ext xmlns:c16="http://schemas.microsoft.com/office/drawing/2014/chart" uri="{C3380CC4-5D6E-409C-BE32-E72D297353CC}">
              <c16:uniqueId val="{00000003-1418-403B-956C-4D1E93747E8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0.53</c:v>
                </c:pt>
                <c:pt idx="2">
                  <c:v>#N/A</c:v>
                </c:pt>
                <c:pt idx="3">
                  <c:v>0.57999999999999996</c:v>
                </c:pt>
                <c:pt idx="4">
                  <c:v>#N/A</c:v>
                </c:pt>
                <c:pt idx="5">
                  <c:v>0.75</c:v>
                </c:pt>
                <c:pt idx="6">
                  <c:v>#N/A</c:v>
                </c:pt>
                <c:pt idx="7">
                  <c:v>0.76</c:v>
                </c:pt>
                <c:pt idx="8">
                  <c:v>#N/A</c:v>
                </c:pt>
                <c:pt idx="9">
                  <c:v>0.99</c:v>
                </c:pt>
              </c:numCache>
            </c:numRef>
          </c:val>
          <c:extLst>
            <c:ext xmlns:c16="http://schemas.microsoft.com/office/drawing/2014/chart" uri="{C3380CC4-5D6E-409C-BE32-E72D297353CC}">
              <c16:uniqueId val="{00000004-1418-403B-956C-4D1E93747E8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0.24</c:v>
                </c:pt>
                <c:pt idx="4">
                  <c:v>#N/A</c:v>
                </c:pt>
                <c:pt idx="5">
                  <c:v>0.27</c:v>
                </c:pt>
                <c:pt idx="6">
                  <c:v>#N/A</c:v>
                </c:pt>
                <c:pt idx="7">
                  <c:v>1.5</c:v>
                </c:pt>
                <c:pt idx="8">
                  <c:v>#N/A</c:v>
                </c:pt>
                <c:pt idx="9">
                  <c:v>1.56</c:v>
                </c:pt>
              </c:numCache>
            </c:numRef>
          </c:val>
          <c:extLst>
            <c:ext xmlns:c16="http://schemas.microsoft.com/office/drawing/2014/chart" uri="{C3380CC4-5D6E-409C-BE32-E72D297353CC}">
              <c16:uniqueId val="{00000005-1418-403B-956C-4D1E93747E8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2.71</c:v>
                </c:pt>
                <c:pt idx="2">
                  <c:v>#N/A</c:v>
                </c:pt>
                <c:pt idx="3">
                  <c:v>1.99</c:v>
                </c:pt>
                <c:pt idx="4">
                  <c:v>#N/A</c:v>
                </c:pt>
                <c:pt idx="5">
                  <c:v>2.21</c:v>
                </c:pt>
                <c:pt idx="6">
                  <c:v>#N/A</c:v>
                </c:pt>
                <c:pt idx="7">
                  <c:v>1.85</c:v>
                </c:pt>
                <c:pt idx="8">
                  <c:v>#N/A</c:v>
                </c:pt>
                <c:pt idx="9">
                  <c:v>1.57</c:v>
                </c:pt>
              </c:numCache>
            </c:numRef>
          </c:val>
          <c:extLst>
            <c:ext xmlns:c16="http://schemas.microsoft.com/office/drawing/2014/chart" uri="{C3380CC4-5D6E-409C-BE32-E72D297353CC}">
              <c16:uniqueId val="{00000006-1418-403B-956C-4D1E93747E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1.07</c:v>
                </c:pt>
                <c:pt idx="2">
                  <c:v>#N/A</c:v>
                </c:pt>
                <c:pt idx="3">
                  <c:v>1.63</c:v>
                </c:pt>
                <c:pt idx="4">
                  <c:v>#N/A</c:v>
                </c:pt>
                <c:pt idx="5">
                  <c:v>1.5</c:v>
                </c:pt>
                <c:pt idx="6">
                  <c:v>#N/A</c:v>
                </c:pt>
                <c:pt idx="7">
                  <c:v>1.75</c:v>
                </c:pt>
                <c:pt idx="8">
                  <c:v>#N/A</c:v>
                </c:pt>
                <c:pt idx="9">
                  <c:v>2.0499999999999998</c:v>
                </c:pt>
              </c:numCache>
            </c:numRef>
          </c:val>
          <c:extLst>
            <c:ext xmlns:c16="http://schemas.microsoft.com/office/drawing/2014/chart" uri="{C3380CC4-5D6E-409C-BE32-E72D297353CC}">
              <c16:uniqueId val="{00000007-1418-403B-956C-4D1E93747E8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0.35</c:v>
                </c:pt>
                <c:pt idx="2">
                  <c:v>#N/A</c:v>
                </c:pt>
                <c:pt idx="3">
                  <c:v>0.94</c:v>
                </c:pt>
                <c:pt idx="4">
                  <c:v>#N/A</c:v>
                </c:pt>
                <c:pt idx="5">
                  <c:v>1.27</c:v>
                </c:pt>
                <c:pt idx="6">
                  <c:v>#N/A</c:v>
                </c:pt>
                <c:pt idx="7">
                  <c:v>1.26</c:v>
                </c:pt>
                <c:pt idx="8">
                  <c:v>#N/A</c:v>
                </c:pt>
                <c:pt idx="9">
                  <c:v>2.1800000000000002</c:v>
                </c:pt>
              </c:numCache>
            </c:numRef>
          </c:val>
          <c:extLst>
            <c:ext xmlns:c16="http://schemas.microsoft.com/office/drawing/2014/chart" uri="{C3380CC4-5D6E-409C-BE32-E72D297353CC}">
              <c16:uniqueId val="{00000008-1418-403B-956C-4D1E93747E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c:v>
                </c:pt>
                <c:pt idx="2">
                  <c:v>#N/A</c:v>
                </c:pt>
                <c:pt idx="3">
                  <c:v>12.39</c:v>
                </c:pt>
                <c:pt idx="4">
                  <c:v>#N/A</c:v>
                </c:pt>
                <c:pt idx="5">
                  <c:v>13.16</c:v>
                </c:pt>
                <c:pt idx="6">
                  <c:v>#N/A</c:v>
                </c:pt>
                <c:pt idx="7">
                  <c:v>12.17</c:v>
                </c:pt>
                <c:pt idx="8">
                  <c:v>#N/A</c:v>
                </c:pt>
                <c:pt idx="9">
                  <c:v>11.68</c:v>
                </c:pt>
              </c:numCache>
            </c:numRef>
          </c:val>
          <c:extLst>
            <c:ext xmlns:c16="http://schemas.microsoft.com/office/drawing/2014/chart" uri="{C3380CC4-5D6E-409C-BE32-E72D297353CC}">
              <c16:uniqueId val="{00000009-1418-403B-956C-4D1E93747E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14344</c:v>
                </c:pt>
                <c:pt idx="5">
                  <c:v>14481</c:v>
                </c:pt>
                <c:pt idx="8">
                  <c:v>14124</c:v>
                </c:pt>
                <c:pt idx="11">
                  <c:v>13441</c:v>
                </c:pt>
                <c:pt idx="14">
                  <c:v>13124</c:v>
                </c:pt>
              </c:numCache>
            </c:numRef>
          </c:val>
          <c:extLst>
            <c:ext xmlns:c16="http://schemas.microsoft.com/office/drawing/2014/chart" uri="{C3380CC4-5D6E-409C-BE32-E72D297353CC}">
              <c16:uniqueId val="{00000000-635A-4C7E-91B6-456F176D12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5A-4C7E-91B6-456F176D12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683</c:v>
                </c:pt>
                <c:pt idx="3">
                  <c:v>644</c:v>
                </c:pt>
                <c:pt idx="6">
                  <c:v>620</c:v>
                </c:pt>
                <c:pt idx="9">
                  <c:v>591</c:v>
                </c:pt>
                <c:pt idx="12">
                  <c:v>566</c:v>
                </c:pt>
              </c:numCache>
            </c:numRef>
          </c:val>
          <c:extLst>
            <c:ext xmlns:c16="http://schemas.microsoft.com/office/drawing/2014/chart" uri="{C3380CC4-5D6E-409C-BE32-E72D297353CC}">
              <c16:uniqueId val="{00000002-635A-4C7E-91B6-456F176D12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33</c:v>
                </c:pt>
                <c:pt idx="6">
                  <c:v>34</c:v>
                </c:pt>
                <c:pt idx="9">
                  <c:v>35</c:v>
                </c:pt>
                <c:pt idx="12">
                  <c:v>35</c:v>
                </c:pt>
              </c:numCache>
            </c:numRef>
          </c:val>
          <c:extLst>
            <c:ext xmlns:c16="http://schemas.microsoft.com/office/drawing/2014/chart" uri="{C3380CC4-5D6E-409C-BE32-E72D297353CC}">
              <c16:uniqueId val="{00000003-635A-4C7E-91B6-456F176D12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5807</c:v>
                </c:pt>
                <c:pt idx="3">
                  <c:v>6039</c:v>
                </c:pt>
                <c:pt idx="6">
                  <c:v>6010</c:v>
                </c:pt>
                <c:pt idx="9">
                  <c:v>5933</c:v>
                </c:pt>
                <c:pt idx="12">
                  <c:v>5530</c:v>
                </c:pt>
              </c:numCache>
            </c:numRef>
          </c:val>
          <c:extLst>
            <c:ext xmlns:c16="http://schemas.microsoft.com/office/drawing/2014/chart" uri="{C3380CC4-5D6E-409C-BE32-E72D297353CC}">
              <c16:uniqueId val="{00000004-635A-4C7E-91B6-456F176D12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5-635A-4C7E-91B6-456F176D12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5A-4C7E-91B6-456F176D12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14906</c:v>
                </c:pt>
                <c:pt idx="3">
                  <c:v>14495</c:v>
                </c:pt>
                <c:pt idx="6">
                  <c:v>13968</c:v>
                </c:pt>
                <c:pt idx="9">
                  <c:v>13466</c:v>
                </c:pt>
                <c:pt idx="12">
                  <c:v>13090</c:v>
                </c:pt>
              </c:numCache>
            </c:numRef>
          </c:val>
          <c:extLst>
            <c:ext xmlns:c16="http://schemas.microsoft.com/office/drawing/2014/chart" uri="{C3380CC4-5D6E-409C-BE32-E72D297353CC}">
              <c16:uniqueId val="{00000007-635A-4C7E-91B6-456F176D12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7116</c:v>
                </c:pt>
                <c:pt idx="2">
                  <c:v>#N/A</c:v>
                </c:pt>
                <c:pt idx="3">
                  <c:v>#N/A</c:v>
                </c:pt>
                <c:pt idx="4">
                  <c:v>6750</c:v>
                </c:pt>
                <c:pt idx="5">
                  <c:v>#N/A</c:v>
                </c:pt>
                <c:pt idx="6">
                  <c:v>#N/A</c:v>
                </c:pt>
                <c:pt idx="7">
                  <c:v>6518</c:v>
                </c:pt>
                <c:pt idx="8">
                  <c:v>#N/A</c:v>
                </c:pt>
                <c:pt idx="9">
                  <c:v>#N/A</c:v>
                </c:pt>
                <c:pt idx="10">
                  <c:v>6584</c:v>
                </c:pt>
                <c:pt idx="11">
                  <c:v>#N/A</c:v>
                </c:pt>
                <c:pt idx="12">
                  <c:v>#N/A</c:v>
                </c:pt>
                <c:pt idx="13">
                  <c:v>6097</c:v>
                </c:pt>
                <c:pt idx="14">
                  <c:v>#N/A</c:v>
                </c:pt>
              </c:numCache>
            </c:numRef>
          </c:val>
          <c:smooth val="0"/>
          <c:extLst>
            <c:ext xmlns:c16="http://schemas.microsoft.com/office/drawing/2014/chart" uri="{C3380CC4-5D6E-409C-BE32-E72D297353CC}">
              <c16:uniqueId val="{00000008-635A-4C7E-91B6-456F176D12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132144</c:v>
                </c:pt>
                <c:pt idx="5">
                  <c:v>129098</c:v>
                </c:pt>
                <c:pt idx="8">
                  <c:v>127197</c:v>
                </c:pt>
                <c:pt idx="11">
                  <c:v>124442</c:v>
                </c:pt>
                <c:pt idx="14">
                  <c:v>119394</c:v>
                </c:pt>
              </c:numCache>
            </c:numRef>
          </c:val>
          <c:extLst>
            <c:ext xmlns:c16="http://schemas.microsoft.com/office/drawing/2014/chart" uri="{C3380CC4-5D6E-409C-BE32-E72D297353CC}">
              <c16:uniqueId val="{00000000-B110-45FC-B274-E2E9637E7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13925</c:v>
                </c:pt>
                <c:pt idx="5">
                  <c:v>12496</c:v>
                </c:pt>
                <c:pt idx="8">
                  <c:v>11753</c:v>
                </c:pt>
                <c:pt idx="11">
                  <c:v>11170</c:v>
                </c:pt>
                <c:pt idx="14">
                  <c:v>10595</c:v>
                </c:pt>
              </c:numCache>
            </c:numRef>
          </c:val>
          <c:extLst>
            <c:ext xmlns:c16="http://schemas.microsoft.com/office/drawing/2014/chart" uri="{C3380CC4-5D6E-409C-BE32-E72D297353CC}">
              <c16:uniqueId val="{00000001-B110-45FC-B274-E2E9637E7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14153</c:v>
                </c:pt>
                <c:pt idx="5">
                  <c:v>13282</c:v>
                </c:pt>
                <c:pt idx="8">
                  <c:v>13137</c:v>
                </c:pt>
                <c:pt idx="11">
                  <c:v>13292</c:v>
                </c:pt>
                <c:pt idx="14">
                  <c:v>12548</c:v>
                </c:pt>
              </c:numCache>
            </c:numRef>
          </c:val>
          <c:extLst>
            <c:ext xmlns:c16="http://schemas.microsoft.com/office/drawing/2014/chart" uri="{C3380CC4-5D6E-409C-BE32-E72D297353CC}">
              <c16:uniqueId val="{00000002-B110-45FC-B274-E2E9637E7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0-45FC-B274-E2E9637E7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0-45FC-B274-E2E9637E7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356</c:v>
                </c:pt>
                <c:pt idx="3">
                  <c:v>291</c:v>
                </c:pt>
                <c:pt idx="6">
                  <c:v>262</c:v>
                </c:pt>
                <c:pt idx="9">
                  <c:v>231</c:v>
                </c:pt>
                <c:pt idx="12">
                  <c:v>201</c:v>
                </c:pt>
              </c:numCache>
            </c:numRef>
          </c:val>
          <c:extLst>
            <c:ext xmlns:c16="http://schemas.microsoft.com/office/drawing/2014/chart" uri="{C3380CC4-5D6E-409C-BE32-E72D297353CC}">
              <c16:uniqueId val="{00000005-B110-45FC-B274-E2E9637E7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16253</c:v>
                </c:pt>
                <c:pt idx="3">
                  <c:v>15113</c:v>
                </c:pt>
                <c:pt idx="6">
                  <c:v>14564</c:v>
                </c:pt>
                <c:pt idx="9">
                  <c:v>14302</c:v>
                </c:pt>
                <c:pt idx="12">
                  <c:v>13739</c:v>
                </c:pt>
              </c:numCache>
            </c:numRef>
          </c:val>
          <c:extLst>
            <c:ext xmlns:c16="http://schemas.microsoft.com/office/drawing/2014/chart" uri="{C3380CC4-5D6E-409C-BE32-E72D297353CC}">
              <c16:uniqueId val="{00000006-B110-45FC-B274-E2E9637E7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579</c:v>
                </c:pt>
                <c:pt idx="3">
                  <c:v>624</c:v>
                </c:pt>
                <c:pt idx="6">
                  <c:v>594</c:v>
                </c:pt>
                <c:pt idx="9">
                  <c:v>562</c:v>
                </c:pt>
                <c:pt idx="12">
                  <c:v>529</c:v>
                </c:pt>
              </c:numCache>
            </c:numRef>
          </c:val>
          <c:extLst>
            <c:ext xmlns:c16="http://schemas.microsoft.com/office/drawing/2014/chart" uri="{C3380CC4-5D6E-409C-BE32-E72D297353CC}">
              <c16:uniqueId val="{00000007-B110-45FC-B274-E2E9637E7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74492</c:v>
                </c:pt>
                <c:pt idx="3">
                  <c:v>68039</c:v>
                </c:pt>
                <c:pt idx="6">
                  <c:v>63867</c:v>
                </c:pt>
                <c:pt idx="9">
                  <c:v>61848</c:v>
                </c:pt>
                <c:pt idx="12">
                  <c:v>56653</c:v>
                </c:pt>
              </c:numCache>
            </c:numRef>
          </c:val>
          <c:extLst>
            <c:ext xmlns:c16="http://schemas.microsoft.com/office/drawing/2014/chart" uri="{C3380CC4-5D6E-409C-BE32-E72D297353CC}">
              <c16:uniqueId val="{00000008-B110-45FC-B274-E2E9637E7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6403</c:v>
                </c:pt>
                <c:pt idx="3">
                  <c:v>5531</c:v>
                </c:pt>
                <c:pt idx="6">
                  <c:v>4578</c:v>
                </c:pt>
                <c:pt idx="9">
                  <c:v>3620</c:v>
                </c:pt>
                <c:pt idx="12">
                  <c:v>2778</c:v>
                </c:pt>
              </c:numCache>
            </c:numRef>
          </c:val>
          <c:extLst>
            <c:ext xmlns:c16="http://schemas.microsoft.com/office/drawing/2014/chart" uri="{C3380CC4-5D6E-409C-BE32-E72D297353CC}">
              <c16:uniqueId val="{00000009-B110-45FC-B274-E2E9637E7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130978</c:v>
                </c:pt>
                <c:pt idx="3">
                  <c:v>126507</c:v>
                </c:pt>
                <c:pt idx="6">
                  <c:v>124756</c:v>
                </c:pt>
                <c:pt idx="9">
                  <c:v>120552</c:v>
                </c:pt>
                <c:pt idx="12">
                  <c:v>115753</c:v>
                </c:pt>
              </c:numCache>
            </c:numRef>
          </c:val>
          <c:extLst>
            <c:ext xmlns:c16="http://schemas.microsoft.com/office/drawing/2014/chart" uri="{C3380CC4-5D6E-409C-BE32-E72D297353CC}">
              <c16:uniqueId val="{0000000A-B110-45FC-B274-E2E9637E7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68839</c:v>
                </c:pt>
                <c:pt idx="2">
                  <c:v>#N/A</c:v>
                </c:pt>
                <c:pt idx="3">
                  <c:v>#N/A</c:v>
                </c:pt>
                <c:pt idx="4">
                  <c:v>61229</c:v>
                </c:pt>
                <c:pt idx="5">
                  <c:v>#N/A</c:v>
                </c:pt>
                <c:pt idx="6">
                  <c:v>#N/A</c:v>
                </c:pt>
                <c:pt idx="7">
                  <c:v>56533</c:v>
                </c:pt>
                <c:pt idx="8">
                  <c:v>#N/A</c:v>
                </c:pt>
                <c:pt idx="9">
                  <c:v>#N/A</c:v>
                </c:pt>
                <c:pt idx="10">
                  <c:v>52212</c:v>
                </c:pt>
                <c:pt idx="11">
                  <c:v>#N/A</c:v>
                </c:pt>
                <c:pt idx="12">
                  <c:v>#N/A</c:v>
                </c:pt>
                <c:pt idx="13">
                  <c:v>47115</c:v>
                </c:pt>
                <c:pt idx="14">
                  <c:v>#N/A</c:v>
                </c:pt>
              </c:numCache>
            </c:numRef>
          </c:val>
          <c:smooth val="0"/>
          <c:extLst>
            <c:ext xmlns:c16="http://schemas.microsoft.com/office/drawing/2014/chart" uri="{C3380CC4-5D6E-409C-BE32-E72D297353CC}">
              <c16:uniqueId val="{0000000B-B110-45FC-B274-E2E9637E7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2917</c:v>
                </c:pt>
                <c:pt idx="1">
                  <c:v>2936</c:v>
                </c:pt>
                <c:pt idx="2">
                  <c:v>3071</c:v>
                </c:pt>
              </c:numCache>
            </c:numRef>
          </c:val>
          <c:extLst>
            <c:ext xmlns:c16="http://schemas.microsoft.com/office/drawing/2014/chart" uri="{C3380CC4-5D6E-409C-BE32-E72D297353CC}">
              <c16:uniqueId val="{00000000-4799-4B3C-A081-B25530545F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2423</c:v>
                </c:pt>
                <c:pt idx="1">
                  <c:v>2425</c:v>
                </c:pt>
                <c:pt idx="2">
                  <c:v>1940</c:v>
                </c:pt>
              </c:numCache>
            </c:numRef>
          </c:val>
          <c:extLst>
            <c:ext xmlns:c16="http://schemas.microsoft.com/office/drawing/2014/chart" uri="{C3380CC4-5D6E-409C-BE32-E72D297353CC}">
              <c16:uniqueId val="{00000001-4799-4B3C-A081-B25530545F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8368</c:v>
                </c:pt>
                <c:pt idx="1">
                  <c:v>8336</c:v>
                </c:pt>
                <c:pt idx="2">
                  <c:v>8392</c:v>
                </c:pt>
              </c:numCache>
            </c:numRef>
          </c:val>
          <c:extLst>
            <c:ext xmlns:c16="http://schemas.microsoft.com/office/drawing/2014/chart" uri="{C3380CC4-5D6E-409C-BE32-E72D297353CC}">
              <c16:uniqueId val="{00000002-4799-4B3C-A081-B25530545F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{F7F8A88C-6BA6-41A9-A327-6E1EE32A7778}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6A-4476-89EB-944291A9D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{F88646EA-0943-49F6-A6D4-F1C0EBD59D94}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6A-4476-89EB-944291A9D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{EE7CF8C6-4D79-47F8-8F62-288CDBCEEE44}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6A-4476-89EB-944291A9D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{86B74E71-FFBA-4980-B031-204834D1D155}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6A-4476-89EB-944291A9D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{99E3997A-96C8-47BF-9AF9-A9D41AD90B8A}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6A-4476-89EB-944291A9D74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{1209AEAF-0FFF-4DAA-9631-ACB98F01D4B1}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6A-4476-89EB-944291A9D74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{78261122-17B4-4BC7-A917-9B9C40049480}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6A-4476-89EB-944291A9D74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{3D377D1F-72D4-496E-A03F-941F9B5693C2}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6A-4476-89EB-944291A9D74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{30B93783-6EC8-4E00-83A4-5D2ABA252A8B}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6A-4476-89EB-944291A9D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55.3</c:v>
                </c:pt>
                <c:pt idx="24">
                  <c:v>56.8</c:v>
                </c:pt>
                <c:pt idx="32">
                  <c:v>58.1</c:v>
                </c:pt>
              </c:numCache>
            </c:numRef>
          </c:xVal>
          <c:yVal>
            <c:numRef>
              <c:f>公会計指標分析・財政指標組合せ分析表!$BP$51:$DC$51</c:f>
              <c:numCache>
                <c:formatCode>#,##0.0;"▲ "#,##0.0</c:formatCode>
                <c:ptCount val="40"/>
                <c:pt idx="16">
                  <c:v>128.80000000000001</c:v>
                </c:pt>
                <c:pt idx="24">
                  <c:v>119.9</c:v>
                </c:pt>
                <c:pt idx="32">
                  <c:v>108.8</c:v>
                </c:pt>
              </c:numCache>
            </c:numRef>
          </c:yVal>
          <c:smooth val="0"/>
          <c:extLst>
            <c:ext xmlns:c16="http://schemas.microsoft.com/office/drawing/2014/chart" uri="{C3380CC4-5D6E-409C-BE32-E72D297353CC}">
              <c16:uniqueId val="{00000009-C06A-4476-89EB-944291A9D7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{A6E681AB-29E2-4B89-A31E-33FC84A4470B}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6A-4476-89EB-944291A9D7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{70AF49B7-4765-434A-B940-B076E239C05F}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6A-4476-89EB-944291A9D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{DE6AD647-1D45-46C0-BA23-DC040B137B6A}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6A-4476-89EB-944291A9D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{70A2E31E-A522-436A-8C2A-41317D2D27C4}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6A-4476-89EB-944291A9D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{17EF2C6D-6918-4805-923B-0D4856A78E0D}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6A-4476-89EB-944291A9D74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{71BD2F72-9916-4FA2-B9F7-B3A1ED9A74BD}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6A-4476-89EB-944291A9D74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{F46F899F-3A2D-4553-84F8-612CA57D0C42}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6A-4476-89EB-944291A9D74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{D6594508-6D74-429E-AEE8-7C7CDFE9E72E}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6A-4476-89EB-944291A9D74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{0F2D2222-9ABD-4B2A-B8B2-7A995BC4389A}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6A-4476-89EB-944291A9D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C06A-4476-89EB-944291A9D742}"/>
            </c:ext>
          </c:extLst>
        </c:ser>
        <c:dLbls>
          <c:showLegendKey val="0"/>
          <c:showVal val="1"/>
          <c:showCatName val="0"/>
          <c:showSerName val="0"/>
          <c:showPercent val="0"/>
          <c:showBubbleSize val="0"/>
        </c:dLbls>
        <c:axId val="46179840"/>
        <c:axId val="46181760"/>
      </c:scatterChart>
      <c:valAx>
        <c:axId val="46179840"/>
        <c:scaling>
          <c:orientation val="minMax"/>
          <c:max val="59.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{14A44CFD-7DB5-4836-9202-8DBF3149E52E}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BBE-4D73-A5ED-32477DE0CE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{07DB0C08-36B3-44CE-8D4D-E15895349FD3}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BE-4D73-A5ED-32477DE0CE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{7F6307A9-E720-4687-A6E5-D24AFDC4F25F}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BE-4D73-A5ED-32477DE0CE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{06694230-C14D-4B31-AF54-F91CE4A7690F}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BE-4D73-A5ED-32477DE0CE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{4CCE591A-D6B4-4E69-93AF-B3FF902A4A07}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BE-4D73-A5ED-32477DE0CE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{20B83DDE-BB7C-4601-A696-8FAB7F6B2DF5}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BBE-4D73-A5ED-32477DE0CE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{4F892AD6-FA3B-44EA-BC68-11F806F14936}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BBE-4D73-A5ED-32477DE0CED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{6FD98E26-B465-461D-A419-749BAC720B91}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BBE-4D73-A5ED-32477DE0CED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{C6ABCC88-9127-40C2-B981-C40EEA230A77}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BBE-4D73-A5ED-32477DE0CE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16.7</c:v>
                </c:pt>
                <c:pt idx="16">
                  <c:v>15.4</c:v>
                </c:pt>
                <c:pt idx="24">
                  <c:v>15.1</c:v>
                </c:pt>
                <c:pt idx="32">
                  <c:v>14.6</c:v>
                </c:pt>
              </c:numCache>
            </c:numRef>
          </c:xVal>
          <c:yVal>
            <c:numRef>
              <c:f>公会計指標分析・財政指標組合せ分析表!$BP$73:$DC$73</c:f>
              <c:numCache>
                <c:formatCode>#,##0.0;"▲ "#,##0.0</c:formatCode>
                <c:ptCount val="40"/>
                <c:pt idx="0">
                  <c:v>154.6</c:v>
                </c:pt>
                <c:pt idx="8">
                  <c:v>141</c:v>
                </c:pt>
                <c:pt idx="16">
                  <c:v>128.80000000000001</c:v>
                </c:pt>
                <c:pt idx="24">
                  <c:v>119.9</c:v>
                </c:pt>
                <c:pt idx="32">
                  <c:v>108.8</c:v>
                </c:pt>
              </c:numCache>
            </c:numRef>
          </c:yVal>
          <c:smooth val="0"/>
          <c:extLst>
            <c:ext xmlns:c16="http://schemas.microsoft.com/office/drawing/2014/chart" uri="{C3380CC4-5D6E-409C-BE32-E72D297353CC}">
              <c16:uniqueId val="{00000009-9BBE-4D73-A5ED-32477DE0CE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{A0714F65-4EDA-4CDA-AB8C-5C14473CEF10}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BBE-4D73-A5ED-32477DE0CE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{715A8756-3713-46A6-B705-EBB7FBC7CA53}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BE-4D73-A5ED-32477DE0CE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{BD6E518A-BF7D-49D2-8040-74DB6D5F386F}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BE-4D73-A5ED-32477DE0CE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{4E53D6EC-1761-479D-858D-2DE679D29A10}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BE-4D73-A5ED-32477DE0CE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{200F4F5D-275D-4108-80CA-46B809C92CAF}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BE-4D73-A5ED-32477DE0CE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{D7ACBB57-024C-47E7-889D-53B5B2F71AB2}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BBE-4D73-A5ED-32477DE0CE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{EDC40764-5DCA-4198-AB8D-C6C0C4CB30E1}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BBE-4D73-A5ED-32477DE0CED9}"/>
                </c:ext>
              </c:extLst>
            </c:dLbl>
            <c:dLbl>
              <c:idx val="24"/>
              <c:layout>
                <c:manualLayout>
                  <c:x val="-2.38858505867541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{07C90DAB-BFEC-47E5-BFC8-CF74B280A50A}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BBE-4D73-A5ED-32477DE0CED9}"/>
                </c:ext>
              </c:extLst>
            </c:dLbl>
            <c:dLbl>
              <c:idx val="32"/>
              <c:layout>
                <c:manualLayout>
                  <c:x val="-3.95101326514671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{D7AB0342-AD58-4284-96E0-D56184BFFE0B}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BBE-4D73-A5ED-32477DE0CE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9BBE-4D73-A5ED-32477DE0CED9}"/>
            </c:ext>
          </c:extLst>
        </c:ser>
        <c:dLbls>
          <c:showLegendKey val="0"/>
          <c:showVal val="1"/>
          <c:showCatName val="0"/>
          <c:showSerName val="0"/>
          <c:showPercent val="0"/>
          <c:showBubbleSize val="0"/>
        </c:dLbls>
        <c:axId val="84219776"/>
        <c:axId val="84234240"/>
      </c:scatterChart>
      <c:valAx>
        <c:axId val="84219776"/>
        <c:scaling>
          <c:orientation val="minMax"/>
          <c:max val="1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基準財政収入額及び基準財政需要額は共に前年並みで、財政力指数は前年度より０．０１ポイント増の０．５８なった。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71560</xdr:rowOff>
    </xdr:from>
    <xdr:ext cx="762000" cy="259045"/>
    <xdr:sp macro="" textlink="">
      <xdr:nvSpPr>
        <xdr:cNvPr id="89" name="財政力該当値テキスト"/>
        <xdr:cNvSpPr txBox="1"/>
      </xdr:nvSpPr>
      <xdr:spPr>
        <a:xfrm>
          <a:off x="5041900" y="72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扶助費が増加傾向にあるものの、繰出金及び公債費が減少した。また、普通交付税が減となった一方で地方消費税交付金が増となったことにより、対前年度比１．２ポイント減となった。</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今後も事務事業の見直しを進め、経常経費の削減を図る。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103051</xdr:rowOff>
    </xdr:to>
    <xdr:cxnSp macro="">
      <xdr:nvCxnSpPr>
        <xdr:cNvPr id="134" name="直線コネクタ 133"/>
        <xdr:cNvCxnSpPr/>
      </xdr:nvCxnSpPr>
      <xdr:spPr>
        <a:xfrm flipV="1">
          <a:off x="4114800" y="1065022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109038</xdr:rowOff>
    </xdr:from>
    <xdr:to>
      <xdr:col>19</xdr:col>
      <xdr:colOff>133350</xdr:colOff>
      <xdr:row>62</xdr:row>
      <xdr:rowOff>103051</xdr:rowOff>
    </xdr:to>
    <xdr:cxnSp macro="">
      <xdr:nvCxnSpPr>
        <xdr:cNvPr id="137" name="直線コネクタ 136"/>
        <xdr:cNvCxnSpPr/>
      </xdr:nvCxnSpPr>
      <xdr:spPr>
        <a:xfrm>
          <a:off x="3225800" y="1056748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109038</xdr:rowOff>
    </xdr:from>
    <xdr:to>
      <xdr:col>15</xdr:col>
      <xdr:colOff>82550</xdr:colOff>
      <xdr:row>62</xdr:row>
      <xdr:rowOff>13426</xdr:rowOff>
    </xdr:to>
    <xdr:cxnSp macro="">
      <xdr:nvCxnSpPr>
        <xdr:cNvPr id="140" name="直線コネクタ 139"/>
        <xdr:cNvCxnSpPr/>
      </xdr:nvCxnSpPr>
      <xdr:spPr>
        <a:xfrm flipV="1">
          <a:off x="2336800" y="1056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13426</xdr:rowOff>
    </xdr:to>
    <xdr:cxnSp macro="">
      <xdr:nvCxnSpPr>
        <xdr:cNvPr id="143" name="直線コネクタ 142"/>
        <xdr:cNvCxnSpPr/>
      </xdr:nvCxnSpPr>
      <xdr:spPr>
        <a:xfrm>
          <a:off x="1447800" y="106364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3" name="楕円 152"/>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4"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164028</xdr:rowOff>
    </xdr:from>
    <xdr:ext cx="736600" cy="259045"/>
    <xdr:sp macro="" textlink="">
      <xdr:nvSpPr>
        <xdr:cNvPr id="156" name="テキスト ボックス 155"/>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58238</xdr:rowOff>
    </xdr:from>
    <xdr:to>
      <xdr:col>15</xdr:col>
      <xdr:colOff>133350</xdr:colOff>
      <xdr:row>61</xdr:row>
      <xdr:rowOff>159838</xdr:rowOff>
    </xdr:to>
    <xdr:sp macro="" textlink="">
      <xdr:nvSpPr>
        <xdr:cNvPr id="157" name="楕円 156"/>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170015</xdr:rowOff>
    </xdr:from>
    <xdr:ext cx="762000" cy="259045"/>
    <xdr:sp macro="" textlink="">
      <xdr:nvSpPr>
        <xdr:cNvPr id="158" name="テキスト ボックス 157"/>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134076</xdr:rowOff>
    </xdr:from>
    <xdr:to>
      <xdr:col>11</xdr:col>
      <xdr:colOff>82550</xdr:colOff>
      <xdr:row>62</xdr:row>
      <xdr:rowOff>64226</xdr:rowOff>
    </xdr:to>
    <xdr:sp macro="" textlink="">
      <xdr:nvSpPr>
        <xdr:cNvPr id="159" name="楕円 158"/>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74403</xdr:rowOff>
    </xdr:from>
    <xdr:ext cx="762000" cy="259045"/>
    <xdr:sp macro="" textlink="">
      <xdr:nvSpPr>
        <xdr:cNvPr id="160" name="テキスト ボックス 159"/>
        <xdr:cNvSpPr txBox="1"/>
      </xdr:nvSpPr>
      <xdr:spPr>
        <a:xfrm>
          <a:off x="1955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61" name="楕円 160"/>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67508</xdr:rowOff>
    </xdr:from>
    <xdr:ext cx="762000" cy="259045"/>
    <xdr:sp macro="" textlink="">
      <xdr:nvSpPr>
        <xdr:cNvPr id="162" name="テキスト ボックス 161"/>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人件費については行財政改革による職員４００人削減が完了し、前年度と比べてほぼ横ばいで推移した。</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物件費については公共施設適正化を進めているところであり、一層の効率的な管理運営に努める。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160300</xdr:rowOff>
    </xdr:from>
    <xdr:to>
      <xdr:col>23</xdr:col>
      <xdr:colOff>133350</xdr:colOff>
      <xdr:row>85</xdr:row>
      <xdr:rowOff>14705</xdr:rowOff>
    </xdr:to>
    <xdr:cxnSp macro="">
      <xdr:nvCxnSpPr>
        <xdr:cNvPr id="199" name="直線コネクタ 198"/>
        <xdr:cNvCxnSpPr/>
      </xdr:nvCxnSpPr>
      <xdr:spPr>
        <a:xfrm>
          <a:off x="4114800" y="14562100"/>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136964</xdr:rowOff>
    </xdr:from>
    <xdr:to>
      <xdr:col>19</xdr:col>
      <xdr:colOff>133350</xdr:colOff>
      <xdr:row>84</xdr:row>
      <xdr:rowOff>160300</xdr:rowOff>
    </xdr:to>
    <xdr:cxnSp macro="">
      <xdr:nvCxnSpPr>
        <xdr:cNvPr id="202" name="直線コネクタ 201"/>
        <xdr:cNvCxnSpPr/>
      </xdr:nvCxnSpPr>
      <xdr:spPr>
        <a:xfrm>
          <a:off x="3225800" y="1453876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133412</xdr:rowOff>
    </xdr:from>
    <xdr:to>
      <xdr:col>15</xdr:col>
      <xdr:colOff>82550</xdr:colOff>
      <xdr:row>84</xdr:row>
      <xdr:rowOff>136964</xdr:rowOff>
    </xdr:to>
    <xdr:cxnSp macro="">
      <xdr:nvCxnSpPr>
        <xdr:cNvPr id="205" name="直線コネクタ 204"/>
        <xdr:cNvCxnSpPr/>
      </xdr:nvCxnSpPr>
      <xdr:spPr>
        <a:xfrm>
          <a:off x="2336800" y="1453521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99510</xdr:rowOff>
    </xdr:from>
    <xdr:to>
      <xdr:col>11</xdr:col>
      <xdr:colOff>31750</xdr:colOff>
      <xdr:row>84</xdr:row>
      <xdr:rowOff>133412</xdr:rowOff>
    </xdr:to>
    <xdr:cxnSp macro="">
      <xdr:nvCxnSpPr>
        <xdr:cNvPr id="208" name="直線コネクタ 207"/>
        <xdr:cNvCxnSpPr/>
      </xdr:nvCxnSpPr>
      <xdr:spPr>
        <a:xfrm>
          <a:off x="1447800" y="14501310"/>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135355</xdr:rowOff>
    </xdr:from>
    <xdr:to>
      <xdr:col>23</xdr:col>
      <xdr:colOff>184150</xdr:colOff>
      <xdr:row>85</xdr:row>
      <xdr:rowOff>65505</xdr:rowOff>
    </xdr:to>
    <xdr:sp macro="" textlink="">
      <xdr:nvSpPr>
        <xdr:cNvPr id="218" name="楕円 217"/>
        <xdr:cNvSpPr/>
      </xdr:nvSpPr>
      <xdr:spPr>
        <a:xfrm>
          <a:off x="4902200" y="145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107432</xdr:rowOff>
    </xdr:from>
    <xdr:ext cx="762000" cy="259045"/>
    <xdr:sp macro="" textlink="">
      <xdr:nvSpPr>
        <xdr:cNvPr id="219" name="人件費・物件費等の状況該当値テキスト"/>
        <xdr:cNvSpPr txBox="1"/>
      </xdr:nvSpPr>
      <xdr:spPr>
        <a:xfrm>
          <a:off x="5041900" y="145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109500</xdr:rowOff>
    </xdr:from>
    <xdr:to>
      <xdr:col>19</xdr:col>
      <xdr:colOff>184150</xdr:colOff>
      <xdr:row>85</xdr:row>
      <xdr:rowOff>39650</xdr:rowOff>
    </xdr:to>
    <xdr:sp macro="" textlink="">
      <xdr:nvSpPr>
        <xdr:cNvPr id="220" name="楕円 219"/>
        <xdr:cNvSpPr/>
      </xdr:nvSpPr>
      <xdr:spPr>
        <a:xfrm>
          <a:off x="4064000" y="145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24427</xdr:rowOff>
    </xdr:from>
    <xdr:ext cx="736600" cy="259045"/>
    <xdr:sp macro="" textlink="">
      <xdr:nvSpPr>
        <xdr:cNvPr id="221" name="テキスト ボックス 220"/>
        <xdr:cNvSpPr txBox="1"/>
      </xdr:nvSpPr>
      <xdr:spPr>
        <a:xfrm>
          <a:off x="3733800" y="1459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86164</xdr:rowOff>
    </xdr:from>
    <xdr:to>
      <xdr:col>15</xdr:col>
      <xdr:colOff>133350</xdr:colOff>
      <xdr:row>85</xdr:row>
      <xdr:rowOff>16314</xdr:rowOff>
    </xdr:to>
    <xdr:sp macro="" textlink="">
      <xdr:nvSpPr>
        <xdr:cNvPr id="222" name="楕円 221"/>
        <xdr:cNvSpPr/>
      </xdr:nvSpPr>
      <xdr:spPr>
        <a:xfrm>
          <a:off x="3175000" y="144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1091</xdr:rowOff>
    </xdr:from>
    <xdr:ext cx="762000" cy="259045"/>
    <xdr:sp macro="" textlink="">
      <xdr:nvSpPr>
        <xdr:cNvPr id="223" name="テキスト ボックス 222"/>
        <xdr:cNvSpPr txBox="1"/>
      </xdr:nvSpPr>
      <xdr:spPr>
        <a:xfrm>
          <a:off x="2844800" y="145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82612</xdr:rowOff>
    </xdr:from>
    <xdr:to>
      <xdr:col>11</xdr:col>
      <xdr:colOff>82550</xdr:colOff>
      <xdr:row>85</xdr:row>
      <xdr:rowOff>12762</xdr:rowOff>
    </xdr:to>
    <xdr:sp macro="" textlink="">
      <xdr:nvSpPr>
        <xdr:cNvPr id="224" name="楕円 223"/>
        <xdr:cNvSpPr/>
      </xdr:nvSpPr>
      <xdr:spPr>
        <a:xfrm>
          <a:off x="2286000" y="144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168989</xdr:rowOff>
    </xdr:from>
    <xdr:ext cx="762000" cy="259045"/>
    <xdr:sp macro="" textlink="">
      <xdr:nvSpPr>
        <xdr:cNvPr id="225" name="テキスト ボックス 224"/>
        <xdr:cNvSpPr txBox="1"/>
      </xdr:nvSpPr>
      <xdr:spPr>
        <a:xfrm>
          <a:off x="1955800" y="145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48710</xdr:rowOff>
    </xdr:from>
    <xdr:to>
      <xdr:col>7</xdr:col>
      <xdr:colOff>31750</xdr:colOff>
      <xdr:row>84</xdr:row>
      <xdr:rowOff>150310</xdr:rowOff>
    </xdr:to>
    <xdr:sp macro="" textlink="">
      <xdr:nvSpPr>
        <xdr:cNvPr id="226" name="楕円 225"/>
        <xdr:cNvSpPr/>
      </xdr:nvSpPr>
      <xdr:spPr>
        <a:xfrm>
          <a:off x="1397000" y="144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135087</xdr:rowOff>
    </xdr:from>
    <xdr:ext cx="762000" cy="259045"/>
    <xdr:sp macro="" textlink="">
      <xdr:nvSpPr>
        <xdr:cNvPr id="227" name="テキスト ボックス 226"/>
        <xdr:cNvSpPr txBox="1"/>
      </xdr:nvSpPr>
      <xdr:spPr>
        <a:xfrm>
          <a:off x="1066800" y="145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　概ね国並みの給与水準であり、類似団体内平均と比較しても概ね同水準にある。なお、当該数値は地方公務員給与実態調査の前年度数値を引用したものである。</a:t>
          </a:r>
          <a:endParaRPr lang="en-US" altLang="ja-JP" sz="1300" b="0" i="0" u="none" strike="noStrike">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61" name="直線コネクタ 260"/>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92075</xdr:rowOff>
    </xdr:to>
    <xdr:cxnSp macro="">
      <xdr:nvCxnSpPr>
        <xdr:cNvPr id="264" name="直線コネクタ 263"/>
        <xdr:cNvCxnSpPr/>
      </xdr:nvCxnSpPr>
      <xdr:spPr>
        <a:xfrm flipV="1">
          <a:off x="15290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92075</xdr:rowOff>
    </xdr:to>
    <xdr:cxnSp macro="">
      <xdr:nvCxnSpPr>
        <xdr:cNvPr id="267" name="直線コネクタ 266"/>
        <xdr:cNvCxnSpPr/>
      </xdr:nvCxnSpPr>
      <xdr:spPr>
        <a:xfrm>
          <a:off x="14401800" y="144642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82550</xdr:rowOff>
    </xdr:to>
    <xdr:cxnSp macro="">
      <xdr:nvCxnSpPr>
        <xdr:cNvPr id="270" name="直線コネクタ 269"/>
        <xdr:cNvCxnSpPr/>
      </xdr:nvCxnSpPr>
      <xdr:spPr>
        <a:xfrm flipV="1">
          <a:off x="13512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2" name="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3" name="テキスト ボックス 28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5" name="テキスト ボックス 284"/>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6" name="楕円 285"/>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7" name="テキスト ボックス 286"/>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行財政改革による職員４００人削減が完了し、前年度に比べてほぼ横ばいで推移しており、全国平均と比較してやや低い状況にある。今後も組織人員体制の見直しを進め、職員数の適正化を図る。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105773</xdr:rowOff>
    </xdr:from>
    <xdr:to>
      <xdr:col>81</xdr:col>
      <xdr:colOff>44450</xdr:colOff>
      <xdr:row>65</xdr:row>
      <xdr:rowOff>116115</xdr:rowOff>
    </xdr:to>
    <xdr:cxnSp macro="">
      <xdr:nvCxnSpPr>
        <xdr:cNvPr id="326" name="直線コネクタ 325"/>
        <xdr:cNvCxnSpPr/>
      </xdr:nvCxnSpPr>
      <xdr:spPr>
        <a:xfrm>
          <a:off x="16179800" y="1125002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78196</xdr:rowOff>
    </xdr:from>
    <xdr:to>
      <xdr:col>77</xdr:col>
      <xdr:colOff>44450</xdr:colOff>
      <xdr:row>65</xdr:row>
      <xdr:rowOff>105773</xdr:rowOff>
    </xdr:to>
    <xdr:cxnSp macro="">
      <xdr:nvCxnSpPr>
        <xdr:cNvPr id="329" name="直線コネクタ 328"/>
        <xdr:cNvCxnSpPr/>
      </xdr:nvCxnSpPr>
      <xdr:spPr>
        <a:xfrm>
          <a:off x="15290800" y="112224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54066</xdr:rowOff>
    </xdr:from>
    <xdr:to>
      <xdr:col>72</xdr:col>
      <xdr:colOff>203200</xdr:colOff>
      <xdr:row>65</xdr:row>
      <xdr:rowOff>78196</xdr:rowOff>
    </xdr:to>
    <xdr:cxnSp macro="">
      <xdr:nvCxnSpPr>
        <xdr:cNvPr id="332" name="直線コネクタ 331"/>
        <xdr:cNvCxnSpPr/>
      </xdr:nvCxnSpPr>
      <xdr:spPr>
        <a:xfrm>
          <a:off x="14401800" y="111983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43724</xdr:rowOff>
    </xdr:from>
    <xdr:to>
      <xdr:col>68</xdr:col>
      <xdr:colOff>152400</xdr:colOff>
      <xdr:row>65</xdr:row>
      <xdr:rowOff>54066</xdr:rowOff>
    </xdr:to>
    <xdr:cxnSp macro="">
      <xdr:nvCxnSpPr>
        <xdr:cNvPr id="335" name="直線コネクタ 334"/>
        <xdr:cNvCxnSpPr/>
      </xdr:nvCxnSpPr>
      <xdr:spPr>
        <a:xfrm>
          <a:off x="13512800" y="111879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65315</xdr:rowOff>
    </xdr:from>
    <xdr:to>
      <xdr:col>81</xdr:col>
      <xdr:colOff>95250</xdr:colOff>
      <xdr:row>65</xdr:row>
      <xdr:rowOff>166915</xdr:rowOff>
    </xdr:to>
    <xdr:sp macro="" textlink="">
      <xdr:nvSpPr>
        <xdr:cNvPr id="345" name="楕円 344"/>
        <xdr:cNvSpPr/>
      </xdr:nvSpPr>
      <xdr:spPr>
        <a:xfrm>
          <a:off x="169672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37392</xdr:rowOff>
    </xdr:from>
    <xdr:ext cx="762000" cy="259045"/>
    <xdr:sp macro="" textlink="">
      <xdr:nvSpPr>
        <xdr:cNvPr id="346" name="定員管理の状況該当値テキスト"/>
        <xdr:cNvSpPr txBox="1"/>
      </xdr:nvSpPr>
      <xdr:spPr>
        <a:xfrm>
          <a:off x="17106900" y="1118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54973</xdr:rowOff>
    </xdr:from>
    <xdr:to>
      <xdr:col>77</xdr:col>
      <xdr:colOff>95250</xdr:colOff>
      <xdr:row>65</xdr:row>
      <xdr:rowOff>156573</xdr:rowOff>
    </xdr:to>
    <xdr:sp macro="" textlink="">
      <xdr:nvSpPr>
        <xdr:cNvPr id="347" name="楕円 346"/>
        <xdr:cNvSpPr/>
      </xdr:nvSpPr>
      <xdr:spPr>
        <a:xfrm>
          <a:off x="16129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141350</xdr:rowOff>
    </xdr:from>
    <xdr:ext cx="736600" cy="259045"/>
    <xdr:sp macro="" textlink="">
      <xdr:nvSpPr>
        <xdr:cNvPr id="348" name="テキスト ボックス 347"/>
        <xdr:cNvSpPr txBox="1"/>
      </xdr:nvSpPr>
      <xdr:spPr>
        <a:xfrm>
          <a:off x="15798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27396</xdr:rowOff>
    </xdr:from>
    <xdr:to>
      <xdr:col>73</xdr:col>
      <xdr:colOff>44450</xdr:colOff>
      <xdr:row>65</xdr:row>
      <xdr:rowOff>128996</xdr:rowOff>
    </xdr:to>
    <xdr:sp macro="" textlink="">
      <xdr:nvSpPr>
        <xdr:cNvPr id="349" name="楕円 348"/>
        <xdr:cNvSpPr/>
      </xdr:nvSpPr>
      <xdr:spPr>
        <a:xfrm>
          <a:off x="15240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113773</xdr:rowOff>
    </xdr:from>
    <xdr:ext cx="762000" cy="259045"/>
    <xdr:sp macro="" textlink="">
      <xdr:nvSpPr>
        <xdr:cNvPr id="350" name="テキスト ボックス 349"/>
        <xdr:cNvSpPr txBox="1"/>
      </xdr:nvSpPr>
      <xdr:spPr>
        <a:xfrm>
          <a:off x="14909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3266</xdr:rowOff>
    </xdr:from>
    <xdr:to>
      <xdr:col>68</xdr:col>
      <xdr:colOff>203200</xdr:colOff>
      <xdr:row>65</xdr:row>
      <xdr:rowOff>104866</xdr:rowOff>
    </xdr:to>
    <xdr:sp macro="" textlink="">
      <xdr:nvSpPr>
        <xdr:cNvPr id="351" name="楕円 350"/>
        <xdr:cNvSpPr/>
      </xdr:nvSpPr>
      <xdr:spPr>
        <a:xfrm>
          <a:off x="14351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89643</xdr:rowOff>
    </xdr:from>
    <xdr:ext cx="762000" cy="259045"/>
    <xdr:sp macro="" textlink="">
      <xdr:nvSpPr>
        <xdr:cNvPr id="352" name="テキスト ボックス 351"/>
        <xdr:cNvSpPr txBox="1"/>
      </xdr:nvSpPr>
      <xdr:spPr>
        <a:xfrm>
          <a:off x="14020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164374</xdr:rowOff>
    </xdr:from>
    <xdr:to>
      <xdr:col>64</xdr:col>
      <xdr:colOff>152400</xdr:colOff>
      <xdr:row>65</xdr:row>
      <xdr:rowOff>94524</xdr:rowOff>
    </xdr:to>
    <xdr:sp macro="" textlink="">
      <xdr:nvSpPr>
        <xdr:cNvPr id="353" name="楕円 352"/>
        <xdr:cNvSpPr/>
      </xdr:nvSpPr>
      <xdr:spPr>
        <a:xfrm>
          <a:off x="13462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79301</xdr:rowOff>
    </xdr:from>
    <xdr:ext cx="762000" cy="259045"/>
    <xdr:sp macro="" textlink="">
      <xdr:nvSpPr>
        <xdr:cNvPr id="354" name="テキスト ボックス 353"/>
        <xdr:cNvSpPr txBox="1"/>
      </xdr:nvSpPr>
      <xdr:spPr>
        <a:xfrm>
          <a:off x="13131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地方債の繰上償還及び発行抑制による効果により、対前年度比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１４．６</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となったが、全国平均と比較して非常に高い状況にある。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普通建設事業の年度間の平準化、既存ストックの有効活用などによって普通建設事業費を適正な規模とするとともに、地方債の繰上償還及び発行抑制に引き続き取り組み、地方債残高の縮減に努める。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59690</xdr:rowOff>
    </xdr:from>
    <xdr:to>
      <xdr:col>81</xdr:col>
      <xdr:colOff>44450</xdr:colOff>
      <xdr:row>43</xdr:row>
      <xdr:rowOff>75946</xdr:rowOff>
    </xdr:to>
    <xdr:cxnSp macro="">
      <xdr:nvCxnSpPr>
        <xdr:cNvPr id="380" name="直線コネクタ 379"/>
        <xdr:cNvCxnSpPr/>
      </xdr:nvCxnSpPr>
      <xdr:spPr>
        <a:xfrm flipV="1">
          <a:off x="17018000" y="6574790"/>
          <a:ext cx="0" cy="873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81" name="公債費負担の状況最小値テキスト"/>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82" name="直線コネクタ 381"/>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146067</xdr:rowOff>
    </xdr:from>
    <xdr:ext cx="762000" cy="259045"/>
    <xdr:sp macro="" textlink="">
      <xdr:nvSpPr>
        <xdr:cNvPr id="38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59690</xdr:rowOff>
    </xdr:from>
    <xdr:to>
      <xdr:col>81</xdr:col>
      <xdr:colOff>133350</xdr:colOff>
      <xdr:row>38</xdr:row>
      <xdr:rowOff>59690</xdr:rowOff>
    </xdr:to>
    <xdr:cxnSp macro="">
      <xdr:nvCxnSpPr>
        <xdr:cNvPr id="384" name="直線コネクタ 38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100076</xdr:rowOff>
    </xdr:to>
    <xdr:cxnSp macro="">
      <xdr:nvCxnSpPr>
        <xdr:cNvPr id="385" name="直線コネクタ 384"/>
        <xdr:cNvCxnSpPr/>
      </xdr:nvCxnSpPr>
      <xdr:spPr>
        <a:xfrm flipV="1">
          <a:off x="16179800" y="74482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7" name="フローチャート: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100076</xdr:rowOff>
    </xdr:from>
    <xdr:to>
      <xdr:col>77</xdr:col>
      <xdr:colOff>44450</xdr:colOff>
      <xdr:row>43</xdr:row>
      <xdr:rowOff>114554</xdr:rowOff>
    </xdr:to>
    <xdr:cxnSp macro="">
      <xdr:nvCxnSpPr>
        <xdr:cNvPr id="388" name="直線コネクタ 387"/>
        <xdr:cNvCxnSpPr/>
      </xdr:nvCxnSpPr>
      <xdr:spPr>
        <a:xfrm flipV="1">
          <a:off x="15290800" y="74724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89" name="フローチャート: 判断 388"/>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0" name="テキスト ボックス 389"/>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5842</xdr:rowOff>
    </xdr:to>
    <xdr:cxnSp macro="">
      <xdr:nvCxnSpPr>
        <xdr:cNvPr id="391" name="直線コネクタ 390"/>
        <xdr:cNvCxnSpPr/>
      </xdr:nvCxnSpPr>
      <xdr:spPr>
        <a:xfrm flipV="1">
          <a:off x="14401800" y="74869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138938</xdr:rowOff>
    </xdr:from>
    <xdr:to>
      <xdr:col>73</xdr:col>
      <xdr:colOff>44450</xdr:colOff>
      <xdr:row>41</xdr:row>
      <xdr:rowOff>69088</xdr:rowOff>
    </xdr:to>
    <xdr:sp macro="" textlink="">
      <xdr:nvSpPr>
        <xdr:cNvPr id="392" name="フローチャート: 判断 391"/>
        <xdr:cNvSpPr/>
      </xdr:nvSpPr>
      <xdr:spPr>
        <a:xfrm>
          <a:off x="15240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3" name="テキスト ボックス 392"/>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5842</xdr:rowOff>
    </xdr:from>
    <xdr:to>
      <xdr:col>68</xdr:col>
      <xdr:colOff>152400</xdr:colOff>
      <xdr:row>44</xdr:row>
      <xdr:rowOff>49276</xdr:rowOff>
    </xdr:to>
    <xdr:cxnSp macro="">
      <xdr:nvCxnSpPr>
        <xdr:cNvPr id="394" name="直線コネクタ 393"/>
        <xdr:cNvCxnSpPr/>
      </xdr:nvCxnSpPr>
      <xdr:spPr>
        <a:xfrm flipV="1">
          <a:off x="13512800" y="754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95" name="フローチャート: 判断 394"/>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96" name="テキスト ボックス 395"/>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404" name="楕円 403"/>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92473</xdr:rowOff>
    </xdr:from>
    <xdr:ext cx="762000" cy="259045"/>
    <xdr:sp macro="" textlink="">
      <xdr:nvSpPr>
        <xdr:cNvPr id="405" name="公債費負担の状況該当値テキスト"/>
        <xdr:cNvSpPr txBox="1"/>
      </xdr:nvSpPr>
      <xdr:spPr>
        <a:xfrm>
          <a:off x="171069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49276</xdr:rowOff>
    </xdr:from>
    <xdr:to>
      <xdr:col>77</xdr:col>
      <xdr:colOff>95250</xdr:colOff>
      <xdr:row>43</xdr:row>
      <xdr:rowOff>150876</xdr:rowOff>
    </xdr:to>
    <xdr:sp macro="" textlink="">
      <xdr:nvSpPr>
        <xdr:cNvPr id="406" name="楕円 405"/>
        <xdr:cNvSpPr/>
      </xdr:nvSpPr>
      <xdr:spPr>
        <a:xfrm>
          <a:off x="16129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135653</xdr:rowOff>
    </xdr:from>
    <xdr:ext cx="736600" cy="259045"/>
    <xdr:sp macro="" textlink="">
      <xdr:nvSpPr>
        <xdr:cNvPr id="407" name="テキスト ボックス 406"/>
        <xdr:cNvSpPr txBox="1"/>
      </xdr:nvSpPr>
      <xdr:spPr>
        <a:xfrm>
          <a:off x="15798800" y="750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8" name="楕円 407"/>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9" name="テキスト ボックス 408"/>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126492</xdr:rowOff>
    </xdr:from>
    <xdr:to>
      <xdr:col>68</xdr:col>
      <xdr:colOff>203200</xdr:colOff>
      <xdr:row>44</xdr:row>
      <xdr:rowOff>56642</xdr:rowOff>
    </xdr:to>
    <xdr:sp macro="" textlink="">
      <xdr:nvSpPr>
        <xdr:cNvPr id="410" name="楕円 409"/>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41419</xdr:rowOff>
    </xdr:from>
    <xdr:ext cx="762000" cy="259045"/>
    <xdr:sp macro="" textlink="">
      <xdr:nvSpPr>
        <xdr:cNvPr id="411" name="テキスト ボックス 410"/>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12" name="楕円 411"/>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13" name="テキスト ボックス 412"/>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地方債の繰上償還及び発行抑制による効果により、対前年度比１１．１ポイント減の１０８．８となったが、全国平均と比較して非常に高い状況にある。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普通建設事業の年度間の平準化、既存ストックの有効活用などによって普通建設事業費を適正な規模とするとともに、地方債の繰上償還及び発行抑制に引き続き取り組み、地方債残高の縮減に努める。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158140</xdr:rowOff>
    </xdr:to>
    <xdr:cxnSp macro="">
      <xdr:nvCxnSpPr>
        <xdr:cNvPr id="440" name="直線コネクタ 439"/>
        <xdr:cNvCxnSpPr/>
      </xdr:nvCxnSpPr>
      <xdr:spPr>
        <a:xfrm flipV="1">
          <a:off x="17018000" y="2451100"/>
          <a:ext cx="0" cy="1136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130217</xdr:rowOff>
    </xdr:from>
    <xdr:ext cx="762000" cy="259045"/>
    <xdr:sp macro="" textlink="">
      <xdr:nvSpPr>
        <xdr:cNvPr id="441" name="将来負担の状況最小値テキスト"/>
        <xdr:cNvSpPr txBox="1"/>
      </xdr:nvSpPr>
      <xdr:spPr>
        <a:xfrm>
          <a:off x="17106900" y="355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158140</xdr:rowOff>
    </xdr:from>
    <xdr:to>
      <xdr:col>81</xdr:col>
      <xdr:colOff>133350</xdr:colOff>
      <xdr:row>20</xdr:row>
      <xdr:rowOff>158140</xdr:rowOff>
    </xdr:to>
    <xdr:cxnSp macro="">
      <xdr:nvCxnSpPr>
        <xdr:cNvPr id="442" name="直線コネクタ 441"/>
        <xdr:cNvCxnSpPr/>
      </xdr:nvCxnSpPr>
      <xdr:spPr>
        <a:xfrm>
          <a:off x="16929100" y="358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72237</xdr:rowOff>
    </xdr:from>
    <xdr:to>
      <xdr:col>81</xdr:col>
      <xdr:colOff>44450</xdr:colOff>
      <xdr:row>21</xdr:row>
      <xdr:rowOff>7925</xdr:rowOff>
    </xdr:to>
    <xdr:cxnSp macro="">
      <xdr:nvCxnSpPr>
        <xdr:cNvPr id="445" name="直線コネクタ 444"/>
        <xdr:cNvCxnSpPr/>
      </xdr:nvCxnSpPr>
      <xdr:spPr>
        <a:xfrm flipV="1">
          <a:off x="16179800" y="3501237"/>
          <a:ext cx="8382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134637</xdr:rowOff>
    </xdr:from>
    <xdr:ext cx="762000" cy="259045"/>
    <xdr:sp macro="" textlink="">
      <xdr:nvSpPr>
        <xdr:cNvPr id="446"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118110</xdr:rowOff>
    </xdr:from>
    <xdr:to>
      <xdr:col>81</xdr:col>
      <xdr:colOff>95250</xdr:colOff>
      <xdr:row>16</xdr:row>
      <xdr:rowOff>48260</xdr:rowOff>
    </xdr:to>
    <xdr:sp macro="" textlink="">
      <xdr:nvSpPr>
        <xdr:cNvPr id="447" name="フローチャート: 判断 446"/>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7925</xdr:rowOff>
    </xdr:from>
    <xdr:to>
      <xdr:col>77</xdr:col>
      <xdr:colOff>44450</xdr:colOff>
      <xdr:row>21</xdr:row>
      <xdr:rowOff>93828</xdr:rowOff>
    </xdr:to>
    <xdr:cxnSp macro="">
      <xdr:nvCxnSpPr>
        <xdr:cNvPr id="448" name="直線コネクタ 447"/>
        <xdr:cNvCxnSpPr/>
      </xdr:nvCxnSpPr>
      <xdr:spPr>
        <a:xfrm flipV="1">
          <a:off x="15290800" y="3608375"/>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127762</xdr:rowOff>
    </xdr:from>
    <xdr:to>
      <xdr:col>77</xdr:col>
      <xdr:colOff>95250</xdr:colOff>
      <xdr:row>16</xdr:row>
      <xdr:rowOff>57912</xdr:rowOff>
    </xdr:to>
    <xdr:sp macro="" textlink="">
      <xdr:nvSpPr>
        <xdr:cNvPr id="449" name="フローチャート: 判断 448"/>
        <xdr:cNvSpPr/>
      </xdr:nvSpPr>
      <xdr:spPr>
        <a:xfrm>
          <a:off x="16129000" y="269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68089</xdr:rowOff>
    </xdr:from>
    <xdr:ext cx="736600" cy="259045"/>
    <xdr:sp macro="" textlink="">
      <xdr:nvSpPr>
        <xdr:cNvPr id="450" name="テキスト ボックス 449"/>
        <xdr:cNvSpPr txBox="1"/>
      </xdr:nvSpPr>
      <xdr:spPr>
        <a:xfrm>
          <a:off x="15798800" y="246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93828</xdr:rowOff>
    </xdr:from>
    <xdr:to>
      <xdr:col>72</xdr:col>
      <xdr:colOff>203200</xdr:colOff>
      <xdr:row>22</xdr:row>
      <xdr:rowOff>40132</xdr:rowOff>
    </xdr:to>
    <xdr:cxnSp macro="">
      <xdr:nvCxnSpPr>
        <xdr:cNvPr id="451" name="直線コネクタ 450"/>
        <xdr:cNvCxnSpPr/>
      </xdr:nvCxnSpPr>
      <xdr:spPr>
        <a:xfrm flipV="1">
          <a:off x="14401800" y="3694278"/>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18085</xdr:rowOff>
    </xdr:from>
    <xdr:to>
      <xdr:col>73</xdr:col>
      <xdr:colOff>44450</xdr:colOff>
      <xdr:row>16</xdr:row>
      <xdr:rowOff>119685</xdr:rowOff>
    </xdr:to>
    <xdr:sp macro="" textlink="">
      <xdr:nvSpPr>
        <xdr:cNvPr id="452" name="フローチャート: 判断 451"/>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129862</xdr:rowOff>
    </xdr:from>
    <xdr:ext cx="762000" cy="259045"/>
    <xdr:sp macro="" textlink="">
      <xdr:nvSpPr>
        <xdr:cNvPr id="453" name="テキスト ボックス 452"/>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40132</xdr:rowOff>
    </xdr:from>
    <xdr:to>
      <xdr:col>68</xdr:col>
      <xdr:colOff>152400</xdr:colOff>
      <xdr:row>22</xdr:row>
      <xdr:rowOff>171399</xdr:rowOff>
    </xdr:to>
    <xdr:cxnSp macro="">
      <xdr:nvCxnSpPr>
        <xdr:cNvPr id="454" name="直線コネクタ 453"/>
        <xdr:cNvCxnSpPr/>
      </xdr:nvCxnSpPr>
      <xdr:spPr>
        <a:xfrm flipV="1">
          <a:off x="13512800" y="3812032"/>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92405</xdr:rowOff>
    </xdr:from>
    <xdr:to>
      <xdr:col>68</xdr:col>
      <xdr:colOff>203200</xdr:colOff>
      <xdr:row>17</xdr:row>
      <xdr:rowOff>22555</xdr:rowOff>
    </xdr:to>
    <xdr:sp macro="" textlink="">
      <xdr:nvSpPr>
        <xdr:cNvPr id="455" name="フローチャート: 判断 454"/>
        <xdr:cNvSpPr/>
      </xdr:nvSpPr>
      <xdr:spPr>
        <a:xfrm>
          <a:off x="14351000" y="283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32732</xdr:rowOff>
    </xdr:from>
    <xdr:ext cx="762000" cy="259045"/>
    <xdr:sp macro="" textlink="">
      <xdr:nvSpPr>
        <xdr:cNvPr id="456" name="テキスト ボックス 455"/>
        <xdr:cNvSpPr txBox="1"/>
      </xdr:nvSpPr>
      <xdr:spPr>
        <a:xfrm>
          <a:off x="14020800" y="260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137770</xdr:rowOff>
    </xdr:from>
    <xdr:to>
      <xdr:col>64</xdr:col>
      <xdr:colOff>152400</xdr:colOff>
      <xdr:row>17</xdr:row>
      <xdr:rowOff>67920</xdr:rowOff>
    </xdr:to>
    <xdr:sp macro="" textlink="">
      <xdr:nvSpPr>
        <xdr:cNvPr id="457" name="フローチャート: 判断 456"/>
        <xdr:cNvSpPr/>
      </xdr:nvSpPr>
      <xdr:spPr>
        <a:xfrm>
          <a:off x="13462000" y="288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78097</xdr:rowOff>
    </xdr:from>
    <xdr:ext cx="762000" cy="259045"/>
    <xdr:sp macro="" textlink="">
      <xdr:nvSpPr>
        <xdr:cNvPr id="458" name="テキスト ボックス 457"/>
        <xdr:cNvSpPr txBox="1"/>
      </xdr:nvSpPr>
      <xdr:spPr>
        <a:xfrm>
          <a:off x="13131800" y="26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21437</xdr:rowOff>
    </xdr:from>
    <xdr:to>
      <xdr:col>81</xdr:col>
      <xdr:colOff>95250</xdr:colOff>
      <xdr:row>20</xdr:row>
      <xdr:rowOff>123037</xdr:rowOff>
    </xdr:to>
    <xdr:sp macro="" textlink="">
      <xdr:nvSpPr>
        <xdr:cNvPr id="464" name="楕円 463"/>
        <xdr:cNvSpPr/>
      </xdr:nvSpPr>
      <xdr:spPr>
        <a:xfrm>
          <a:off x="16967200" y="34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88764</xdr:rowOff>
    </xdr:from>
    <xdr:ext cx="762000" cy="259045"/>
    <xdr:sp macro="" textlink="">
      <xdr:nvSpPr>
        <xdr:cNvPr id="465" name="将来負担の状況該当値テキスト"/>
        <xdr:cNvSpPr txBox="1"/>
      </xdr:nvSpPr>
      <xdr:spPr>
        <a:xfrm>
          <a:off x="17106900" y="334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128575</xdr:rowOff>
    </xdr:from>
    <xdr:to>
      <xdr:col>77</xdr:col>
      <xdr:colOff>95250</xdr:colOff>
      <xdr:row>21</xdr:row>
      <xdr:rowOff>58725</xdr:rowOff>
    </xdr:to>
    <xdr:sp macro="" textlink="">
      <xdr:nvSpPr>
        <xdr:cNvPr id="466" name="楕円 465"/>
        <xdr:cNvSpPr/>
      </xdr:nvSpPr>
      <xdr:spPr>
        <a:xfrm>
          <a:off x="16129000" y="35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43502</xdr:rowOff>
    </xdr:from>
    <xdr:ext cx="736600" cy="259045"/>
    <xdr:sp macro="" textlink="">
      <xdr:nvSpPr>
        <xdr:cNvPr id="467" name="テキスト ボックス 466"/>
        <xdr:cNvSpPr txBox="1"/>
      </xdr:nvSpPr>
      <xdr:spPr>
        <a:xfrm>
          <a:off x="15798800" y="364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43028</xdr:rowOff>
    </xdr:from>
    <xdr:to>
      <xdr:col>73</xdr:col>
      <xdr:colOff>44450</xdr:colOff>
      <xdr:row>21</xdr:row>
      <xdr:rowOff>144628</xdr:rowOff>
    </xdr:to>
    <xdr:sp macro="" textlink="">
      <xdr:nvSpPr>
        <xdr:cNvPr id="468" name="楕円 467"/>
        <xdr:cNvSpPr/>
      </xdr:nvSpPr>
      <xdr:spPr>
        <a:xfrm>
          <a:off x="15240000" y="36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129405</xdr:rowOff>
    </xdr:from>
    <xdr:ext cx="762000" cy="259045"/>
    <xdr:sp macro="" textlink="">
      <xdr:nvSpPr>
        <xdr:cNvPr id="469" name="テキスト ボックス 468"/>
        <xdr:cNvSpPr txBox="1"/>
      </xdr:nvSpPr>
      <xdr:spPr>
        <a:xfrm>
          <a:off x="14909800" y="37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160782</xdr:rowOff>
    </xdr:from>
    <xdr:to>
      <xdr:col>68</xdr:col>
      <xdr:colOff>203200</xdr:colOff>
      <xdr:row>22</xdr:row>
      <xdr:rowOff>90932</xdr:rowOff>
    </xdr:to>
    <xdr:sp macro="" textlink="">
      <xdr:nvSpPr>
        <xdr:cNvPr id="470" name="楕円 469"/>
        <xdr:cNvSpPr/>
      </xdr:nvSpPr>
      <xdr:spPr>
        <a:xfrm>
          <a:off x="14351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75709</xdr:rowOff>
    </xdr:from>
    <xdr:ext cx="762000" cy="259045"/>
    <xdr:sp macro="" textlink="">
      <xdr:nvSpPr>
        <xdr:cNvPr id="471" name="テキスト ボックス 470"/>
        <xdr:cNvSpPr txBox="1"/>
      </xdr:nvSpPr>
      <xdr:spPr>
        <a:xfrm>
          <a:off x="14020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120599</xdr:rowOff>
    </xdr:from>
    <xdr:to>
      <xdr:col>64</xdr:col>
      <xdr:colOff>152400</xdr:colOff>
      <xdr:row>23</xdr:row>
      <xdr:rowOff>50749</xdr:rowOff>
    </xdr:to>
    <xdr:sp macro="" textlink="">
      <xdr:nvSpPr>
        <xdr:cNvPr id="472" name="楕円 471"/>
        <xdr:cNvSpPr/>
      </xdr:nvSpPr>
      <xdr:spPr>
        <a:xfrm>
          <a:off x="13462000" y="3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35526</xdr:rowOff>
    </xdr:from>
    <xdr:ext cx="762000" cy="259045"/>
    <xdr:sp macro="" textlink="">
      <xdr:nvSpPr>
        <xdr:cNvPr id="473" name="テキスト ボックス 472"/>
        <xdr:cNvSpPr txBox="1"/>
      </xdr:nvSpPr>
      <xdr:spPr>
        <a:xfrm>
          <a:off x="13131800" y="39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人件費については行財政改革による職員４００人削減が完了し、前年度と比べてほぼ横ばいで推移した。</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66040</xdr:rowOff>
    </xdr:to>
    <xdr:cxnSp macro="">
      <xdr:nvCxnSpPr>
        <xdr:cNvPr id="66" name="直線コネクタ 65"/>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66040</xdr:rowOff>
    </xdr:to>
    <xdr:cxnSp macro="">
      <xdr:nvCxnSpPr>
        <xdr:cNvPr id="69" name="直線コネクタ 68"/>
        <xdr:cNvCxnSpPr/>
      </xdr:nvCxnSpPr>
      <xdr:spPr>
        <a:xfrm>
          <a:off x="3098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12700</xdr:rowOff>
    </xdr:to>
    <xdr:cxnSp macro="">
      <xdr:nvCxnSpPr>
        <xdr:cNvPr id="72" name="直線コネクタ 71"/>
        <xdr:cNvCxnSpPr/>
      </xdr:nvCxnSpPr>
      <xdr:spPr>
        <a:xfrm flipV="1">
          <a:off x="2209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12700</xdr:rowOff>
    </xdr:to>
    <xdr:cxnSp macro="">
      <xdr:nvCxnSpPr>
        <xdr:cNvPr id="75" name="直線コネクタ 74"/>
        <xdr:cNvCxnSpPr/>
      </xdr:nvCxnSpPr>
      <xdr:spPr>
        <a:xfrm>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エネルギー構造転換理解促進事業費や母子父子寡婦福祉資金貸付金等が増加となったが、臨時福祉給付金給付事務費等の減少により０．１ポイント減の１２．７となった。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9979</xdr:rowOff>
    </xdr:to>
    <xdr:cxnSp macro="">
      <xdr:nvCxnSpPr>
        <xdr:cNvPr id="129" name="直線コネクタ 128"/>
        <xdr:cNvCxnSpPr/>
      </xdr:nvCxnSpPr>
      <xdr:spPr>
        <a:xfrm flipV="1">
          <a:off x="15671800" y="2570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2" name="直線コネクタ 131"/>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5" name="直線コネクタ 134"/>
        <xdr:cNvCxnSpPr/>
      </xdr:nvCxnSpPr>
      <xdr:spPr>
        <a:xfrm flipV="1">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9979</xdr:rowOff>
    </xdr:to>
    <xdr:cxnSp macro="">
      <xdr:nvCxnSpPr>
        <xdr:cNvPr id="138" name="直線コネクタ 137"/>
        <xdr:cNvCxnSpPr/>
      </xdr:nvCxnSpPr>
      <xdr:spPr>
        <a:xfrm>
          <a:off x="13004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障がい者福祉関連経費の増加や私立保育所運営費の増加、また、放課後デイサービス事業費の増加等により、０．２ポイント増の１３．５となっている。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90" name="直線コネクタ 189"/>
        <xdr:cNvCxnSpPr/>
      </xdr:nvCxnSpPr>
      <xdr:spPr>
        <a:xfrm>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25400</xdr:rowOff>
    </xdr:to>
    <xdr:cxnSp macro="">
      <xdr:nvCxnSpPr>
        <xdr:cNvPr id="193" name="直線コネクタ 192"/>
        <xdr:cNvCxnSpPr/>
      </xdr:nvCxnSpPr>
      <xdr:spPr>
        <a:xfrm>
          <a:off x="3098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6" name="直線コネクタ 195"/>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31750</xdr:rowOff>
    </xdr:to>
    <xdr:cxnSp macro="">
      <xdr:nvCxnSpPr>
        <xdr:cNvPr id="199" name="直線コネクタ 198"/>
        <xdr:cNvCxnSpPr/>
      </xdr:nvCxnSpPr>
      <xdr:spPr>
        <a:xfrm>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7" name="楕円 216"/>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8" name="テキスト ボックス 21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旧簡易水道事業特別会計繰出金の減少等により、１．０ポイント減の１１．０となった。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76200</xdr:rowOff>
    </xdr:from>
    <xdr:to>
      <xdr:col>82</xdr:col>
      <xdr:colOff>107950</xdr:colOff>
      <xdr:row>55</xdr:row>
      <xdr:rowOff>31750</xdr:rowOff>
    </xdr:to>
    <xdr:cxnSp macro="">
      <xdr:nvCxnSpPr>
        <xdr:cNvPr id="251" name="直線コネクタ 250"/>
        <xdr:cNvCxnSpPr/>
      </xdr:nvCxnSpPr>
      <xdr:spPr>
        <a:xfrm flipV="1">
          <a:off x="15671800" y="9334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31750</xdr:rowOff>
    </xdr:to>
    <xdr:cxnSp macro="">
      <xdr:nvCxnSpPr>
        <xdr:cNvPr id="254" name="直線コネクタ 253"/>
        <xdr:cNvCxnSpPr/>
      </xdr:nvCxnSpPr>
      <xdr:spPr>
        <a:xfrm>
          <a:off x="14782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63500</xdr:rowOff>
    </xdr:from>
    <xdr:to>
      <xdr:col>73</xdr:col>
      <xdr:colOff>180975</xdr:colOff>
      <xdr:row>54</xdr:row>
      <xdr:rowOff>139700</xdr:rowOff>
    </xdr:to>
    <xdr:cxnSp macro="">
      <xdr:nvCxnSpPr>
        <xdr:cNvPr id="257" name="直線コネクタ 256"/>
        <xdr:cNvCxnSpPr/>
      </xdr:nvCxnSpPr>
      <xdr:spPr>
        <a:xfrm>
          <a:off x="13893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63500</xdr:rowOff>
    </xdr:from>
    <xdr:to>
      <xdr:col>69</xdr:col>
      <xdr:colOff>92075</xdr:colOff>
      <xdr:row>54</xdr:row>
      <xdr:rowOff>88900</xdr:rowOff>
    </xdr:to>
    <xdr:cxnSp macro="">
      <xdr:nvCxnSpPr>
        <xdr:cNvPr id="260" name="直線コネクタ 259"/>
        <xdr:cNvCxnSpPr/>
      </xdr:nvCxnSpPr>
      <xdr:spPr>
        <a:xfrm flipV="1">
          <a:off x="13004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25400</xdr:rowOff>
    </xdr:from>
    <xdr:to>
      <xdr:col>82</xdr:col>
      <xdr:colOff>158750</xdr:colOff>
      <xdr:row>54</xdr:row>
      <xdr:rowOff>127000</xdr:rowOff>
    </xdr:to>
    <xdr:sp macro="" textlink="">
      <xdr:nvSpPr>
        <xdr:cNvPr id="270" name="楕円 269"/>
        <xdr:cNvSpPr/>
      </xdr:nvSpPr>
      <xdr:spPr>
        <a:xfrm>
          <a:off x="16459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1"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4" name="楕円 273"/>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5" name="テキスト ボックス 274"/>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xdr:rowOff>
    </xdr:from>
    <xdr:to>
      <xdr:col>69</xdr:col>
      <xdr:colOff>142875</xdr:colOff>
      <xdr:row>54</xdr:row>
      <xdr:rowOff>114300</xdr:rowOff>
    </xdr:to>
    <xdr:sp macro="" textlink="">
      <xdr:nvSpPr>
        <xdr:cNvPr id="276" name="楕円 275"/>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124477</xdr:rowOff>
    </xdr:from>
    <xdr:ext cx="762000" cy="259045"/>
    <xdr:sp macro="" textlink="">
      <xdr:nvSpPr>
        <xdr:cNvPr id="277" name="テキスト ボックス 276"/>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8" name="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簡易水道事業会計の統合による上水道事業会計補助金・負担金等の増により、０．４ポイント増の７．９となった。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163576</xdr:rowOff>
    </xdr:to>
    <xdr:cxnSp macro="">
      <xdr:nvCxnSpPr>
        <xdr:cNvPr id="310" name="直線コネクタ 309"/>
        <xdr:cNvCxnSpPr/>
      </xdr:nvCxnSpPr>
      <xdr:spPr>
        <a:xfrm>
          <a:off x="15671800" y="5956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13" name="直線コネクタ 312"/>
        <xdr:cNvCxnSpPr/>
      </xdr:nvCxnSpPr>
      <xdr:spPr>
        <a:xfrm flipV="1">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136144</xdr:rowOff>
    </xdr:to>
    <xdr:cxnSp macro="">
      <xdr:nvCxnSpPr>
        <xdr:cNvPr id="316" name="直線コネクタ 315"/>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1270</xdr:rowOff>
    </xdr:to>
    <xdr:cxnSp macro="">
      <xdr:nvCxnSpPr>
        <xdr:cNvPr id="319" name="直線コネクタ 318"/>
        <xdr:cNvCxnSpPr/>
      </xdr:nvCxnSpPr>
      <xdr:spPr>
        <a:xfrm flipV="1">
          <a:off x="13004800" y="5965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9" name="楕円 328"/>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30"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5" name="楕円 334"/>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6" name="テキスト ボックス 335"/>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地方債の繰上償還及び発行抑制に継続的に取り組んだことにより、０．７ポイント減の２２．６となったが、全国平均と比較して高い状況にある。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134620</xdr:rowOff>
    </xdr:from>
    <xdr:to>
      <xdr:col>24</xdr:col>
      <xdr:colOff>25400</xdr:colOff>
      <xdr:row>81</xdr:row>
      <xdr:rowOff>16511</xdr:rowOff>
    </xdr:to>
    <xdr:cxnSp macro="">
      <xdr:nvCxnSpPr>
        <xdr:cNvPr id="371" name="直線コネクタ 370"/>
        <xdr:cNvCxnSpPr/>
      </xdr:nvCxnSpPr>
      <xdr:spPr>
        <a:xfrm flipV="1">
          <a:off x="3987800" y="13850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16511</xdr:rowOff>
    </xdr:from>
    <xdr:to>
      <xdr:col>19</xdr:col>
      <xdr:colOff>187325</xdr:colOff>
      <xdr:row>81</xdr:row>
      <xdr:rowOff>54611</xdr:rowOff>
    </xdr:to>
    <xdr:cxnSp macro="">
      <xdr:nvCxnSpPr>
        <xdr:cNvPr id="374" name="直線コネクタ 373"/>
        <xdr:cNvCxnSpPr/>
      </xdr:nvCxnSpPr>
      <xdr:spPr>
        <a:xfrm flipV="1">
          <a:off x="3098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54611</xdr:rowOff>
    </xdr:from>
    <xdr:to>
      <xdr:col>15</xdr:col>
      <xdr:colOff>98425</xdr:colOff>
      <xdr:row>81</xdr:row>
      <xdr:rowOff>146050</xdr:rowOff>
    </xdr:to>
    <xdr:cxnSp macro="">
      <xdr:nvCxnSpPr>
        <xdr:cNvPr id="377" name="直線コネクタ 376"/>
        <xdr:cNvCxnSpPr/>
      </xdr:nvCxnSpPr>
      <xdr:spPr>
        <a:xfrm flipV="1">
          <a:off x="2209800" y="13942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5080</xdr:rowOff>
    </xdr:to>
    <xdr:cxnSp macro="">
      <xdr:nvCxnSpPr>
        <xdr:cNvPr id="380" name="直線コネクタ 379"/>
        <xdr:cNvCxnSpPr/>
      </xdr:nvCxnSpPr>
      <xdr:spPr>
        <a:xfrm flipV="1">
          <a:off x="1320800" y="1403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83820</xdr:rowOff>
    </xdr:from>
    <xdr:to>
      <xdr:col>24</xdr:col>
      <xdr:colOff>76200</xdr:colOff>
      <xdr:row>81</xdr:row>
      <xdr:rowOff>13970</xdr:rowOff>
    </xdr:to>
    <xdr:sp macro="" textlink="">
      <xdr:nvSpPr>
        <xdr:cNvPr id="390" name="楕円 389"/>
        <xdr:cNvSpPr/>
      </xdr:nvSpPr>
      <xdr:spPr>
        <a:xfrm>
          <a:off x="4775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163847</xdr:rowOff>
    </xdr:from>
    <xdr:ext cx="762000" cy="259045"/>
    <xdr:sp macro="" textlink="">
      <xdr:nvSpPr>
        <xdr:cNvPr id="391" name="公債費該当値テキスト"/>
        <xdr:cNvSpPr txBox="1"/>
      </xdr:nvSpPr>
      <xdr:spPr>
        <a:xfrm>
          <a:off x="4914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137161</xdr:rowOff>
    </xdr:from>
    <xdr:to>
      <xdr:col>20</xdr:col>
      <xdr:colOff>38100</xdr:colOff>
      <xdr:row>81</xdr:row>
      <xdr:rowOff>67311</xdr:rowOff>
    </xdr:to>
    <xdr:sp macro="" textlink="">
      <xdr:nvSpPr>
        <xdr:cNvPr id="392" name="楕円 391"/>
        <xdr:cNvSpPr/>
      </xdr:nvSpPr>
      <xdr:spPr>
        <a:xfrm>
          <a:off x="3937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52088</xdr:rowOff>
    </xdr:from>
    <xdr:ext cx="736600" cy="259045"/>
    <xdr:sp macro="" textlink="">
      <xdr:nvSpPr>
        <xdr:cNvPr id="393" name="テキスト ボックス 392"/>
        <xdr:cNvSpPr txBox="1"/>
      </xdr:nvSpPr>
      <xdr:spPr>
        <a:xfrm>
          <a:off x="3606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3811</xdr:rowOff>
    </xdr:from>
    <xdr:to>
      <xdr:col>15</xdr:col>
      <xdr:colOff>149225</xdr:colOff>
      <xdr:row>81</xdr:row>
      <xdr:rowOff>105411</xdr:rowOff>
    </xdr:to>
    <xdr:sp macro="" textlink="">
      <xdr:nvSpPr>
        <xdr:cNvPr id="394" name="楕円 393"/>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90188</xdr:rowOff>
    </xdr:from>
    <xdr:ext cx="762000" cy="259045"/>
    <xdr:sp macro="" textlink="">
      <xdr:nvSpPr>
        <xdr:cNvPr id="395" name="テキスト ボックス 394"/>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396" name="楕円 395"/>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397" name="テキスト ボックス 396"/>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125730</xdr:rowOff>
    </xdr:from>
    <xdr:to>
      <xdr:col>6</xdr:col>
      <xdr:colOff>171450</xdr:colOff>
      <xdr:row>82</xdr:row>
      <xdr:rowOff>55880</xdr:rowOff>
    </xdr:to>
    <xdr:sp macro="" textlink="">
      <xdr:nvSpPr>
        <xdr:cNvPr id="398" name="楕円 397"/>
        <xdr:cNvSpPr/>
      </xdr:nvSpPr>
      <xdr:spPr>
        <a:xfrm>
          <a:off x="1270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40657</xdr:rowOff>
    </xdr:from>
    <xdr:ext cx="762000" cy="259045"/>
    <xdr:sp macro="" textlink="">
      <xdr:nvSpPr>
        <xdr:cNvPr id="399" name="テキスト ボックス 398"/>
        <xdr:cNvSpPr txBox="1"/>
      </xdr:nvSpPr>
      <xdr:spPr>
        <a:xfrm>
          <a:off x="939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繰出金、投資及び出資金・貸付金等の減少により、０．５ポイント減の６７．８となった。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106426</xdr:rowOff>
    </xdr:to>
    <xdr:cxnSp macro="">
      <xdr:nvCxnSpPr>
        <xdr:cNvPr id="430" name="直線コネクタ 429"/>
        <xdr:cNvCxnSpPr/>
      </xdr:nvCxnSpPr>
      <xdr:spPr>
        <a:xfrm flipV="1">
          <a:off x="15671800" y="12942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106426</xdr:rowOff>
    </xdr:to>
    <xdr:cxnSp macro="">
      <xdr:nvCxnSpPr>
        <xdr:cNvPr id="433" name="直線コネクタ 432"/>
        <xdr:cNvCxnSpPr/>
      </xdr:nvCxnSpPr>
      <xdr:spPr>
        <a:xfrm>
          <a:off x="14782800" y="128325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74</xdr:row>
      <xdr:rowOff>145288</xdr:rowOff>
    </xdr:to>
    <xdr:cxnSp macro="">
      <xdr:nvCxnSpPr>
        <xdr:cNvPr id="436" name="直線コネクタ 435"/>
        <xdr:cNvCxnSpPr/>
      </xdr:nvCxnSpPr>
      <xdr:spPr>
        <a:xfrm>
          <a:off x="13893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74</xdr:row>
      <xdr:rowOff>140716</xdr:rowOff>
    </xdr:to>
    <xdr:cxnSp macro="">
      <xdr:nvCxnSpPr>
        <xdr:cNvPr id="439" name="直線コネクタ 438"/>
        <xdr:cNvCxnSpPr/>
      </xdr:nvCxnSpPr>
      <xdr:spPr>
        <a:xfrm>
          <a:off x="13004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9" name="楕円 448"/>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112793</xdr:rowOff>
    </xdr:from>
    <xdr:ext cx="762000" cy="259045"/>
    <xdr:sp macro="" textlink="">
      <xdr:nvSpPr>
        <xdr:cNvPr id="450" name="公債費以外該当値テキスト"/>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51" name="楕円 450"/>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2" name="テキスト ボックス 451"/>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3" name="楕円 452"/>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4" name="テキスト ボックス 453"/>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57" name="楕円 456"/>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58" name="テキスト ボックス 457"/>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81623</xdr:rowOff>
    </xdr:from>
    <xdr:to>
      <xdr:col>29</xdr:col>
      <xdr:colOff>127000</xdr:colOff>
      <xdr:row>15</xdr:row>
      <xdr:rowOff>122466</xdr:rowOff>
    </xdr:to>
    <xdr:cxnSp macro="">
      <xdr:nvCxnSpPr>
        <xdr:cNvPr id="50" name="直線コネクタ 49"/>
        <xdr:cNvCxnSpPr/>
      </xdr:nvCxnSpPr>
      <xdr:spPr bwMode="auto">
        <a:xfrm flipV="1">
          <a:off x="5003800" y="2700998"/>
          <a:ext cx="6477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122466</xdr:rowOff>
    </xdr:from>
    <xdr:to>
      <xdr:col>26</xdr:col>
      <xdr:colOff>50800</xdr:colOff>
      <xdr:row>15</xdr:row>
      <xdr:rowOff>130086</xdr:rowOff>
    </xdr:to>
    <xdr:cxnSp macro="">
      <xdr:nvCxnSpPr>
        <xdr:cNvPr id="53" name="直線コネクタ 52"/>
        <xdr:cNvCxnSpPr/>
      </xdr:nvCxnSpPr>
      <xdr:spPr bwMode="auto">
        <a:xfrm flipV="1">
          <a:off x="4305300" y="2741841"/>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130086</xdr:rowOff>
    </xdr:from>
    <xdr:to>
      <xdr:col>22</xdr:col>
      <xdr:colOff>114300</xdr:colOff>
      <xdr:row>15</xdr:row>
      <xdr:rowOff>147879</xdr:rowOff>
    </xdr:to>
    <xdr:cxnSp macro="">
      <xdr:nvCxnSpPr>
        <xdr:cNvPr id="56" name="直線コネクタ 55"/>
        <xdr:cNvCxnSpPr/>
      </xdr:nvCxnSpPr>
      <xdr:spPr bwMode="auto">
        <a:xfrm flipV="1">
          <a:off x="3606800" y="2749461"/>
          <a:ext cx="6985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144907</xdr:rowOff>
    </xdr:from>
    <xdr:to>
      <xdr:col>18</xdr:col>
      <xdr:colOff>177800</xdr:colOff>
      <xdr:row>15</xdr:row>
      <xdr:rowOff>147879</xdr:rowOff>
    </xdr:to>
    <xdr:cxnSp macro="">
      <xdr:nvCxnSpPr>
        <xdr:cNvPr id="59" name="直線コネクタ 58"/>
        <xdr:cNvCxnSpPr/>
      </xdr:nvCxnSpPr>
      <xdr:spPr bwMode="auto">
        <a:xfrm>
          <a:off x="2908300" y="2764282"/>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30823</xdr:rowOff>
    </xdr:from>
    <xdr:to>
      <xdr:col>29</xdr:col>
      <xdr:colOff>177800</xdr:colOff>
      <xdr:row>15</xdr:row>
      <xdr:rowOff>132423</xdr:rowOff>
    </xdr:to>
    <xdr:sp macro="" textlink="">
      <xdr:nvSpPr>
        <xdr:cNvPr id="69" name="楕円 68"/>
        <xdr:cNvSpPr/>
      </xdr:nvSpPr>
      <xdr:spPr bwMode="auto">
        <a:xfrm>
          <a:off x="5600700" y="265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47350</xdr:rowOff>
    </xdr:from>
    <xdr:ext cx="762000" cy="259045"/>
    <xdr:sp macro="" textlink="">
      <xdr:nvSpPr>
        <xdr:cNvPr id="70" name="人口1人当たり決算額の推移該当値テキスト130"/>
        <xdr:cNvSpPr txBox="1"/>
      </xdr:nvSpPr>
      <xdr:spPr>
        <a:xfrm>
          <a:off x="5740400" y="249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71666</xdr:rowOff>
    </xdr:from>
    <xdr:to>
      <xdr:col>26</xdr:col>
      <xdr:colOff>101600</xdr:colOff>
      <xdr:row>16</xdr:row>
      <xdr:rowOff>1816</xdr:rowOff>
    </xdr:to>
    <xdr:sp macro="" textlink="">
      <xdr:nvSpPr>
        <xdr:cNvPr id="71" name="楕円 70"/>
        <xdr:cNvSpPr/>
      </xdr:nvSpPr>
      <xdr:spPr bwMode="auto">
        <a:xfrm>
          <a:off x="4953000" y="269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11993</xdr:rowOff>
    </xdr:from>
    <xdr:ext cx="736600" cy="259045"/>
    <xdr:sp macro="" textlink="">
      <xdr:nvSpPr>
        <xdr:cNvPr id="72" name="テキスト ボックス 71"/>
        <xdr:cNvSpPr txBox="1"/>
      </xdr:nvSpPr>
      <xdr:spPr>
        <a:xfrm>
          <a:off x="4622800" y="245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79286</xdr:rowOff>
    </xdr:from>
    <xdr:to>
      <xdr:col>22</xdr:col>
      <xdr:colOff>165100</xdr:colOff>
      <xdr:row>16</xdr:row>
      <xdr:rowOff>9436</xdr:rowOff>
    </xdr:to>
    <xdr:sp macro="" textlink="">
      <xdr:nvSpPr>
        <xdr:cNvPr id="73" name="楕円 72"/>
        <xdr:cNvSpPr/>
      </xdr:nvSpPr>
      <xdr:spPr bwMode="auto">
        <a:xfrm>
          <a:off x="42545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19613</xdr:rowOff>
    </xdr:from>
    <xdr:ext cx="762000" cy="259045"/>
    <xdr:sp macro="" textlink="">
      <xdr:nvSpPr>
        <xdr:cNvPr id="74" name="テキスト ボックス 73"/>
        <xdr:cNvSpPr txBox="1"/>
      </xdr:nvSpPr>
      <xdr:spPr>
        <a:xfrm>
          <a:off x="3924300" y="24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97079</xdr:rowOff>
    </xdr:from>
    <xdr:to>
      <xdr:col>19</xdr:col>
      <xdr:colOff>38100</xdr:colOff>
      <xdr:row>16</xdr:row>
      <xdr:rowOff>27229</xdr:rowOff>
    </xdr:to>
    <xdr:sp macro="" textlink="">
      <xdr:nvSpPr>
        <xdr:cNvPr id="75" name="楕円 74"/>
        <xdr:cNvSpPr/>
      </xdr:nvSpPr>
      <xdr:spPr bwMode="auto">
        <a:xfrm>
          <a:off x="3556000" y="271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37406</xdr:rowOff>
    </xdr:from>
    <xdr:ext cx="762000" cy="259045"/>
    <xdr:sp macro="" textlink="">
      <xdr:nvSpPr>
        <xdr:cNvPr id="76" name="テキスト ボックス 75"/>
        <xdr:cNvSpPr txBox="1"/>
      </xdr:nvSpPr>
      <xdr:spPr>
        <a:xfrm>
          <a:off x="3225800" y="24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94107</xdr:rowOff>
    </xdr:from>
    <xdr:to>
      <xdr:col>15</xdr:col>
      <xdr:colOff>101600</xdr:colOff>
      <xdr:row>16</xdr:row>
      <xdr:rowOff>24257</xdr:rowOff>
    </xdr:to>
    <xdr:sp macro="" textlink="">
      <xdr:nvSpPr>
        <xdr:cNvPr id="77" name="楕円 76"/>
        <xdr:cNvSpPr/>
      </xdr:nvSpPr>
      <xdr:spPr bwMode="auto">
        <a:xfrm>
          <a:off x="2857500" y="271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34434</xdr:rowOff>
    </xdr:from>
    <xdr:ext cx="762000" cy="259045"/>
    <xdr:sp macro="" textlink="">
      <xdr:nvSpPr>
        <xdr:cNvPr id="78" name="テキスト ボックス 77"/>
        <xdr:cNvSpPr txBox="1"/>
      </xdr:nvSpPr>
      <xdr:spPr>
        <a:xfrm>
          <a:off x="2527300" y="2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39740</xdr:rowOff>
    </xdr:from>
    <xdr:to>
      <xdr:col>29</xdr:col>
      <xdr:colOff>127000</xdr:colOff>
      <xdr:row>38</xdr:row>
      <xdr:rowOff>33372</xdr:rowOff>
    </xdr:to>
    <xdr:cxnSp macro="">
      <xdr:nvCxnSpPr>
        <xdr:cNvPr id="108" name="直線コネクタ 107"/>
        <xdr:cNvCxnSpPr/>
      </xdr:nvCxnSpPr>
      <xdr:spPr bwMode="auto">
        <a:xfrm flipV="1">
          <a:off x="5651500" y="6307190"/>
          <a:ext cx="0" cy="1193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5449</xdr:rowOff>
    </xdr:from>
    <xdr:ext cx="762000" cy="259045"/>
    <xdr:sp macro="" textlink="">
      <xdr:nvSpPr>
        <xdr:cNvPr id="109" name="人口1人当たり決算額の推移最小値テキスト445"/>
        <xdr:cNvSpPr txBox="1"/>
      </xdr:nvSpPr>
      <xdr:spPr>
        <a:xfrm>
          <a:off x="5740400" y="747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33372</xdr:rowOff>
    </xdr:from>
    <xdr:to>
      <xdr:col>30</xdr:col>
      <xdr:colOff>25400</xdr:colOff>
      <xdr:row>38</xdr:row>
      <xdr:rowOff>33372</xdr:rowOff>
    </xdr:to>
    <xdr:cxnSp macro="">
      <xdr:nvCxnSpPr>
        <xdr:cNvPr id="110" name="直線コネクタ 109"/>
        <xdr:cNvCxnSpPr/>
      </xdr:nvCxnSpPr>
      <xdr:spPr bwMode="auto">
        <a:xfrm>
          <a:off x="5562600" y="7500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126117</xdr:rowOff>
    </xdr:from>
    <xdr:ext cx="762000" cy="259045"/>
    <xdr:sp macro="" textlink="">
      <xdr:nvSpPr>
        <xdr:cNvPr id="111" name="人口1人当たり決算額の推移最大値テキスト445"/>
        <xdr:cNvSpPr txBox="1"/>
      </xdr:nvSpPr>
      <xdr:spPr>
        <a:xfrm>
          <a:off x="5740400" y="60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39740</xdr:rowOff>
    </xdr:from>
    <xdr:to>
      <xdr:col>30</xdr:col>
      <xdr:colOff>25400</xdr:colOff>
      <xdr:row>34</xdr:row>
      <xdr:rowOff>39740</xdr:rowOff>
    </xdr:to>
    <xdr:cxnSp macro="">
      <xdr:nvCxnSpPr>
        <xdr:cNvPr id="112" name="直線コネクタ 111"/>
        <xdr:cNvCxnSpPr/>
      </xdr:nvCxnSpPr>
      <xdr:spPr bwMode="auto">
        <a:xfrm>
          <a:off x="5562600" y="63071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307823</xdr:rowOff>
    </xdr:from>
    <xdr:to>
      <xdr:col>29</xdr:col>
      <xdr:colOff>127000</xdr:colOff>
      <xdr:row>34</xdr:row>
      <xdr:rowOff>39740</xdr:rowOff>
    </xdr:to>
    <xdr:cxnSp macro="">
      <xdr:nvCxnSpPr>
        <xdr:cNvPr id="113" name="直線コネクタ 112"/>
        <xdr:cNvCxnSpPr/>
      </xdr:nvCxnSpPr>
      <xdr:spPr bwMode="auto">
        <a:xfrm>
          <a:off x="5003800" y="6232373"/>
          <a:ext cx="647700" cy="7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317927</xdr:rowOff>
    </xdr:from>
    <xdr:ext cx="762000" cy="259045"/>
    <xdr:sp macro="" textlink="">
      <xdr:nvSpPr>
        <xdr:cNvPr id="114" name="人口1人当たり決算額の推移平均値テキスト445"/>
        <xdr:cNvSpPr txBox="1"/>
      </xdr:nvSpPr>
      <xdr:spPr>
        <a:xfrm>
          <a:off x="5740400" y="692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2950</xdr:rowOff>
    </xdr:from>
    <xdr:to>
      <xdr:col>29</xdr:col>
      <xdr:colOff>177800</xdr:colOff>
      <xdr:row>36</xdr:row>
      <xdr:rowOff>104550</xdr:rowOff>
    </xdr:to>
    <xdr:sp macro="" textlink="">
      <xdr:nvSpPr>
        <xdr:cNvPr id="115" name="フローチャート: 判断 114"/>
        <xdr:cNvSpPr/>
      </xdr:nvSpPr>
      <xdr:spPr bwMode="auto">
        <a:xfrm>
          <a:off x="5600700" y="6956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307823</xdr:rowOff>
    </xdr:from>
    <xdr:to>
      <xdr:col>26</xdr:col>
      <xdr:colOff>50800</xdr:colOff>
      <xdr:row>33</xdr:row>
      <xdr:rowOff>321212</xdr:rowOff>
    </xdr:to>
    <xdr:cxnSp macro="">
      <xdr:nvCxnSpPr>
        <xdr:cNvPr id="116" name="直線コネクタ 115"/>
        <xdr:cNvCxnSpPr/>
      </xdr:nvCxnSpPr>
      <xdr:spPr bwMode="auto">
        <a:xfrm flipV="1">
          <a:off x="4305300" y="6232373"/>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337555</xdr:rowOff>
    </xdr:from>
    <xdr:to>
      <xdr:col>26</xdr:col>
      <xdr:colOff>101600</xdr:colOff>
      <xdr:row>36</xdr:row>
      <xdr:rowOff>96255</xdr:rowOff>
    </xdr:to>
    <xdr:sp macro="" textlink="">
      <xdr:nvSpPr>
        <xdr:cNvPr id="117" name="フローチャート: 判断 116"/>
        <xdr:cNvSpPr/>
      </xdr:nvSpPr>
      <xdr:spPr bwMode="auto">
        <a:xfrm>
          <a:off x="4953000" y="6947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81032</xdr:rowOff>
    </xdr:from>
    <xdr:ext cx="736600" cy="259045"/>
    <xdr:sp macro="" textlink="">
      <xdr:nvSpPr>
        <xdr:cNvPr id="118" name="テキスト ボックス 117"/>
        <xdr:cNvSpPr txBox="1"/>
      </xdr:nvSpPr>
      <xdr:spPr>
        <a:xfrm>
          <a:off x="4622800" y="70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288522</xdr:rowOff>
    </xdr:from>
    <xdr:to>
      <xdr:col>22</xdr:col>
      <xdr:colOff>114300</xdr:colOff>
      <xdr:row>33</xdr:row>
      <xdr:rowOff>321212</xdr:rowOff>
    </xdr:to>
    <xdr:cxnSp macro="">
      <xdr:nvCxnSpPr>
        <xdr:cNvPr id="119" name="直線コネクタ 118"/>
        <xdr:cNvCxnSpPr/>
      </xdr:nvCxnSpPr>
      <xdr:spPr bwMode="auto">
        <a:xfrm>
          <a:off x="3606800" y="6213072"/>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299934</xdr:rowOff>
    </xdr:from>
    <xdr:to>
      <xdr:col>22</xdr:col>
      <xdr:colOff>165100</xdr:colOff>
      <xdr:row>36</xdr:row>
      <xdr:rowOff>58634</xdr:rowOff>
    </xdr:to>
    <xdr:sp macro="" textlink="">
      <xdr:nvSpPr>
        <xdr:cNvPr id="120" name="フローチャート: 判断 119"/>
        <xdr:cNvSpPr/>
      </xdr:nvSpPr>
      <xdr:spPr bwMode="auto">
        <a:xfrm>
          <a:off x="4254500" y="6910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43411</xdr:rowOff>
    </xdr:from>
    <xdr:ext cx="762000" cy="259045"/>
    <xdr:sp macro="" textlink="">
      <xdr:nvSpPr>
        <xdr:cNvPr id="121" name="テキスト ボックス 120"/>
        <xdr:cNvSpPr txBox="1"/>
      </xdr:nvSpPr>
      <xdr:spPr>
        <a:xfrm>
          <a:off x="3924300" y="69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233724</xdr:rowOff>
    </xdr:from>
    <xdr:to>
      <xdr:col>18</xdr:col>
      <xdr:colOff>177800</xdr:colOff>
      <xdr:row>33</xdr:row>
      <xdr:rowOff>288522</xdr:rowOff>
    </xdr:to>
    <xdr:cxnSp macro="">
      <xdr:nvCxnSpPr>
        <xdr:cNvPr id="122" name="直線コネクタ 121"/>
        <xdr:cNvCxnSpPr/>
      </xdr:nvCxnSpPr>
      <xdr:spPr bwMode="auto">
        <a:xfrm>
          <a:off x="2908300" y="6158274"/>
          <a:ext cx="6985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288243</xdr:rowOff>
    </xdr:from>
    <xdr:to>
      <xdr:col>19</xdr:col>
      <xdr:colOff>38100</xdr:colOff>
      <xdr:row>36</xdr:row>
      <xdr:rowOff>46943</xdr:rowOff>
    </xdr:to>
    <xdr:sp macro="" textlink="">
      <xdr:nvSpPr>
        <xdr:cNvPr id="123" name="フローチャート: 判断 122"/>
        <xdr:cNvSpPr/>
      </xdr:nvSpPr>
      <xdr:spPr bwMode="auto">
        <a:xfrm>
          <a:off x="35560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31720</xdr:rowOff>
    </xdr:from>
    <xdr:ext cx="762000" cy="259045"/>
    <xdr:sp macro="" textlink="">
      <xdr:nvSpPr>
        <xdr:cNvPr id="124" name="テキスト ボックス 123"/>
        <xdr:cNvSpPr txBox="1"/>
      </xdr:nvSpPr>
      <xdr:spPr>
        <a:xfrm>
          <a:off x="3225800" y="69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218585</xdr:rowOff>
    </xdr:from>
    <xdr:to>
      <xdr:col>15</xdr:col>
      <xdr:colOff>101600</xdr:colOff>
      <xdr:row>35</xdr:row>
      <xdr:rowOff>320185</xdr:rowOff>
    </xdr:to>
    <xdr:sp macro="" textlink="">
      <xdr:nvSpPr>
        <xdr:cNvPr id="125" name="フローチャート: 判断 124"/>
        <xdr:cNvSpPr/>
      </xdr:nvSpPr>
      <xdr:spPr bwMode="auto">
        <a:xfrm>
          <a:off x="2857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304962</xdr:rowOff>
    </xdr:from>
    <xdr:ext cx="762000" cy="259045"/>
    <xdr:sp macro="" textlink="">
      <xdr:nvSpPr>
        <xdr:cNvPr id="126" name="テキスト ボックス 125"/>
        <xdr:cNvSpPr txBox="1"/>
      </xdr:nvSpPr>
      <xdr:spPr>
        <a:xfrm>
          <a:off x="2527300" y="691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331840</xdr:rowOff>
    </xdr:from>
    <xdr:to>
      <xdr:col>29</xdr:col>
      <xdr:colOff>177800</xdr:colOff>
      <xdr:row>34</xdr:row>
      <xdr:rowOff>90540</xdr:rowOff>
    </xdr:to>
    <xdr:sp macro="" textlink="">
      <xdr:nvSpPr>
        <xdr:cNvPr id="132" name="楕円 131"/>
        <xdr:cNvSpPr/>
      </xdr:nvSpPr>
      <xdr:spPr bwMode="auto">
        <a:xfrm>
          <a:off x="5600700" y="625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278517</xdr:rowOff>
    </xdr:from>
    <xdr:ext cx="762000" cy="259045"/>
    <xdr:sp macro="" textlink="">
      <xdr:nvSpPr>
        <xdr:cNvPr id="133" name="人口1人当たり決算額の推移該当値テキスト445"/>
        <xdr:cNvSpPr txBox="1"/>
      </xdr:nvSpPr>
      <xdr:spPr>
        <a:xfrm>
          <a:off x="5740400" y="620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257023</xdr:rowOff>
    </xdr:from>
    <xdr:to>
      <xdr:col>26</xdr:col>
      <xdr:colOff>101600</xdr:colOff>
      <xdr:row>34</xdr:row>
      <xdr:rowOff>15723</xdr:rowOff>
    </xdr:to>
    <xdr:sp macro="" textlink="">
      <xdr:nvSpPr>
        <xdr:cNvPr id="134" name="楕円 133"/>
        <xdr:cNvSpPr/>
      </xdr:nvSpPr>
      <xdr:spPr bwMode="auto">
        <a:xfrm>
          <a:off x="4953000" y="618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25900</xdr:rowOff>
    </xdr:from>
    <xdr:ext cx="736600" cy="259045"/>
    <xdr:sp macro="" textlink="">
      <xdr:nvSpPr>
        <xdr:cNvPr id="135" name="テキスト ボックス 134"/>
        <xdr:cNvSpPr txBox="1"/>
      </xdr:nvSpPr>
      <xdr:spPr>
        <a:xfrm>
          <a:off x="4622800" y="595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270412</xdr:rowOff>
    </xdr:from>
    <xdr:to>
      <xdr:col>22</xdr:col>
      <xdr:colOff>165100</xdr:colOff>
      <xdr:row>34</xdr:row>
      <xdr:rowOff>29112</xdr:rowOff>
    </xdr:to>
    <xdr:sp macro="" textlink="">
      <xdr:nvSpPr>
        <xdr:cNvPr id="136" name="楕円 135"/>
        <xdr:cNvSpPr/>
      </xdr:nvSpPr>
      <xdr:spPr bwMode="auto">
        <a:xfrm>
          <a:off x="4254500" y="61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39289</xdr:rowOff>
    </xdr:from>
    <xdr:ext cx="762000" cy="259045"/>
    <xdr:sp macro="" textlink="">
      <xdr:nvSpPr>
        <xdr:cNvPr id="137" name="テキスト ボックス 136"/>
        <xdr:cNvSpPr txBox="1"/>
      </xdr:nvSpPr>
      <xdr:spPr>
        <a:xfrm>
          <a:off x="3924300" y="596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237722</xdr:rowOff>
    </xdr:from>
    <xdr:to>
      <xdr:col>19</xdr:col>
      <xdr:colOff>38100</xdr:colOff>
      <xdr:row>33</xdr:row>
      <xdr:rowOff>339322</xdr:rowOff>
    </xdr:to>
    <xdr:sp macro="" textlink="">
      <xdr:nvSpPr>
        <xdr:cNvPr id="138" name="楕円 137"/>
        <xdr:cNvSpPr/>
      </xdr:nvSpPr>
      <xdr:spPr bwMode="auto">
        <a:xfrm>
          <a:off x="3556000" y="616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6599</xdr:rowOff>
    </xdr:from>
    <xdr:ext cx="762000" cy="259045"/>
    <xdr:sp macro="" textlink="">
      <xdr:nvSpPr>
        <xdr:cNvPr id="139" name="テキスト ボックス 138"/>
        <xdr:cNvSpPr txBox="1"/>
      </xdr:nvSpPr>
      <xdr:spPr>
        <a:xfrm>
          <a:off x="3225800" y="59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182924</xdr:rowOff>
    </xdr:from>
    <xdr:to>
      <xdr:col>15</xdr:col>
      <xdr:colOff>101600</xdr:colOff>
      <xdr:row>33</xdr:row>
      <xdr:rowOff>284524</xdr:rowOff>
    </xdr:to>
    <xdr:sp macro="" textlink="">
      <xdr:nvSpPr>
        <xdr:cNvPr id="140" name="楕円 139"/>
        <xdr:cNvSpPr/>
      </xdr:nvSpPr>
      <xdr:spPr bwMode="auto">
        <a:xfrm>
          <a:off x="2857500" y="610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123251</xdr:rowOff>
    </xdr:from>
    <xdr:ext cx="762000" cy="259045"/>
    <xdr:sp macro="" textlink="">
      <xdr:nvSpPr>
        <xdr:cNvPr id="141" name="テキスト ボックス 140"/>
        <xdr:cNvSpPr txBox="1"/>
      </xdr:nvSpPr>
      <xdr:spPr>
        <a:xfrm>
          <a:off x="2527300" y="587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39527</xdr:rowOff>
    </xdr:from>
    <xdr:to>
      <xdr:col>24</xdr:col>
      <xdr:colOff>63500</xdr:colOff>
      <xdr:row>32</xdr:row>
      <xdr:rowOff>49609</xdr:rowOff>
    </xdr:to>
    <xdr:cxnSp macro="">
      <xdr:nvCxnSpPr>
        <xdr:cNvPr id="59" name="直線コネクタ 58"/>
        <xdr:cNvCxnSpPr/>
      </xdr:nvCxnSpPr>
      <xdr:spPr>
        <a:xfrm flipV="1">
          <a:off x="3797300" y="5525927"/>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49609</xdr:rowOff>
    </xdr:from>
    <xdr:to>
      <xdr:col>19</xdr:col>
      <xdr:colOff>177800</xdr:colOff>
      <xdr:row>32</xdr:row>
      <xdr:rowOff>80698</xdr:rowOff>
    </xdr:to>
    <xdr:cxnSp macro="">
      <xdr:nvCxnSpPr>
        <xdr:cNvPr id="62" name="直線コネクタ 61"/>
        <xdr:cNvCxnSpPr/>
      </xdr:nvCxnSpPr>
      <xdr:spPr>
        <a:xfrm flipV="1">
          <a:off x="2908300" y="55360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62753</xdr:rowOff>
    </xdr:from>
    <xdr:to>
      <xdr:col>15</xdr:col>
      <xdr:colOff>50800</xdr:colOff>
      <xdr:row>32</xdr:row>
      <xdr:rowOff>80698</xdr:rowOff>
    </xdr:to>
    <xdr:cxnSp macro="">
      <xdr:nvCxnSpPr>
        <xdr:cNvPr id="65" name="直線コネクタ 64"/>
        <xdr:cNvCxnSpPr/>
      </xdr:nvCxnSpPr>
      <xdr:spPr>
        <a:xfrm>
          <a:off x="2019300" y="554915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26772</xdr:rowOff>
    </xdr:from>
    <xdr:to>
      <xdr:col>10</xdr:col>
      <xdr:colOff>114300</xdr:colOff>
      <xdr:row>32</xdr:row>
      <xdr:rowOff>62753</xdr:rowOff>
    </xdr:to>
    <xdr:cxnSp macro="">
      <xdr:nvCxnSpPr>
        <xdr:cNvPr id="68" name="直線コネクタ 67"/>
        <xdr:cNvCxnSpPr/>
      </xdr:nvCxnSpPr>
      <xdr:spPr>
        <a:xfrm>
          <a:off x="1130300" y="5513172"/>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160177</xdr:rowOff>
    </xdr:from>
    <xdr:to>
      <xdr:col>24</xdr:col>
      <xdr:colOff>114300</xdr:colOff>
      <xdr:row>32</xdr:row>
      <xdr:rowOff>90327</xdr:rowOff>
    </xdr:to>
    <xdr:sp macro="" textlink="">
      <xdr:nvSpPr>
        <xdr:cNvPr id="78" name="楕円 77"/>
        <xdr:cNvSpPr/>
      </xdr:nvSpPr>
      <xdr:spPr>
        <a:xfrm>
          <a:off x="45847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11604</xdr:rowOff>
    </xdr:from>
    <xdr:ext cx="534377" cy="259045"/>
    <xdr:sp macro="" textlink="">
      <xdr:nvSpPr>
        <xdr:cNvPr id="79" name="人件費該当値テキスト"/>
        <xdr:cNvSpPr txBox="1"/>
      </xdr:nvSpPr>
      <xdr:spPr>
        <a:xfrm>
          <a:off x="4686300" y="53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170259</xdr:rowOff>
    </xdr:from>
    <xdr:to>
      <xdr:col>20</xdr:col>
      <xdr:colOff>38100</xdr:colOff>
      <xdr:row>32</xdr:row>
      <xdr:rowOff>100409</xdr:rowOff>
    </xdr:to>
    <xdr:sp macro="" textlink="">
      <xdr:nvSpPr>
        <xdr:cNvPr id="80" name="楕円 79"/>
        <xdr:cNvSpPr/>
      </xdr:nvSpPr>
      <xdr:spPr>
        <a:xfrm>
          <a:off x="3746500" y="54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116936</xdr:rowOff>
    </xdr:from>
    <xdr:ext cx="534377" cy="259045"/>
    <xdr:sp macro="" textlink="">
      <xdr:nvSpPr>
        <xdr:cNvPr id="81" name="テキスト ボックス 80"/>
        <xdr:cNvSpPr txBox="1"/>
      </xdr:nvSpPr>
      <xdr:spPr>
        <a:xfrm>
          <a:off x="3530111" y="52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29898</xdr:rowOff>
    </xdr:from>
    <xdr:to>
      <xdr:col>15</xdr:col>
      <xdr:colOff>101600</xdr:colOff>
      <xdr:row>32</xdr:row>
      <xdr:rowOff>131498</xdr:rowOff>
    </xdr:to>
    <xdr:sp macro="" textlink="">
      <xdr:nvSpPr>
        <xdr:cNvPr id="82" name="楕円 81"/>
        <xdr:cNvSpPr/>
      </xdr:nvSpPr>
      <xdr:spPr>
        <a:xfrm>
          <a:off x="2857500" y="55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148025</xdr:rowOff>
    </xdr:from>
    <xdr:ext cx="534377" cy="259045"/>
    <xdr:sp macro="" textlink="">
      <xdr:nvSpPr>
        <xdr:cNvPr id="83" name="テキスト ボックス 82"/>
        <xdr:cNvSpPr txBox="1"/>
      </xdr:nvSpPr>
      <xdr:spPr>
        <a:xfrm>
          <a:off x="2641111" y="52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11953</xdr:rowOff>
    </xdr:from>
    <xdr:to>
      <xdr:col>10</xdr:col>
      <xdr:colOff>165100</xdr:colOff>
      <xdr:row>32</xdr:row>
      <xdr:rowOff>113553</xdr:rowOff>
    </xdr:to>
    <xdr:sp macro="" textlink="">
      <xdr:nvSpPr>
        <xdr:cNvPr id="84" name="楕円 83"/>
        <xdr:cNvSpPr/>
      </xdr:nvSpPr>
      <xdr:spPr>
        <a:xfrm>
          <a:off x="1968500" y="54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130080</xdr:rowOff>
    </xdr:from>
    <xdr:ext cx="534377" cy="259045"/>
    <xdr:sp macro="" textlink="">
      <xdr:nvSpPr>
        <xdr:cNvPr id="85" name="テキスト ボックス 84"/>
        <xdr:cNvSpPr txBox="1"/>
      </xdr:nvSpPr>
      <xdr:spPr>
        <a:xfrm>
          <a:off x="1752111" y="52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147422</xdr:rowOff>
    </xdr:from>
    <xdr:to>
      <xdr:col>6</xdr:col>
      <xdr:colOff>38100</xdr:colOff>
      <xdr:row>32</xdr:row>
      <xdr:rowOff>77572</xdr:rowOff>
    </xdr:to>
    <xdr:sp macro="" textlink="">
      <xdr:nvSpPr>
        <xdr:cNvPr id="86" name="楕円 85"/>
        <xdr:cNvSpPr/>
      </xdr:nvSpPr>
      <xdr:spPr>
        <a:xfrm>
          <a:off x="1079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94099</xdr:rowOff>
    </xdr:from>
    <xdr:ext cx="534377" cy="259045"/>
    <xdr:sp macro="" textlink="">
      <xdr:nvSpPr>
        <xdr:cNvPr id="87" name="テキスト ボックス 86"/>
        <xdr:cNvSpPr txBox="1"/>
      </xdr:nvSpPr>
      <xdr:spPr>
        <a:xfrm>
          <a:off x="863111" y="52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24257</xdr:rowOff>
    </xdr:from>
    <xdr:to>
      <xdr:col>24</xdr:col>
      <xdr:colOff>63500</xdr:colOff>
      <xdr:row>52</xdr:row>
      <xdr:rowOff>29248</xdr:rowOff>
    </xdr:to>
    <xdr:cxnSp macro="">
      <xdr:nvCxnSpPr>
        <xdr:cNvPr id="117" name="直線コネクタ 116"/>
        <xdr:cNvCxnSpPr/>
      </xdr:nvCxnSpPr>
      <xdr:spPr>
        <a:xfrm flipV="1">
          <a:off x="3797300" y="893965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29248</xdr:rowOff>
    </xdr:from>
    <xdr:to>
      <xdr:col>19</xdr:col>
      <xdr:colOff>177800</xdr:colOff>
      <xdr:row>52</xdr:row>
      <xdr:rowOff>76988</xdr:rowOff>
    </xdr:to>
    <xdr:cxnSp macro="">
      <xdr:nvCxnSpPr>
        <xdr:cNvPr id="120" name="直線コネクタ 119"/>
        <xdr:cNvCxnSpPr/>
      </xdr:nvCxnSpPr>
      <xdr:spPr>
        <a:xfrm flipV="1">
          <a:off x="2908300" y="894464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55614</xdr:rowOff>
    </xdr:from>
    <xdr:to>
      <xdr:col>15</xdr:col>
      <xdr:colOff>50800</xdr:colOff>
      <xdr:row>52</xdr:row>
      <xdr:rowOff>76988</xdr:rowOff>
    </xdr:to>
    <xdr:cxnSp macro="">
      <xdr:nvCxnSpPr>
        <xdr:cNvPr id="123" name="直線コネクタ 122"/>
        <xdr:cNvCxnSpPr/>
      </xdr:nvCxnSpPr>
      <xdr:spPr>
        <a:xfrm>
          <a:off x="2019300" y="897101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55614</xdr:rowOff>
    </xdr:from>
    <xdr:to>
      <xdr:col>10</xdr:col>
      <xdr:colOff>114300</xdr:colOff>
      <xdr:row>52</xdr:row>
      <xdr:rowOff>126670</xdr:rowOff>
    </xdr:to>
    <xdr:cxnSp macro="">
      <xdr:nvCxnSpPr>
        <xdr:cNvPr id="126" name="直線コネクタ 125"/>
        <xdr:cNvCxnSpPr/>
      </xdr:nvCxnSpPr>
      <xdr:spPr>
        <a:xfrm flipV="1">
          <a:off x="1130300" y="8971014"/>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144907</xdr:rowOff>
    </xdr:from>
    <xdr:to>
      <xdr:col>24</xdr:col>
      <xdr:colOff>114300</xdr:colOff>
      <xdr:row>52</xdr:row>
      <xdr:rowOff>75057</xdr:rowOff>
    </xdr:to>
    <xdr:sp macro="" textlink="">
      <xdr:nvSpPr>
        <xdr:cNvPr id="136" name="楕円 135"/>
        <xdr:cNvSpPr/>
      </xdr:nvSpPr>
      <xdr:spPr>
        <a:xfrm>
          <a:off x="4584700" y="8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167784</xdr:rowOff>
    </xdr:from>
    <xdr:ext cx="534377" cy="259045"/>
    <xdr:sp macro="" textlink="">
      <xdr:nvSpPr>
        <xdr:cNvPr id="137" name="物件費該当値テキスト"/>
        <xdr:cNvSpPr txBox="1"/>
      </xdr:nvSpPr>
      <xdr:spPr>
        <a:xfrm>
          <a:off x="4686300" y="87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149898</xdr:rowOff>
    </xdr:from>
    <xdr:to>
      <xdr:col>20</xdr:col>
      <xdr:colOff>38100</xdr:colOff>
      <xdr:row>52</xdr:row>
      <xdr:rowOff>80048</xdr:rowOff>
    </xdr:to>
    <xdr:sp macro="" textlink="">
      <xdr:nvSpPr>
        <xdr:cNvPr id="138" name="楕円 137"/>
        <xdr:cNvSpPr/>
      </xdr:nvSpPr>
      <xdr:spPr>
        <a:xfrm>
          <a:off x="3746500" y="88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96575</xdr:rowOff>
    </xdr:from>
    <xdr:ext cx="534377" cy="259045"/>
    <xdr:sp macro="" textlink="">
      <xdr:nvSpPr>
        <xdr:cNvPr id="139" name="テキスト ボックス 138"/>
        <xdr:cNvSpPr txBox="1"/>
      </xdr:nvSpPr>
      <xdr:spPr>
        <a:xfrm>
          <a:off x="3530111" y="86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26188</xdr:rowOff>
    </xdr:from>
    <xdr:to>
      <xdr:col>15</xdr:col>
      <xdr:colOff>101600</xdr:colOff>
      <xdr:row>52</xdr:row>
      <xdr:rowOff>127788</xdr:rowOff>
    </xdr:to>
    <xdr:sp macro="" textlink="">
      <xdr:nvSpPr>
        <xdr:cNvPr id="140" name="楕円 139"/>
        <xdr:cNvSpPr/>
      </xdr:nvSpPr>
      <xdr:spPr>
        <a:xfrm>
          <a:off x="2857500" y="8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144315</xdr:rowOff>
    </xdr:from>
    <xdr:ext cx="534377" cy="259045"/>
    <xdr:sp macro="" textlink="">
      <xdr:nvSpPr>
        <xdr:cNvPr id="141" name="テキスト ボックス 140"/>
        <xdr:cNvSpPr txBox="1"/>
      </xdr:nvSpPr>
      <xdr:spPr>
        <a:xfrm>
          <a:off x="2641111" y="87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4814</xdr:rowOff>
    </xdr:from>
    <xdr:to>
      <xdr:col>10</xdr:col>
      <xdr:colOff>165100</xdr:colOff>
      <xdr:row>52</xdr:row>
      <xdr:rowOff>106414</xdr:rowOff>
    </xdr:to>
    <xdr:sp macro="" textlink="">
      <xdr:nvSpPr>
        <xdr:cNvPr id="142" name="楕円 141"/>
        <xdr:cNvSpPr/>
      </xdr:nvSpPr>
      <xdr:spPr>
        <a:xfrm>
          <a:off x="1968500" y="89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122941</xdr:rowOff>
    </xdr:from>
    <xdr:ext cx="534377" cy="259045"/>
    <xdr:sp macro="" textlink="">
      <xdr:nvSpPr>
        <xdr:cNvPr id="143" name="テキスト ボックス 142"/>
        <xdr:cNvSpPr txBox="1"/>
      </xdr:nvSpPr>
      <xdr:spPr>
        <a:xfrm>
          <a:off x="1752111" y="86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75870</xdr:rowOff>
    </xdr:from>
    <xdr:to>
      <xdr:col>6</xdr:col>
      <xdr:colOff>38100</xdr:colOff>
      <xdr:row>53</xdr:row>
      <xdr:rowOff>6020</xdr:rowOff>
    </xdr:to>
    <xdr:sp macro="" textlink="">
      <xdr:nvSpPr>
        <xdr:cNvPr id="144" name="楕円 143"/>
        <xdr:cNvSpPr/>
      </xdr:nvSpPr>
      <xdr:spPr>
        <a:xfrm>
          <a:off x="1079500" y="89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22547</xdr:rowOff>
    </xdr:from>
    <xdr:ext cx="534377" cy="259045"/>
    <xdr:sp macro="" textlink="">
      <xdr:nvSpPr>
        <xdr:cNvPr id="145" name="テキスト ボックス 144"/>
        <xdr:cNvSpPr txBox="1"/>
      </xdr:nvSpPr>
      <xdr:spPr>
        <a:xfrm>
          <a:off x="863111" y="87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167635</xdr:rowOff>
    </xdr:from>
    <xdr:to>
      <xdr:col>24</xdr:col>
      <xdr:colOff>63500</xdr:colOff>
      <xdr:row>78</xdr:row>
      <xdr:rowOff>12187</xdr:rowOff>
    </xdr:to>
    <xdr:cxnSp macro="">
      <xdr:nvCxnSpPr>
        <xdr:cNvPr id="172" name="直線コネクタ 171"/>
        <xdr:cNvCxnSpPr/>
      </xdr:nvCxnSpPr>
      <xdr:spPr>
        <a:xfrm flipV="1">
          <a:off x="3797300" y="133692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12187</xdr:rowOff>
    </xdr:from>
    <xdr:to>
      <xdr:col>19</xdr:col>
      <xdr:colOff>177800</xdr:colOff>
      <xdr:row>78</xdr:row>
      <xdr:rowOff>14839</xdr:rowOff>
    </xdr:to>
    <xdr:cxnSp macro="">
      <xdr:nvCxnSpPr>
        <xdr:cNvPr id="175" name="直線コネクタ 174"/>
        <xdr:cNvCxnSpPr/>
      </xdr:nvCxnSpPr>
      <xdr:spPr>
        <a:xfrm flipV="1">
          <a:off x="2908300" y="1338528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14839</xdr:rowOff>
    </xdr:from>
    <xdr:to>
      <xdr:col>15</xdr:col>
      <xdr:colOff>50800</xdr:colOff>
      <xdr:row>78</xdr:row>
      <xdr:rowOff>17307</xdr:rowOff>
    </xdr:to>
    <xdr:cxnSp macro="">
      <xdr:nvCxnSpPr>
        <xdr:cNvPr id="178" name="直線コネクタ 177"/>
        <xdr:cNvCxnSpPr/>
      </xdr:nvCxnSpPr>
      <xdr:spPr>
        <a:xfrm flipV="1">
          <a:off x="2019300" y="1338793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17307</xdr:rowOff>
    </xdr:from>
    <xdr:to>
      <xdr:col>10</xdr:col>
      <xdr:colOff>114300</xdr:colOff>
      <xdr:row>78</xdr:row>
      <xdr:rowOff>20096</xdr:rowOff>
    </xdr:to>
    <xdr:cxnSp macro="">
      <xdr:nvCxnSpPr>
        <xdr:cNvPr id="181" name="直線コネクタ 180"/>
        <xdr:cNvCxnSpPr/>
      </xdr:nvCxnSpPr>
      <xdr:spPr>
        <a:xfrm flipV="1">
          <a:off x="1130300" y="1339040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116835</xdr:rowOff>
    </xdr:from>
    <xdr:to>
      <xdr:col>24</xdr:col>
      <xdr:colOff>114300</xdr:colOff>
      <xdr:row>78</xdr:row>
      <xdr:rowOff>46985</xdr:rowOff>
    </xdr:to>
    <xdr:sp macro="" textlink="">
      <xdr:nvSpPr>
        <xdr:cNvPr id="191" name="楕円 190"/>
        <xdr:cNvSpPr/>
      </xdr:nvSpPr>
      <xdr:spPr>
        <a:xfrm>
          <a:off x="4584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31762</xdr:rowOff>
    </xdr:from>
    <xdr:ext cx="469744" cy="259045"/>
    <xdr:sp macro="" textlink="">
      <xdr:nvSpPr>
        <xdr:cNvPr id="192" name="維持補修費該当値テキスト"/>
        <xdr:cNvSpPr txBox="1"/>
      </xdr:nvSpPr>
      <xdr:spPr>
        <a:xfrm>
          <a:off x="4686300" y="132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132837</xdr:rowOff>
    </xdr:from>
    <xdr:to>
      <xdr:col>20</xdr:col>
      <xdr:colOff>38100</xdr:colOff>
      <xdr:row>78</xdr:row>
      <xdr:rowOff>62987</xdr:rowOff>
    </xdr:to>
    <xdr:sp macro="" textlink="">
      <xdr:nvSpPr>
        <xdr:cNvPr id="193" name="楕円 192"/>
        <xdr:cNvSpPr/>
      </xdr:nvSpPr>
      <xdr:spPr>
        <a:xfrm>
          <a:off x="3746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54114</xdr:rowOff>
    </xdr:from>
    <xdr:ext cx="469744" cy="259045"/>
    <xdr:sp macro="" textlink="">
      <xdr:nvSpPr>
        <xdr:cNvPr id="194" name="テキスト ボックス 193"/>
        <xdr:cNvSpPr txBox="1"/>
      </xdr:nvSpPr>
      <xdr:spPr>
        <a:xfrm>
          <a:off x="3562428"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135489</xdr:rowOff>
    </xdr:from>
    <xdr:to>
      <xdr:col>15</xdr:col>
      <xdr:colOff>101600</xdr:colOff>
      <xdr:row>78</xdr:row>
      <xdr:rowOff>65639</xdr:rowOff>
    </xdr:to>
    <xdr:sp macro="" textlink="">
      <xdr:nvSpPr>
        <xdr:cNvPr id="195" name="楕円 194"/>
        <xdr:cNvSpPr/>
      </xdr:nvSpPr>
      <xdr:spPr>
        <a:xfrm>
          <a:off x="2857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56766</xdr:rowOff>
    </xdr:from>
    <xdr:ext cx="469744" cy="259045"/>
    <xdr:sp macro="" textlink="">
      <xdr:nvSpPr>
        <xdr:cNvPr id="196" name="テキスト ボックス 195"/>
        <xdr:cNvSpPr txBox="1"/>
      </xdr:nvSpPr>
      <xdr:spPr>
        <a:xfrm>
          <a:off x="2673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137957</xdr:rowOff>
    </xdr:from>
    <xdr:to>
      <xdr:col>10</xdr:col>
      <xdr:colOff>165100</xdr:colOff>
      <xdr:row>78</xdr:row>
      <xdr:rowOff>68107</xdr:rowOff>
    </xdr:to>
    <xdr:sp macro="" textlink="">
      <xdr:nvSpPr>
        <xdr:cNvPr id="197" name="楕円 196"/>
        <xdr:cNvSpPr/>
      </xdr:nvSpPr>
      <xdr:spPr>
        <a:xfrm>
          <a:off x="1968500" y="133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59234</xdr:rowOff>
    </xdr:from>
    <xdr:ext cx="469744" cy="259045"/>
    <xdr:sp macro="" textlink="">
      <xdr:nvSpPr>
        <xdr:cNvPr id="198" name="テキスト ボックス 197"/>
        <xdr:cNvSpPr txBox="1"/>
      </xdr:nvSpPr>
      <xdr:spPr>
        <a:xfrm>
          <a:off x="1784428" y="1343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140746</xdr:rowOff>
    </xdr:from>
    <xdr:to>
      <xdr:col>6</xdr:col>
      <xdr:colOff>38100</xdr:colOff>
      <xdr:row>78</xdr:row>
      <xdr:rowOff>70896</xdr:rowOff>
    </xdr:to>
    <xdr:sp macro="" textlink="">
      <xdr:nvSpPr>
        <xdr:cNvPr id="199" name="楕円 198"/>
        <xdr:cNvSpPr/>
      </xdr:nvSpPr>
      <xdr:spPr>
        <a:xfrm>
          <a:off x="1079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62023</xdr:rowOff>
    </xdr:from>
    <xdr:ext cx="469744" cy="259045"/>
    <xdr:sp macro="" textlink="">
      <xdr:nvSpPr>
        <xdr:cNvPr id="200" name="テキスト ボックス 199"/>
        <xdr:cNvSpPr txBox="1"/>
      </xdr:nvSpPr>
      <xdr:spPr>
        <a:xfrm>
          <a:off x="895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98685</xdr:rowOff>
    </xdr:from>
    <xdr:to>
      <xdr:col>24</xdr:col>
      <xdr:colOff>63500</xdr:colOff>
      <xdr:row>92</xdr:row>
      <xdr:rowOff>114991</xdr:rowOff>
    </xdr:to>
    <xdr:cxnSp macro="">
      <xdr:nvCxnSpPr>
        <xdr:cNvPr id="230" name="直線コネクタ 229"/>
        <xdr:cNvCxnSpPr/>
      </xdr:nvCxnSpPr>
      <xdr:spPr>
        <a:xfrm>
          <a:off x="3797300" y="15872085"/>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98685</xdr:rowOff>
    </xdr:from>
    <xdr:to>
      <xdr:col>19</xdr:col>
      <xdr:colOff>177800</xdr:colOff>
      <xdr:row>93</xdr:row>
      <xdr:rowOff>60071</xdr:rowOff>
    </xdr:to>
    <xdr:cxnSp macro="">
      <xdr:nvCxnSpPr>
        <xdr:cNvPr id="233" name="直線コネクタ 232"/>
        <xdr:cNvCxnSpPr/>
      </xdr:nvCxnSpPr>
      <xdr:spPr>
        <a:xfrm flipV="1">
          <a:off x="2908300" y="15872085"/>
          <a:ext cx="889000" cy="1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60071</xdr:rowOff>
    </xdr:from>
    <xdr:to>
      <xdr:col>15</xdr:col>
      <xdr:colOff>50800</xdr:colOff>
      <xdr:row>93</xdr:row>
      <xdr:rowOff>119126</xdr:rowOff>
    </xdr:to>
    <xdr:cxnSp macro="">
      <xdr:nvCxnSpPr>
        <xdr:cNvPr id="236" name="直線コネクタ 235"/>
        <xdr:cNvCxnSpPr/>
      </xdr:nvCxnSpPr>
      <xdr:spPr>
        <a:xfrm flipV="1">
          <a:off x="2019300" y="160049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119126</xdr:rowOff>
    </xdr:from>
    <xdr:to>
      <xdr:col>10</xdr:col>
      <xdr:colOff>114300</xdr:colOff>
      <xdr:row>94</xdr:row>
      <xdr:rowOff>41974</xdr:rowOff>
    </xdr:to>
    <xdr:cxnSp macro="">
      <xdr:nvCxnSpPr>
        <xdr:cNvPr id="239" name="直線コネクタ 238"/>
        <xdr:cNvCxnSpPr/>
      </xdr:nvCxnSpPr>
      <xdr:spPr>
        <a:xfrm flipV="1">
          <a:off x="1130300" y="16063976"/>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64191</xdr:rowOff>
    </xdr:from>
    <xdr:to>
      <xdr:col>24</xdr:col>
      <xdr:colOff>114300</xdr:colOff>
      <xdr:row>92</xdr:row>
      <xdr:rowOff>165791</xdr:rowOff>
    </xdr:to>
    <xdr:sp macro="" textlink="">
      <xdr:nvSpPr>
        <xdr:cNvPr id="249" name="楕円 248"/>
        <xdr:cNvSpPr/>
      </xdr:nvSpPr>
      <xdr:spPr>
        <a:xfrm>
          <a:off x="4584700" y="158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87068</xdr:rowOff>
    </xdr:from>
    <xdr:ext cx="599010" cy="259045"/>
    <xdr:sp macro="" textlink="">
      <xdr:nvSpPr>
        <xdr:cNvPr id="250" name="扶助費該当値テキスト"/>
        <xdr:cNvSpPr txBox="1"/>
      </xdr:nvSpPr>
      <xdr:spPr>
        <a:xfrm>
          <a:off x="4686300" y="1568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47885</xdr:rowOff>
    </xdr:from>
    <xdr:to>
      <xdr:col>20</xdr:col>
      <xdr:colOff>38100</xdr:colOff>
      <xdr:row>92</xdr:row>
      <xdr:rowOff>149485</xdr:rowOff>
    </xdr:to>
    <xdr:sp macro="" textlink="">
      <xdr:nvSpPr>
        <xdr:cNvPr id="251" name="楕円 250"/>
        <xdr:cNvSpPr/>
      </xdr:nvSpPr>
      <xdr:spPr>
        <a:xfrm>
          <a:off x="3746500" y="15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166012</xdr:rowOff>
    </xdr:from>
    <xdr:ext cx="599010" cy="259045"/>
    <xdr:sp macro="" textlink="">
      <xdr:nvSpPr>
        <xdr:cNvPr id="252" name="テキスト ボックス 251"/>
        <xdr:cNvSpPr txBox="1"/>
      </xdr:nvSpPr>
      <xdr:spPr>
        <a:xfrm>
          <a:off x="3497795" y="1559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9271</xdr:rowOff>
    </xdr:from>
    <xdr:to>
      <xdr:col>15</xdr:col>
      <xdr:colOff>101600</xdr:colOff>
      <xdr:row>93</xdr:row>
      <xdr:rowOff>110871</xdr:rowOff>
    </xdr:to>
    <xdr:sp macro="" textlink="">
      <xdr:nvSpPr>
        <xdr:cNvPr id="253" name="楕円 252"/>
        <xdr:cNvSpPr/>
      </xdr:nvSpPr>
      <xdr:spPr>
        <a:xfrm>
          <a:off x="2857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127398</xdr:rowOff>
    </xdr:from>
    <xdr:ext cx="599010" cy="259045"/>
    <xdr:sp macro="" textlink="">
      <xdr:nvSpPr>
        <xdr:cNvPr id="254" name="テキスト ボックス 253"/>
        <xdr:cNvSpPr txBox="1"/>
      </xdr:nvSpPr>
      <xdr:spPr>
        <a:xfrm>
          <a:off x="2608795" y="157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68326</xdr:rowOff>
    </xdr:from>
    <xdr:to>
      <xdr:col>10</xdr:col>
      <xdr:colOff>165100</xdr:colOff>
      <xdr:row>93</xdr:row>
      <xdr:rowOff>169926</xdr:rowOff>
    </xdr:to>
    <xdr:sp macro="" textlink="">
      <xdr:nvSpPr>
        <xdr:cNvPr id="255" name="楕円 254"/>
        <xdr:cNvSpPr/>
      </xdr:nvSpPr>
      <xdr:spPr>
        <a:xfrm>
          <a:off x="1968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15003</xdr:rowOff>
    </xdr:from>
    <xdr:ext cx="599010" cy="259045"/>
    <xdr:sp macro="" textlink="">
      <xdr:nvSpPr>
        <xdr:cNvPr id="256" name="テキスト ボックス 255"/>
        <xdr:cNvSpPr txBox="1"/>
      </xdr:nvSpPr>
      <xdr:spPr>
        <a:xfrm>
          <a:off x="1719795" y="157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162624</xdr:rowOff>
    </xdr:from>
    <xdr:to>
      <xdr:col>6</xdr:col>
      <xdr:colOff>38100</xdr:colOff>
      <xdr:row>94</xdr:row>
      <xdr:rowOff>92774</xdr:rowOff>
    </xdr:to>
    <xdr:sp macro="" textlink="">
      <xdr:nvSpPr>
        <xdr:cNvPr id="257" name="楕円 256"/>
        <xdr:cNvSpPr/>
      </xdr:nvSpPr>
      <xdr:spPr>
        <a:xfrm>
          <a:off x="1079500" y="16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109301</xdr:rowOff>
    </xdr:from>
    <xdr:ext cx="599010" cy="259045"/>
    <xdr:sp macro="" textlink="">
      <xdr:nvSpPr>
        <xdr:cNvPr id="258" name="テキスト ボックス 257"/>
        <xdr:cNvSpPr txBox="1"/>
      </xdr:nvSpPr>
      <xdr:spPr>
        <a:xfrm>
          <a:off x="830795" y="158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37249</xdr:rowOff>
    </xdr:from>
    <xdr:to>
      <xdr:col>55</xdr:col>
      <xdr:colOff>0</xdr:colOff>
      <xdr:row>33</xdr:row>
      <xdr:rowOff>80988</xdr:rowOff>
    </xdr:to>
    <xdr:cxnSp macro="">
      <xdr:nvCxnSpPr>
        <xdr:cNvPr id="287" name="直線コネクタ 286"/>
        <xdr:cNvCxnSpPr/>
      </xdr:nvCxnSpPr>
      <xdr:spPr>
        <a:xfrm flipV="1">
          <a:off x="9639300" y="5695099"/>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42545</xdr:rowOff>
    </xdr:from>
    <xdr:to>
      <xdr:col>50</xdr:col>
      <xdr:colOff>114300</xdr:colOff>
      <xdr:row>33</xdr:row>
      <xdr:rowOff>80988</xdr:rowOff>
    </xdr:to>
    <xdr:cxnSp macro="">
      <xdr:nvCxnSpPr>
        <xdr:cNvPr id="290" name="直線コネクタ 289"/>
        <xdr:cNvCxnSpPr/>
      </xdr:nvCxnSpPr>
      <xdr:spPr>
        <a:xfrm>
          <a:off x="8750300" y="570039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42545</xdr:rowOff>
    </xdr:from>
    <xdr:to>
      <xdr:col>45</xdr:col>
      <xdr:colOff>177800</xdr:colOff>
      <xdr:row>33</xdr:row>
      <xdr:rowOff>89617</xdr:rowOff>
    </xdr:to>
    <xdr:cxnSp macro="">
      <xdr:nvCxnSpPr>
        <xdr:cNvPr id="293" name="直線コネクタ 292"/>
        <xdr:cNvCxnSpPr/>
      </xdr:nvCxnSpPr>
      <xdr:spPr>
        <a:xfrm flipV="1">
          <a:off x="7861300" y="5700395"/>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89617</xdr:rowOff>
    </xdr:from>
    <xdr:to>
      <xdr:col>41</xdr:col>
      <xdr:colOff>50800</xdr:colOff>
      <xdr:row>33</xdr:row>
      <xdr:rowOff>118593</xdr:rowOff>
    </xdr:to>
    <xdr:cxnSp macro="">
      <xdr:nvCxnSpPr>
        <xdr:cNvPr id="296" name="直線コネクタ 295"/>
        <xdr:cNvCxnSpPr/>
      </xdr:nvCxnSpPr>
      <xdr:spPr>
        <a:xfrm flipV="1">
          <a:off x="6972300" y="5747467"/>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157899</xdr:rowOff>
    </xdr:from>
    <xdr:to>
      <xdr:col>55</xdr:col>
      <xdr:colOff>50800</xdr:colOff>
      <xdr:row>33</xdr:row>
      <xdr:rowOff>88049</xdr:rowOff>
    </xdr:to>
    <xdr:sp macro="" textlink="">
      <xdr:nvSpPr>
        <xdr:cNvPr id="306" name="楕円 305"/>
        <xdr:cNvSpPr/>
      </xdr:nvSpPr>
      <xdr:spPr>
        <a:xfrm>
          <a:off x="10426700" y="56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9326</xdr:rowOff>
    </xdr:from>
    <xdr:ext cx="534377" cy="259045"/>
    <xdr:sp macro="" textlink="">
      <xdr:nvSpPr>
        <xdr:cNvPr id="307" name="補助費等該当値テキスト"/>
        <xdr:cNvSpPr txBox="1"/>
      </xdr:nvSpPr>
      <xdr:spPr>
        <a:xfrm>
          <a:off x="10528300" y="54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30188</xdr:rowOff>
    </xdr:from>
    <xdr:to>
      <xdr:col>50</xdr:col>
      <xdr:colOff>165100</xdr:colOff>
      <xdr:row>33</xdr:row>
      <xdr:rowOff>131788</xdr:rowOff>
    </xdr:to>
    <xdr:sp macro="" textlink="">
      <xdr:nvSpPr>
        <xdr:cNvPr id="308" name="楕円 307"/>
        <xdr:cNvSpPr/>
      </xdr:nvSpPr>
      <xdr:spPr>
        <a:xfrm>
          <a:off x="95885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148315</xdr:rowOff>
    </xdr:from>
    <xdr:ext cx="534377" cy="259045"/>
    <xdr:sp macro="" textlink="">
      <xdr:nvSpPr>
        <xdr:cNvPr id="309" name="テキスト ボックス 308"/>
        <xdr:cNvSpPr txBox="1"/>
      </xdr:nvSpPr>
      <xdr:spPr>
        <a:xfrm>
          <a:off x="9372111" y="54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163195</xdr:rowOff>
    </xdr:from>
    <xdr:to>
      <xdr:col>46</xdr:col>
      <xdr:colOff>38100</xdr:colOff>
      <xdr:row>33</xdr:row>
      <xdr:rowOff>93345</xdr:rowOff>
    </xdr:to>
    <xdr:sp macro="" textlink="">
      <xdr:nvSpPr>
        <xdr:cNvPr id="310" name="楕円 309"/>
        <xdr:cNvSpPr/>
      </xdr:nvSpPr>
      <xdr:spPr>
        <a:xfrm>
          <a:off x="869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109872</xdr:rowOff>
    </xdr:from>
    <xdr:ext cx="534377" cy="259045"/>
    <xdr:sp macro="" textlink="">
      <xdr:nvSpPr>
        <xdr:cNvPr id="311" name="テキスト ボックス 310"/>
        <xdr:cNvSpPr txBox="1"/>
      </xdr:nvSpPr>
      <xdr:spPr>
        <a:xfrm>
          <a:off x="8483111" y="5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38817</xdr:rowOff>
    </xdr:from>
    <xdr:to>
      <xdr:col>41</xdr:col>
      <xdr:colOff>101600</xdr:colOff>
      <xdr:row>33</xdr:row>
      <xdr:rowOff>140417</xdr:rowOff>
    </xdr:to>
    <xdr:sp macro="" textlink="">
      <xdr:nvSpPr>
        <xdr:cNvPr id="312" name="楕円 311"/>
        <xdr:cNvSpPr/>
      </xdr:nvSpPr>
      <xdr:spPr>
        <a:xfrm>
          <a:off x="7810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156944</xdr:rowOff>
    </xdr:from>
    <xdr:ext cx="534377" cy="259045"/>
    <xdr:sp macro="" textlink="">
      <xdr:nvSpPr>
        <xdr:cNvPr id="313" name="テキスト ボックス 312"/>
        <xdr:cNvSpPr txBox="1"/>
      </xdr:nvSpPr>
      <xdr:spPr>
        <a:xfrm>
          <a:off x="7594111" y="54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67793</xdr:rowOff>
    </xdr:from>
    <xdr:to>
      <xdr:col>36</xdr:col>
      <xdr:colOff>165100</xdr:colOff>
      <xdr:row>33</xdr:row>
      <xdr:rowOff>169393</xdr:rowOff>
    </xdr:to>
    <xdr:sp macro="" textlink="">
      <xdr:nvSpPr>
        <xdr:cNvPr id="314" name="楕円 313"/>
        <xdr:cNvSpPr/>
      </xdr:nvSpPr>
      <xdr:spPr>
        <a:xfrm>
          <a:off x="6921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14470</xdr:rowOff>
    </xdr:from>
    <xdr:ext cx="534377" cy="259045"/>
    <xdr:sp macro="" textlink="">
      <xdr:nvSpPr>
        <xdr:cNvPr id="315" name="テキスト ボックス 314"/>
        <xdr:cNvSpPr txBox="1"/>
      </xdr:nvSpPr>
      <xdr:spPr>
        <a:xfrm>
          <a:off x="6705111" y="55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14580</xdr:rowOff>
    </xdr:from>
    <xdr:to>
      <xdr:col>55</xdr:col>
      <xdr:colOff>0</xdr:colOff>
      <xdr:row>56</xdr:row>
      <xdr:rowOff>29172</xdr:rowOff>
    </xdr:to>
    <xdr:cxnSp macro="">
      <xdr:nvCxnSpPr>
        <xdr:cNvPr id="344" name="直線コネクタ 343"/>
        <xdr:cNvCxnSpPr/>
      </xdr:nvCxnSpPr>
      <xdr:spPr>
        <a:xfrm flipV="1">
          <a:off x="9639300" y="9615780"/>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117919</xdr:rowOff>
    </xdr:from>
    <xdr:to>
      <xdr:col>50</xdr:col>
      <xdr:colOff>114300</xdr:colOff>
      <xdr:row>56</xdr:row>
      <xdr:rowOff>29172</xdr:rowOff>
    </xdr:to>
    <xdr:cxnSp macro="">
      <xdr:nvCxnSpPr>
        <xdr:cNvPr id="347" name="直線コネクタ 346"/>
        <xdr:cNvCxnSpPr/>
      </xdr:nvCxnSpPr>
      <xdr:spPr>
        <a:xfrm>
          <a:off x="8750300" y="9376219"/>
          <a:ext cx="889000" cy="2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117919</xdr:rowOff>
    </xdr:from>
    <xdr:to>
      <xdr:col>45</xdr:col>
      <xdr:colOff>177800</xdr:colOff>
      <xdr:row>55</xdr:row>
      <xdr:rowOff>65163</xdr:rowOff>
    </xdr:to>
    <xdr:cxnSp macro="">
      <xdr:nvCxnSpPr>
        <xdr:cNvPr id="350" name="直線コネクタ 349"/>
        <xdr:cNvCxnSpPr/>
      </xdr:nvCxnSpPr>
      <xdr:spPr>
        <a:xfrm flipV="1">
          <a:off x="7861300" y="9376219"/>
          <a:ext cx="889000" cy="1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65163</xdr:rowOff>
    </xdr:from>
    <xdr:to>
      <xdr:col>41</xdr:col>
      <xdr:colOff>50800</xdr:colOff>
      <xdr:row>55</xdr:row>
      <xdr:rowOff>67564</xdr:rowOff>
    </xdr:to>
    <xdr:cxnSp macro="">
      <xdr:nvCxnSpPr>
        <xdr:cNvPr id="353" name="直線コネクタ 352"/>
        <xdr:cNvCxnSpPr/>
      </xdr:nvCxnSpPr>
      <xdr:spPr>
        <a:xfrm flipV="1">
          <a:off x="6972300" y="949491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135230</xdr:rowOff>
    </xdr:from>
    <xdr:to>
      <xdr:col>55</xdr:col>
      <xdr:colOff>50800</xdr:colOff>
      <xdr:row>56</xdr:row>
      <xdr:rowOff>65380</xdr:rowOff>
    </xdr:to>
    <xdr:sp macro="" textlink="">
      <xdr:nvSpPr>
        <xdr:cNvPr id="363" name="楕円 362"/>
        <xdr:cNvSpPr/>
      </xdr:nvSpPr>
      <xdr:spPr>
        <a:xfrm>
          <a:off x="10426700" y="9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113657</xdr:rowOff>
    </xdr:from>
    <xdr:ext cx="534377" cy="259045"/>
    <xdr:sp macro="" textlink="">
      <xdr:nvSpPr>
        <xdr:cNvPr id="364" name="普通建設事業費該当値テキスト"/>
        <xdr:cNvSpPr txBox="1"/>
      </xdr:nvSpPr>
      <xdr:spPr>
        <a:xfrm>
          <a:off x="10528300" y="95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149822</xdr:rowOff>
    </xdr:from>
    <xdr:to>
      <xdr:col>50</xdr:col>
      <xdr:colOff>165100</xdr:colOff>
      <xdr:row>56</xdr:row>
      <xdr:rowOff>79972</xdr:rowOff>
    </xdr:to>
    <xdr:sp macro="" textlink="">
      <xdr:nvSpPr>
        <xdr:cNvPr id="365" name="楕円 364"/>
        <xdr:cNvSpPr/>
      </xdr:nvSpPr>
      <xdr:spPr>
        <a:xfrm>
          <a:off x="9588500" y="9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71099</xdr:rowOff>
    </xdr:from>
    <xdr:ext cx="534377" cy="259045"/>
    <xdr:sp macro="" textlink="">
      <xdr:nvSpPr>
        <xdr:cNvPr id="366" name="テキスト ボックス 365"/>
        <xdr:cNvSpPr txBox="1"/>
      </xdr:nvSpPr>
      <xdr:spPr>
        <a:xfrm>
          <a:off x="9372111" y="96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67119</xdr:rowOff>
    </xdr:from>
    <xdr:to>
      <xdr:col>46</xdr:col>
      <xdr:colOff>38100</xdr:colOff>
      <xdr:row>54</xdr:row>
      <xdr:rowOff>168719</xdr:rowOff>
    </xdr:to>
    <xdr:sp macro="" textlink="">
      <xdr:nvSpPr>
        <xdr:cNvPr id="367" name="楕円 366"/>
        <xdr:cNvSpPr/>
      </xdr:nvSpPr>
      <xdr:spPr>
        <a:xfrm>
          <a:off x="8699500" y="9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13796</xdr:rowOff>
    </xdr:from>
    <xdr:ext cx="534377" cy="259045"/>
    <xdr:sp macro="" textlink="">
      <xdr:nvSpPr>
        <xdr:cNvPr id="368" name="テキスト ボックス 367"/>
        <xdr:cNvSpPr txBox="1"/>
      </xdr:nvSpPr>
      <xdr:spPr>
        <a:xfrm>
          <a:off x="8483111" y="91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14363</xdr:rowOff>
    </xdr:from>
    <xdr:to>
      <xdr:col>41</xdr:col>
      <xdr:colOff>101600</xdr:colOff>
      <xdr:row>55</xdr:row>
      <xdr:rowOff>115963</xdr:rowOff>
    </xdr:to>
    <xdr:sp macro="" textlink="">
      <xdr:nvSpPr>
        <xdr:cNvPr id="369" name="楕円 368"/>
        <xdr:cNvSpPr/>
      </xdr:nvSpPr>
      <xdr:spPr>
        <a:xfrm>
          <a:off x="7810500" y="94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132490</xdr:rowOff>
    </xdr:from>
    <xdr:ext cx="534377" cy="259045"/>
    <xdr:sp macro="" textlink="">
      <xdr:nvSpPr>
        <xdr:cNvPr id="370" name="テキスト ボックス 369"/>
        <xdr:cNvSpPr txBox="1"/>
      </xdr:nvSpPr>
      <xdr:spPr>
        <a:xfrm>
          <a:off x="7594111" y="92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16764</xdr:rowOff>
    </xdr:from>
    <xdr:to>
      <xdr:col>36</xdr:col>
      <xdr:colOff>165100</xdr:colOff>
      <xdr:row>55</xdr:row>
      <xdr:rowOff>118364</xdr:rowOff>
    </xdr:to>
    <xdr:sp macro="" textlink="">
      <xdr:nvSpPr>
        <xdr:cNvPr id="371" name="楕円 370"/>
        <xdr:cNvSpPr/>
      </xdr:nvSpPr>
      <xdr:spPr>
        <a:xfrm>
          <a:off x="6921500" y="94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134891</xdr:rowOff>
    </xdr:from>
    <xdr:ext cx="534377" cy="259045"/>
    <xdr:sp macro="" textlink="">
      <xdr:nvSpPr>
        <xdr:cNvPr id="372" name="テキスト ボックス 371"/>
        <xdr:cNvSpPr txBox="1"/>
      </xdr:nvSpPr>
      <xdr:spPr>
        <a:xfrm>
          <a:off x="6705111" y="92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64171</xdr:rowOff>
    </xdr:from>
    <xdr:to>
      <xdr:col>55</xdr:col>
      <xdr:colOff>0</xdr:colOff>
      <xdr:row>78</xdr:row>
      <xdr:rowOff>88334</xdr:rowOff>
    </xdr:to>
    <xdr:cxnSp macro="">
      <xdr:nvCxnSpPr>
        <xdr:cNvPr id="399" name="直線コネクタ 398"/>
        <xdr:cNvCxnSpPr/>
      </xdr:nvCxnSpPr>
      <xdr:spPr>
        <a:xfrm flipV="1">
          <a:off x="9639300" y="13437271"/>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87877</xdr:rowOff>
    </xdr:from>
    <xdr:to>
      <xdr:col>50</xdr:col>
      <xdr:colOff>114300</xdr:colOff>
      <xdr:row>78</xdr:row>
      <xdr:rowOff>88334</xdr:rowOff>
    </xdr:to>
    <xdr:cxnSp macro="">
      <xdr:nvCxnSpPr>
        <xdr:cNvPr id="402" name="直線コネクタ 401"/>
        <xdr:cNvCxnSpPr/>
      </xdr:nvCxnSpPr>
      <xdr:spPr>
        <a:xfrm>
          <a:off x="8750300" y="13289527"/>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61542</xdr:rowOff>
    </xdr:from>
    <xdr:to>
      <xdr:col>45</xdr:col>
      <xdr:colOff>177800</xdr:colOff>
      <xdr:row>77</xdr:row>
      <xdr:rowOff>87877</xdr:rowOff>
    </xdr:to>
    <xdr:cxnSp macro="">
      <xdr:nvCxnSpPr>
        <xdr:cNvPr id="405" name="直線コネクタ 404"/>
        <xdr:cNvCxnSpPr/>
      </xdr:nvCxnSpPr>
      <xdr:spPr>
        <a:xfrm>
          <a:off x="7861300" y="13263192"/>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13371</xdr:rowOff>
    </xdr:from>
    <xdr:to>
      <xdr:col>55</xdr:col>
      <xdr:colOff>50800</xdr:colOff>
      <xdr:row>78</xdr:row>
      <xdr:rowOff>114971</xdr:rowOff>
    </xdr:to>
    <xdr:sp macro="" textlink="">
      <xdr:nvSpPr>
        <xdr:cNvPr id="415" name="楕円 414"/>
        <xdr:cNvSpPr/>
      </xdr:nvSpPr>
      <xdr:spPr>
        <a:xfrm>
          <a:off x="104267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99748</xdr:rowOff>
    </xdr:from>
    <xdr:ext cx="469744" cy="259045"/>
    <xdr:sp macro="" textlink="">
      <xdr:nvSpPr>
        <xdr:cNvPr id="416" name="普通建設事業費 （ うち新規整備　）該当値テキスト"/>
        <xdr:cNvSpPr txBox="1"/>
      </xdr:nvSpPr>
      <xdr:spPr>
        <a:xfrm>
          <a:off x="10528300" y="1330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37534</xdr:rowOff>
    </xdr:from>
    <xdr:to>
      <xdr:col>50</xdr:col>
      <xdr:colOff>165100</xdr:colOff>
      <xdr:row>78</xdr:row>
      <xdr:rowOff>139134</xdr:rowOff>
    </xdr:to>
    <xdr:sp macro="" textlink="">
      <xdr:nvSpPr>
        <xdr:cNvPr id="417" name="楕円 416"/>
        <xdr:cNvSpPr/>
      </xdr:nvSpPr>
      <xdr:spPr>
        <a:xfrm>
          <a:off x="9588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130261</xdr:rowOff>
    </xdr:from>
    <xdr:ext cx="469744" cy="259045"/>
    <xdr:sp macro="" textlink="">
      <xdr:nvSpPr>
        <xdr:cNvPr id="418" name="テキスト ボックス 417"/>
        <xdr:cNvSpPr txBox="1"/>
      </xdr:nvSpPr>
      <xdr:spPr>
        <a:xfrm>
          <a:off x="9404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37077</xdr:rowOff>
    </xdr:from>
    <xdr:to>
      <xdr:col>46</xdr:col>
      <xdr:colOff>38100</xdr:colOff>
      <xdr:row>77</xdr:row>
      <xdr:rowOff>138677</xdr:rowOff>
    </xdr:to>
    <xdr:sp macro="" textlink="">
      <xdr:nvSpPr>
        <xdr:cNvPr id="419" name="楕円 418"/>
        <xdr:cNvSpPr/>
      </xdr:nvSpPr>
      <xdr:spPr>
        <a:xfrm>
          <a:off x="86995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129804</xdr:rowOff>
    </xdr:from>
    <xdr:ext cx="469744" cy="259045"/>
    <xdr:sp macro="" textlink="">
      <xdr:nvSpPr>
        <xdr:cNvPr id="420" name="テキスト ボックス 419"/>
        <xdr:cNvSpPr txBox="1"/>
      </xdr:nvSpPr>
      <xdr:spPr>
        <a:xfrm>
          <a:off x="8515428" y="133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10742</xdr:rowOff>
    </xdr:from>
    <xdr:to>
      <xdr:col>41</xdr:col>
      <xdr:colOff>101600</xdr:colOff>
      <xdr:row>77</xdr:row>
      <xdr:rowOff>112342</xdr:rowOff>
    </xdr:to>
    <xdr:sp macro="" textlink="">
      <xdr:nvSpPr>
        <xdr:cNvPr id="421" name="楕円 420"/>
        <xdr:cNvSpPr/>
      </xdr:nvSpPr>
      <xdr:spPr>
        <a:xfrm>
          <a:off x="7810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103469</xdr:rowOff>
    </xdr:from>
    <xdr:ext cx="534377" cy="259045"/>
    <xdr:sp macro="" textlink="">
      <xdr:nvSpPr>
        <xdr:cNvPr id="422" name="テキスト ボックス 421"/>
        <xdr:cNvSpPr txBox="1"/>
      </xdr:nvSpPr>
      <xdr:spPr>
        <a:xfrm>
          <a:off x="7594111" y="133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27068</xdr:rowOff>
    </xdr:from>
    <xdr:to>
      <xdr:col>55</xdr:col>
      <xdr:colOff>0</xdr:colOff>
      <xdr:row>95</xdr:row>
      <xdr:rowOff>35939</xdr:rowOff>
    </xdr:to>
    <xdr:cxnSp macro="">
      <xdr:nvCxnSpPr>
        <xdr:cNvPr id="449" name="直線コネクタ 448"/>
        <xdr:cNvCxnSpPr/>
      </xdr:nvCxnSpPr>
      <xdr:spPr>
        <a:xfrm flipV="1">
          <a:off x="9639300" y="16314818"/>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140523</xdr:rowOff>
    </xdr:from>
    <xdr:to>
      <xdr:col>50</xdr:col>
      <xdr:colOff>114300</xdr:colOff>
      <xdr:row>95</xdr:row>
      <xdr:rowOff>35939</xdr:rowOff>
    </xdr:to>
    <xdr:cxnSp macro="">
      <xdr:nvCxnSpPr>
        <xdr:cNvPr id="452" name="直線コネクタ 451"/>
        <xdr:cNvCxnSpPr/>
      </xdr:nvCxnSpPr>
      <xdr:spPr>
        <a:xfrm>
          <a:off x="8750300" y="1608537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140523</xdr:rowOff>
    </xdr:from>
    <xdr:to>
      <xdr:col>45</xdr:col>
      <xdr:colOff>177800</xdr:colOff>
      <xdr:row>95</xdr:row>
      <xdr:rowOff>46546</xdr:rowOff>
    </xdr:to>
    <xdr:cxnSp macro="">
      <xdr:nvCxnSpPr>
        <xdr:cNvPr id="455" name="直線コネクタ 454"/>
        <xdr:cNvCxnSpPr/>
      </xdr:nvCxnSpPr>
      <xdr:spPr>
        <a:xfrm flipV="1">
          <a:off x="7861300" y="16085373"/>
          <a:ext cx="889000" cy="2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147718</xdr:rowOff>
    </xdr:from>
    <xdr:to>
      <xdr:col>55</xdr:col>
      <xdr:colOff>50800</xdr:colOff>
      <xdr:row>95</xdr:row>
      <xdr:rowOff>77868</xdr:rowOff>
    </xdr:to>
    <xdr:sp macro="" textlink="">
      <xdr:nvSpPr>
        <xdr:cNvPr id="465" name="楕円 464"/>
        <xdr:cNvSpPr/>
      </xdr:nvSpPr>
      <xdr:spPr>
        <a:xfrm>
          <a:off x="10426700" y="16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170595</xdr:rowOff>
    </xdr:from>
    <xdr:ext cx="534377" cy="259045"/>
    <xdr:sp macro="" textlink="">
      <xdr:nvSpPr>
        <xdr:cNvPr id="466" name="普通建設事業費 （ うち更新整備　）該当値テキスト"/>
        <xdr:cNvSpPr txBox="1"/>
      </xdr:nvSpPr>
      <xdr:spPr>
        <a:xfrm>
          <a:off x="10528300" y="161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156589</xdr:rowOff>
    </xdr:from>
    <xdr:to>
      <xdr:col>50</xdr:col>
      <xdr:colOff>165100</xdr:colOff>
      <xdr:row>95</xdr:row>
      <xdr:rowOff>86739</xdr:rowOff>
    </xdr:to>
    <xdr:sp macro="" textlink="">
      <xdr:nvSpPr>
        <xdr:cNvPr id="467" name="楕円 466"/>
        <xdr:cNvSpPr/>
      </xdr:nvSpPr>
      <xdr:spPr>
        <a:xfrm>
          <a:off x="9588500" y="162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103266</xdr:rowOff>
    </xdr:from>
    <xdr:ext cx="534377" cy="259045"/>
    <xdr:sp macro="" textlink="">
      <xdr:nvSpPr>
        <xdr:cNvPr id="468" name="テキスト ボックス 467"/>
        <xdr:cNvSpPr txBox="1"/>
      </xdr:nvSpPr>
      <xdr:spPr>
        <a:xfrm>
          <a:off x="9372111" y="160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89723</xdr:rowOff>
    </xdr:from>
    <xdr:to>
      <xdr:col>46</xdr:col>
      <xdr:colOff>38100</xdr:colOff>
      <xdr:row>94</xdr:row>
      <xdr:rowOff>19873</xdr:rowOff>
    </xdr:to>
    <xdr:sp macro="" textlink="">
      <xdr:nvSpPr>
        <xdr:cNvPr id="469" name="楕円 468"/>
        <xdr:cNvSpPr/>
      </xdr:nvSpPr>
      <xdr:spPr>
        <a:xfrm>
          <a:off x="8699500" y="160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36400</xdr:rowOff>
    </xdr:from>
    <xdr:ext cx="534377" cy="259045"/>
    <xdr:sp macro="" textlink="">
      <xdr:nvSpPr>
        <xdr:cNvPr id="470" name="テキスト ボックス 469"/>
        <xdr:cNvSpPr txBox="1"/>
      </xdr:nvSpPr>
      <xdr:spPr>
        <a:xfrm>
          <a:off x="8483111" y="158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167196</xdr:rowOff>
    </xdr:from>
    <xdr:to>
      <xdr:col>41</xdr:col>
      <xdr:colOff>101600</xdr:colOff>
      <xdr:row>95</xdr:row>
      <xdr:rowOff>97346</xdr:rowOff>
    </xdr:to>
    <xdr:sp macro="" textlink="">
      <xdr:nvSpPr>
        <xdr:cNvPr id="471" name="楕円 470"/>
        <xdr:cNvSpPr/>
      </xdr:nvSpPr>
      <xdr:spPr>
        <a:xfrm>
          <a:off x="7810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113873</xdr:rowOff>
    </xdr:from>
    <xdr:ext cx="534377" cy="259045"/>
    <xdr:sp macro="" textlink="">
      <xdr:nvSpPr>
        <xdr:cNvPr id="472" name="テキスト ボックス 471"/>
        <xdr:cNvSpPr txBox="1"/>
      </xdr:nvSpPr>
      <xdr:spPr>
        <a:xfrm>
          <a:off x="7594111" y="160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50088</xdr:rowOff>
    </xdr:from>
    <xdr:to>
      <xdr:col>85</xdr:col>
      <xdr:colOff>127000</xdr:colOff>
      <xdr:row>38</xdr:row>
      <xdr:rowOff>139700</xdr:rowOff>
    </xdr:to>
    <xdr:cxnSp macro="">
      <xdr:nvCxnSpPr>
        <xdr:cNvPr id="499" name="直線コネクタ 498"/>
        <xdr:cNvCxnSpPr/>
      </xdr:nvCxnSpPr>
      <xdr:spPr>
        <a:xfrm flipV="1">
          <a:off x="15481300" y="6565188"/>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54204</xdr:rowOff>
    </xdr:from>
    <xdr:to>
      <xdr:col>81</xdr:col>
      <xdr:colOff>50800</xdr:colOff>
      <xdr:row>38</xdr:row>
      <xdr:rowOff>139700</xdr:rowOff>
    </xdr:to>
    <xdr:cxnSp macro="">
      <xdr:nvCxnSpPr>
        <xdr:cNvPr id="502" name="直線コネクタ 501"/>
        <xdr:cNvCxnSpPr/>
      </xdr:nvCxnSpPr>
      <xdr:spPr>
        <a:xfrm>
          <a:off x="14592300" y="6226404"/>
          <a:ext cx="889000" cy="4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54204</xdr:rowOff>
    </xdr:from>
    <xdr:to>
      <xdr:col>76</xdr:col>
      <xdr:colOff>114300</xdr:colOff>
      <xdr:row>37</xdr:row>
      <xdr:rowOff>60147</xdr:rowOff>
    </xdr:to>
    <xdr:cxnSp macro="">
      <xdr:nvCxnSpPr>
        <xdr:cNvPr id="505" name="直線コネクタ 504"/>
        <xdr:cNvCxnSpPr/>
      </xdr:nvCxnSpPr>
      <xdr:spPr>
        <a:xfrm flipV="1">
          <a:off x="13703300" y="6226404"/>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60147</xdr:rowOff>
    </xdr:from>
    <xdr:to>
      <xdr:col>71</xdr:col>
      <xdr:colOff>177800</xdr:colOff>
      <xdr:row>38</xdr:row>
      <xdr:rowOff>77064</xdr:rowOff>
    </xdr:to>
    <xdr:cxnSp macro="">
      <xdr:nvCxnSpPr>
        <xdr:cNvPr id="508" name="直線コネクタ 507"/>
        <xdr:cNvCxnSpPr/>
      </xdr:nvCxnSpPr>
      <xdr:spPr>
        <a:xfrm flipV="1">
          <a:off x="12814300" y="6403797"/>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170738</xdr:rowOff>
    </xdr:from>
    <xdr:to>
      <xdr:col>85</xdr:col>
      <xdr:colOff>177800</xdr:colOff>
      <xdr:row>38</xdr:row>
      <xdr:rowOff>100888</xdr:rowOff>
    </xdr:to>
    <xdr:sp macro="" textlink="">
      <xdr:nvSpPr>
        <xdr:cNvPr id="518" name="楕円 517"/>
        <xdr:cNvSpPr/>
      </xdr:nvSpPr>
      <xdr:spPr>
        <a:xfrm>
          <a:off x="162687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378565" cy="259045"/>
    <xdr:sp macro="" textlink="">
      <xdr:nvSpPr>
        <xdr:cNvPr id="519" name="災害復旧事業費該当値テキスト"/>
        <xdr:cNvSpPr txBox="1"/>
      </xdr:nvSpPr>
      <xdr:spPr>
        <a:xfrm>
          <a:off x="16370300" y="64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3404</xdr:rowOff>
    </xdr:from>
    <xdr:to>
      <xdr:col>76</xdr:col>
      <xdr:colOff>165100</xdr:colOff>
      <xdr:row>36</xdr:row>
      <xdr:rowOff>105004</xdr:rowOff>
    </xdr:to>
    <xdr:sp macro="" textlink="">
      <xdr:nvSpPr>
        <xdr:cNvPr id="522" name="楕円 521"/>
        <xdr:cNvSpPr/>
      </xdr:nvSpPr>
      <xdr:spPr>
        <a:xfrm>
          <a:off x="14541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121531</xdr:rowOff>
    </xdr:from>
    <xdr:ext cx="378565" cy="259045"/>
    <xdr:sp macro="" textlink="">
      <xdr:nvSpPr>
        <xdr:cNvPr id="523" name="テキスト ボックス 522"/>
        <xdr:cNvSpPr txBox="1"/>
      </xdr:nvSpPr>
      <xdr:spPr>
        <a:xfrm>
          <a:off x="14403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xdr:rowOff>
    </xdr:from>
    <xdr:to>
      <xdr:col>72</xdr:col>
      <xdr:colOff>38100</xdr:colOff>
      <xdr:row>37</xdr:row>
      <xdr:rowOff>110947</xdr:rowOff>
    </xdr:to>
    <xdr:sp macro="" textlink="">
      <xdr:nvSpPr>
        <xdr:cNvPr id="524" name="楕円 523"/>
        <xdr:cNvSpPr/>
      </xdr:nvSpPr>
      <xdr:spPr>
        <a:xfrm>
          <a:off x="1365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127474</xdr:rowOff>
    </xdr:from>
    <xdr:ext cx="378565" cy="259045"/>
    <xdr:sp macro="" textlink="">
      <xdr:nvSpPr>
        <xdr:cNvPr id="525" name="テキスト ボックス 524"/>
        <xdr:cNvSpPr txBox="1"/>
      </xdr:nvSpPr>
      <xdr:spPr>
        <a:xfrm>
          <a:off x="13514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26264</xdr:rowOff>
    </xdr:from>
    <xdr:to>
      <xdr:col>67</xdr:col>
      <xdr:colOff>101600</xdr:colOff>
      <xdr:row>38</xdr:row>
      <xdr:rowOff>127864</xdr:rowOff>
    </xdr:to>
    <xdr:sp macro="" textlink="">
      <xdr:nvSpPr>
        <xdr:cNvPr id="526" name="楕円 525"/>
        <xdr:cNvSpPr/>
      </xdr:nvSpPr>
      <xdr:spPr>
        <a:xfrm>
          <a:off x="12763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118991</xdr:rowOff>
    </xdr:from>
    <xdr:ext cx="378565" cy="259045"/>
    <xdr:sp macro="" textlink="">
      <xdr:nvSpPr>
        <xdr:cNvPr id="527" name="テキスト ボックス 526"/>
        <xdr:cNvSpPr txBox="1"/>
      </xdr:nvSpPr>
      <xdr:spPr>
        <a:xfrm>
          <a:off x="12625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120459</xdr:rowOff>
    </xdr:from>
    <xdr:to>
      <xdr:col>85</xdr:col>
      <xdr:colOff>127000</xdr:colOff>
      <xdr:row>71</xdr:row>
      <xdr:rowOff>143243</xdr:rowOff>
    </xdr:to>
    <xdr:cxnSp macro="">
      <xdr:nvCxnSpPr>
        <xdr:cNvPr id="605" name="直線コネクタ 604"/>
        <xdr:cNvCxnSpPr/>
      </xdr:nvCxnSpPr>
      <xdr:spPr>
        <a:xfrm>
          <a:off x="15481300" y="12293409"/>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43135</xdr:rowOff>
    </xdr:from>
    <xdr:to>
      <xdr:col>81</xdr:col>
      <xdr:colOff>50800</xdr:colOff>
      <xdr:row>71</xdr:row>
      <xdr:rowOff>120459</xdr:rowOff>
    </xdr:to>
    <xdr:cxnSp macro="">
      <xdr:nvCxnSpPr>
        <xdr:cNvPr id="608" name="直線コネクタ 607"/>
        <xdr:cNvCxnSpPr/>
      </xdr:nvCxnSpPr>
      <xdr:spPr>
        <a:xfrm>
          <a:off x="14592300" y="12216085"/>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16466</xdr:rowOff>
    </xdr:from>
    <xdr:to>
      <xdr:col>76</xdr:col>
      <xdr:colOff>114300</xdr:colOff>
      <xdr:row>71</xdr:row>
      <xdr:rowOff>43135</xdr:rowOff>
    </xdr:to>
    <xdr:cxnSp macro="">
      <xdr:nvCxnSpPr>
        <xdr:cNvPr id="611" name="直線コネクタ 610"/>
        <xdr:cNvCxnSpPr/>
      </xdr:nvCxnSpPr>
      <xdr:spPr>
        <a:xfrm>
          <a:off x="13703300" y="1218941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164294</xdr:rowOff>
    </xdr:from>
    <xdr:to>
      <xdr:col>71</xdr:col>
      <xdr:colOff>177800</xdr:colOff>
      <xdr:row>71</xdr:row>
      <xdr:rowOff>16466</xdr:rowOff>
    </xdr:to>
    <xdr:cxnSp macro="">
      <xdr:nvCxnSpPr>
        <xdr:cNvPr id="614" name="直線コネクタ 613"/>
        <xdr:cNvCxnSpPr/>
      </xdr:nvCxnSpPr>
      <xdr:spPr>
        <a:xfrm>
          <a:off x="12814300" y="121657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92443</xdr:rowOff>
    </xdr:from>
    <xdr:to>
      <xdr:col>85</xdr:col>
      <xdr:colOff>177800</xdr:colOff>
      <xdr:row>72</xdr:row>
      <xdr:rowOff>22593</xdr:rowOff>
    </xdr:to>
    <xdr:sp macro="" textlink="">
      <xdr:nvSpPr>
        <xdr:cNvPr id="624" name="楕円 623"/>
        <xdr:cNvSpPr/>
      </xdr:nvSpPr>
      <xdr:spPr>
        <a:xfrm>
          <a:off x="16268700" y="12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45470</xdr:rowOff>
    </xdr:from>
    <xdr:ext cx="534377" cy="259045"/>
    <xdr:sp macro="" textlink="">
      <xdr:nvSpPr>
        <xdr:cNvPr id="625" name="公債費該当値テキスト"/>
        <xdr:cNvSpPr txBox="1"/>
      </xdr:nvSpPr>
      <xdr:spPr>
        <a:xfrm>
          <a:off x="16370300" y="122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69659</xdr:rowOff>
    </xdr:from>
    <xdr:to>
      <xdr:col>81</xdr:col>
      <xdr:colOff>101600</xdr:colOff>
      <xdr:row>71</xdr:row>
      <xdr:rowOff>171259</xdr:rowOff>
    </xdr:to>
    <xdr:sp macro="" textlink="">
      <xdr:nvSpPr>
        <xdr:cNvPr id="626" name="楕円 625"/>
        <xdr:cNvSpPr/>
      </xdr:nvSpPr>
      <xdr:spPr>
        <a:xfrm>
          <a:off x="15430500" y="12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16336</xdr:rowOff>
    </xdr:from>
    <xdr:ext cx="534377" cy="259045"/>
    <xdr:sp macro="" textlink="">
      <xdr:nvSpPr>
        <xdr:cNvPr id="627" name="テキスト ボックス 626"/>
        <xdr:cNvSpPr txBox="1"/>
      </xdr:nvSpPr>
      <xdr:spPr>
        <a:xfrm>
          <a:off x="15214111" y="120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163785</xdr:rowOff>
    </xdr:from>
    <xdr:to>
      <xdr:col>76</xdr:col>
      <xdr:colOff>165100</xdr:colOff>
      <xdr:row>71</xdr:row>
      <xdr:rowOff>93935</xdr:rowOff>
    </xdr:to>
    <xdr:sp macro="" textlink="">
      <xdr:nvSpPr>
        <xdr:cNvPr id="628" name="楕円 627"/>
        <xdr:cNvSpPr/>
      </xdr:nvSpPr>
      <xdr:spPr>
        <a:xfrm>
          <a:off x="14541500" y="121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110462</xdr:rowOff>
    </xdr:from>
    <xdr:ext cx="534377" cy="259045"/>
    <xdr:sp macro="" textlink="">
      <xdr:nvSpPr>
        <xdr:cNvPr id="629" name="テキスト ボックス 628"/>
        <xdr:cNvSpPr txBox="1"/>
      </xdr:nvSpPr>
      <xdr:spPr>
        <a:xfrm>
          <a:off x="14325111" y="119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137116</xdr:rowOff>
    </xdr:from>
    <xdr:to>
      <xdr:col>72</xdr:col>
      <xdr:colOff>38100</xdr:colOff>
      <xdr:row>71</xdr:row>
      <xdr:rowOff>67266</xdr:rowOff>
    </xdr:to>
    <xdr:sp macro="" textlink="">
      <xdr:nvSpPr>
        <xdr:cNvPr id="630" name="楕円 629"/>
        <xdr:cNvSpPr/>
      </xdr:nvSpPr>
      <xdr:spPr>
        <a:xfrm>
          <a:off x="13652500" y="121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83793</xdr:rowOff>
    </xdr:from>
    <xdr:ext cx="534377" cy="259045"/>
    <xdr:sp macro="" textlink="">
      <xdr:nvSpPr>
        <xdr:cNvPr id="631" name="テキスト ボックス 630"/>
        <xdr:cNvSpPr txBox="1"/>
      </xdr:nvSpPr>
      <xdr:spPr>
        <a:xfrm>
          <a:off x="13436111" y="119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113494</xdr:rowOff>
    </xdr:from>
    <xdr:to>
      <xdr:col>67</xdr:col>
      <xdr:colOff>101600</xdr:colOff>
      <xdr:row>71</xdr:row>
      <xdr:rowOff>43644</xdr:rowOff>
    </xdr:to>
    <xdr:sp macro="" textlink="">
      <xdr:nvSpPr>
        <xdr:cNvPr id="632" name="楕円 631"/>
        <xdr:cNvSpPr/>
      </xdr:nvSpPr>
      <xdr:spPr>
        <a:xfrm>
          <a:off x="12763500" y="121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60171</xdr:rowOff>
    </xdr:from>
    <xdr:ext cx="534377" cy="259045"/>
    <xdr:sp macro="" textlink="">
      <xdr:nvSpPr>
        <xdr:cNvPr id="633" name="テキスト ボックス 632"/>
        <xdr:cNvSpPr txBox="1"/>
      </xdr:nvSpPr>
      <xdr:spPr>
        <a:xfrm>
          <a:off x="12547111" y="118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108747</xdr:rowOff>
    </xdr:from>
    <xdr:to>
      <xdr:col>85</xdr:col>
      <xdr:colOff>127000</xdr:colOff>
      <xdr:row>97</xdr:row>
      <xdr:rowOff>162971</xdr:rowOff>
    </xdr:to>
    <xdr:cxnSp macro="">
      <xdr:nvCxnSpPr>
        <xdr:cNvPr id="660" name="直線コネクタ 659"/>
        <xdr:cNvCxnSpPr/>
      </xdr:nvCxnSpPr>
      <xdr:spPr>
        <a:xfrm flipV="1">
          <a:off x="15481300" y="16567947"/>
          <a:ext cx="8382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160182</xdr:rowOff>
    </xdr:from>
    <xdr:to>
      <xdr:col>81</xdr:col>
      <xdr:colOff>50800</xdr:colOff>
      <xdr:row>97</xdr:row>
      <xdr:rowOff>162971</xdr:rowOff>
    </xdr:to>
    <xdr:cxnSp macro="">
      <xdr:nvCxnSpPr>
        <xdr:cNvPr id="663" name="直線コネクタ 662"/>
        <xdr:cNvCxnSpPr/>
      </xdr:nvCxnSpPr>
      <xdr:spPr>
        <a:xfrm>
          <a:off x="14592300" y="167908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145186</xdr:rowOff>
    </xdr:from>
    <xdr:to>
      <xdr:col>76</xdr:col>
      <xdr:colOff>114300</xdr:colOff>
      <xdr:row>97</xdr:row>
      <xdr:rowOff>160182</xdr:rowOff>
    </xdr:to>
    <xdr:cxnSp macro="">
      <xdr:nvCxnSpPr>
        <xdr:cNvPr id="666" name="直線コネクタ 665"/>
        <xdr:cNvCxnSpPr/>
      </xdr:nvCxnSpPr>
      <xdr:spPr>
        <a:xfrm>
          <a:off x="13703300" y="1677583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63210</xdr:rowOff>
    </xdr:from>
    <xdr:to>
      <xdr:col>71</xdr:col>
      <xdr:colOff>177800</xdr:colOff>
      <xdr:row>97</xdr:row>
      <xdr:rowOff>145186</xdr:rowOff>
    </xdr:to>
    <xdr:cxnSp macro="">
      <xdr:nvCxnSpPr>
        <xdr:cNvPr id="669" name="直線コネクタ 668"/>
        <xdr:cNvCxnSpPr/>
      </xdr:nvCxnSpPr>
      <xdr:spPr>
        <a:xfrm>
          <a:off x="12814300" y="16693860"/>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57947</xdr:rowOff>
    </xdr:from>
    <xdr:to>
      <xdr:col>85</xdr:col>
      <xdr:colOff>177800</xdr:colOff>
      <xdr:row>96</xdr:row>
      <xdr:rowOff>159547</xdr:rowOff>
    </xdr:to>
    <xdr:sp macro="" textlink="">
      <xdr:nvSpPr>
        <xdr:cNvPr id="679" name="楕円 678"/>
        <xdr:cNvSpPr/>
      </xdr:nvSpPr>
      <xdr:spPr>
        <a:xfrm>
          <a:off x="16268700" y="165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80824</xdr:rowOff>
    </xdr:from>
    <xdr:ext cx="469744" cy="259045"/>
    <xdr:sp macro="" textlink="">
      <xdr:nvSpPr>
        <xdr:cNvPr id="680" name="積立金該当値テキスト"/>
        <xdr:cNvSpPr txBox="1"/>
      </xdr:nvSpPr>
      <xdr:spPr>
        <a:xfrm>
          <a:off x="16370300" y="1636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112171</xdr:rowOff>
    </xdr:from>
    <xdr:to>
      <xdr:col>81</xdr:col>
      <xdr:colOff>101600</xdr:colOff>
      <xdr:row>98</xdr:row>
      <xdr:rowOff>42321</xdr:rowOff>
    </xdr:to>
    <xdr:sp macro="" textlink="">
      <xdr:nvSpPr>
        <xdr:cNvPr id="681" name="楕円 680"/>
        <xdr:cNvSpPr/>
      </xdr:nvSpPr>
      <xdr:spPr>
        <a:xfrm>
          <a:off x="15430500" y="16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33448</xdr:rowOff>
    </xdr:from>
    <xdr:ext cx="469744" cy="259045"/>
    <xdr:sp macro="" textlink="">
      <xdr:nvSpPr>
        <xdr:cNvPr id="682" name="テキスト ボックス 681"/>
        <xdr:cNvSpPr txBox="1"/>
      </xdr:nvSpPr>
      <xdr:spPr>
        <a:xfrm>
          <a:off x="15246428" y="1683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109382</xdr:rowOff>
    </xdr:from>
    <xdr:to>
      <xdr:col>76</xdr:col>
      <xdr:colOff>165100</xdr:colOff>
      <xdr:row>98</xdr:row>
      <xdr:rowOff>39532</xdr:rowOff>
    </xdr:to>
    <xdr:sp macro="" textlink="">
      <xdr:nvSpPr>
        <xdr:cNvPr id="683" name="楕円 682"/>
        <xdr:cNvSpPr/>
      </xdr:nvSpPr>
      <xdr:spPr>
        <a:xfrm>
          <a:off x="14541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30659</xdr:rowOff>
    </xdr:from>
    <xdr:ext cx="469744" cy="259045"/>
    <xdr:sp macro="" textlink="">
      <xdr:nvSpPr>
        <xdr:cNvPr id="684" name="テキスト ボックス 683"/>
        <xdr:cNvSpPr txBox="1"/>
      </xdr:nvSpPr>
      <xdr:spPr>
        <a:xfrm>
          <a:off x="14357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94386</xdr:rowOff>
    </xdr:from>
    <xdr:to>
      <xdr:col>72</xdr:col>
      <xdr:colOff>38100</xdr:colOff>
      <xdr:row>98</xdr:row>
      <xdr:rowOff>24536</xdr:rowOff>
    </xdr:to>
    <xdr:sp macro="" textlink="">
      <xdr:nvSpPr>
        <xdr:cNvPr id="685" name="楕円 684"/>
        <xdr:cNvSpPr/>
      </xdr:nvSpPr>
      <xdr:spPr>
        <a:xfrm>
          <a:off x="13652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15663</xdr:rowOff>
    </xdr:from>
    <xdr:ext cx="469744" cy="259045"/>
    <xdr:sp macro="" textlink="">
      <xdr:nvSpPr>
        <xdr:cNvPr id="686" name="テキスト ボックス 685"/>
        <xdr:cNvSpPr txBox="1"/>
      </xdr:nvSpPr>
      <xdr:spPr>
        <a:xfrm>
          <a:off x="13468428"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12410</xdr:rowOff>
    </xdr:from>
    <xdr:to>
      <xdr:col>67</xdr:col>
      <xdr:colOff>101600</xdr:colOff>
      <xdr:row>97</xdr:row>
      <xdr:rowOff>114010</xdr:rowOff>
    </xdr:to>
    <xdr:sp macro="" textlink="">
      <xdr:nvSpPr>
        <xdr:cNvPr id="687" name="楕円 686"/>
        <xdr:cNvSpPr/>
      </xdr:nvSpPr>
      <xdr:spPr>
        <a:xfrm>
          <a:off x="12763500" y="166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105137</xdr:rowOff>
    </xdr:from>
    <xdr:ext cx="469744" cy="259045"/>
    <xdr:sp macro="" textlink="">
      <xdr:nvSpPr>
        <xdr:cNvPr id="688" name="テキスト ボックス 687"/>
        <xdr:cNvSpPr txBox="1"/>
      </xdr:nvSpPr>
      <xdr:spPr>
        <a:xfrm>
          <a:off x="12579428" y="1673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66875</xdr:rowOff>
    </xdr:from>
    <xdr:to>
      <xdr:col>116</xdr:col>
      <xdr:colOff>63500</xdr:colOff>
      <xdr:row>39</xdr:row>
      <xdr:rowOff>7438</xdr:rowOff>
    </xdr:to>
    <xdr:cxnSp macro="">
      <xdr:nvCxnSpPr>
        <xdr:cNvPr id="719" name="直線コネクタ 718"/>
        <xdr:cNvCxnSpPr/>
      </xdr:nvCxnSpPr>
      <xdr:spPr>
        <a:xfrm flipV="1">
          <a:off x="21323300" y="6410525"/>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7438</xdr:rowOff>
    </xdr:from>
    <xdr:to>
      <xdr:col>111</xdr:col>
      <xdr:colOff>177800</xdr:colOff>
      <xdr:row>39</xdr:row>
      <xdr:rowOff>9398</xdr:rowOff>
    </xdr:to>
    <xdr:cxnSp macro="">
      <xdr:nvCxnSpPr>
        <xdr:cNvPr id="722" name="直線コネクタ 721"/>
        <xdr:cNvCxnSpPr/>
      </xdr:nvCxnSpPr>
      <xdr:spPr>
        <a:xfrm flipV="1">
          <a:off x="20434300" y="669398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8745</xdr:rowOff>
    </xdr:from>
    <xdr:to>
      <xdr:col>107</xdr:col>
      <xdr:colOff>50800</xdr:colOff>
      <xdr:row>39</xdr:row>
      <xdr:rowOff>9398</xdr:rowOff>
    </xdr:to>
    <xdr:cxnSp macro="">
      <xdr:nvCxnSpPr>
        <xdr:cNvPr id="725" name="直線コネクタ 724"/>
        <xdr:cNvCxnSpPr/>
      </xdr:nvCxnSpPr>
      <xdr:spPr>
        <a:xfrm>
          <a:off x="19545300" y="66952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147864</xdr:rowOff>
    </xdr:from>
    <xdr:to>
      <xdr:col>102</xdr:col>
      <xdr:colOff>114300</xdr:colOff>
      <xdr:row>39</xdr:row>
      <xdr:rowOff>8745</xdr:rowOff>
    </xdr:to>
    <xdr:cxnSp macro="">
      <xdr:nvCxnSpPr>
        <xdr:cNvPr id="728" name="直線コネクタ 727"/>
        <xdr:cNvCxnSpPr/>
      </xdr:nvCxnSpPr>
      <xdr:spPr>
        <a:xfrm>
          <a:off x="18656300" y="6320064"/>
          <a:ext cx="889000" cy="3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16075</xdr:rowOff>
    </xdr:from>
    <xdr:to>
      <xdr:col>116</xdr:col>
      <xdr:colOff>114300</xdr:colOff>
      <xdr:row>37</xdr:row>
      <xdr:rowOff>117675</xdr:rowOff>
    </xdr:to>
    <xdr:sp macro="" textlink="">
      <xdr:nvSpPr>
        <xdr:cNvPr id="738" name="楕円 737"/>
        <xdr:cNvSpPr/>
      </xdr:nvSpPr>
      <xdr:spPr>
        <a:xfrm>
          <a:off x="22110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38952</xdr:rowOff>
    </xdr:from>
    <xdr:ext cx="469744" cy="259045"/>
    <xdr:sp macro="" textlink="">
      <xdr:nvSpPr>
        <xdr:cNvPr id="739" name="投資及び出資金該当値テキスト"/>
        <xdr:cNvSpPr txBox="1"/>
      </xdr:nvSpPr>
      <xdr:spPr>
        <a:xfrm>
          <a:off x="22212300" y="62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128088</xdr:rowOff>
    </xdr:from>
    <xdr:to>
      <xdr:col>112</xdr:col>
      <xdr:colOff>38100</xdr:colOff>
      <xdr:row>39</xdr:row>
      <xdr:rowOff>58238</xdr:rowOff>
    </xdr:to>
    <xdr:sp macro="" textlink="">
      <xdr:nvSpPr>
        <xdr:cNvPr id="740" name="楕円 739"/>
        <xdr:cNvSpPr/>
      </xdr:nvSpPr>
      <xdr:spPr>
        <a:xfrm>
          <a:off x="21272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49365</xdr:rowOff>
    </xdr:from>
    <xdr:ext cx="378565" cy="259045"/>
    <xdr:sp macro="" textlink="">
      <xdr:nvSpPr>
        <xdr:cNvPr id="741" name="テキスト ボックス 740"/>
        <xdr:cNvSpPr txBox="1"/>
      </xdr:nvSpPr>
      <xdr:spPr>
        <a:xfrm>
          <a:off x="21134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130048</xdr:rowOff>
    </xdr:from>
    <xdr:to>
      <xdr:col>107</xdr:col>
      <xdr:colOff>101600</xdr:colOff>
      <xdr:row>39</xdr:row>
      <xdr:rowOff>60198</xdr:rowOff>
    </xdr:to>
    <xdr:sp macro="" textlink="">
      <xdr:nvSpPr>
        <xdr:cNvPr id="742" name="楕円 741"/>
        <xdr:cNvSpPr/>
      </xdr:nvSpPr>
      <xdr:spPr>
        <a:xfrm>
          <a:off x="20383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51325</xdr:rowOff>
    </xdr:from>
    <xdr:ext cx="378565" cy="259045"/>
    <xdr:sp macro="" textlink="">
      <xdr:nvSpPr>
        <xdr:cNvPr id="743" name="テキスト ボックス 742"/>
        <xdr:cNvSpPr txBox="1"/>
      </xdr:nvSpPr>
      <xdr:spPr>
        <a:xfrm>
          <a:off x="20245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129395</xdr:rowOff>
    </xdr:from>
    <xdr:to>
      <xdr:col>102</xdr:col>
      <xdr:colOff>165100</xdr:colOff>
      <xdr:row>39</xdr:row>
      <xdr:rowOff>59545</xdr:rowOff>
    </xdr:to>
    <xdr:sp macro="" textlink="">
      <xdr:nvSpPr>
        <xdr:cNvPr id="744" name="楕円 743"/>
        <xdr:cNvSpPr/>
      </xdr:nvSpPr>
      <xdr:spPr>
        <a:xfrm>
          <a:off x="19494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50672</xdr:rowOff>
    </xdr:from>
    <xdr:ext cx="378565" cy="259045"/>
    <xdr:sp macro="" textlink="">
      <xdr:nvSpPr>
        <xdr:cNvPr id="745" name="テキスト ボックス 744"/>
        <xdr:cNvSpPr txBox="1"/>
      </xdr:nvSpPr>
      <xdr:spPr>
        <a:xfrm>
          <a:off x="19356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97064</xdr:rowOff>
    </xdr:from>
    <xdr:to>
      <xdr:col>98</xdr:col>
      <xdr:colOff>38100</xdr:colOff>
      <xdr:row>37</xdr:row>
      <xdr:rowOff>27214</xdr:rowOff>
    </xdr:to>
    <xdr:sp macro="" textlink="">
      <xdr:nvSpPr>
        <xdr:cNvPr id="746" name="楕円 745"/>
        <xdr:cNvSpPr/>
      </xdr:nvSpPr>
      <xdr:spPr>
        <a:xfrm>
          <a:off x="18605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43741</xdr:rowOff>
    </xdr:from>
    <xdr:ext cx="469744" cy="259045"/>
    <xdr:sp macro="" textlink="">
      <xdr:nvSpPr>
        <xdr:cNvPr id="747" name="テキスト ボックス 746"/>
        <xdr:cNvSpPr txBox="1"/>
      </xdr:nvSpPr>
      <xdr:spPr>
        <a:xfrm>
          <a:off x="18421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88654</xdr:rowOff>
    </xdr:from>
    <xdr:to>
      <xdr:col>116</xdr:col>
      <xdr:colOff>63500</xdr:colOff>
      <xdr:row>57</xdr:row>
      <xdr:rowOff>16325</xdr:rowOff>
    </xdr:to>
    <xdr:cxnSp macro="">
      <xdr:nvCxnSpPr>
        <xdr:cNvPr id="774" name="直線コネクタ 773"/>
        <xdr:cNvCxnSpPr/>
      </xdr:nvCxnSpPr>
      <xdr:spPr>
        <a:xfrm>
          <a:off x="21323300" y="9689854"/>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28692</xdr:rowOff>
    </xdr:from>
    <xdr:to>
      <xdr:col>111</xdr:col>
      <xdr:colOff>177800</xdr:colOff>
      <xdr:row>56</xdr:row>
      <xdr:rowOff>88654</xdr:rowOff>
    </xdr:to>
    <xdr:cxnSp macro="">
      <xdr:nvCxnSpPr>
        <xdr:cNvPr id="777" name="直線コネクタ 776"/>
        <xdr:cNvCxnSpPr/>
      </xdr:nvCxnSpPr>
      <xdr:spPr>
        <a:xfrm>
          <a:off x="20434300" y="9629892"/>
          <a:ext cx="8890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167841</xdr:rowOff>
    </xdr:from>
    <xdr:to>
      <xdr:col>107</xdr:col>
      <xdr:colOff>50800</xdr:colOff>
      <xdr:row>56</xdr:row>
      <xdr:rowOff>28692</xdr:rowOff>
    </xdr:to>
    <xdr:cxnSp macro="">
      <xdr:nvCxnSpPr>
        <xdr:cNvPr id="780" name="直線コネクタ 779"/>
        <xdr:cNvCxnSpPr/>
      </xdr:nvCxnSpPr>
      <xdr:spPr>
        <a:xfrm>
          <a:off x="19545300" y="959759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108016</xdr:rowOff>
    </xdr:from>
    <xdr:to>
      <xdr:col>102</xdr:col>
      <xdr:colOff>114300</xdr:colOff>
      <xdr:row>55</xdr:row>
      <xdr:rowOff>167841</xdr:rowOff>
    </xdr:to>
    <xdr:cxnSp macro="">
      <xdr:nvCxnSpPr>
        <xdr:cNvPr id="783" name="直線コネクタ 782"/>
        <xdr:cNvCxnSpPr/>
      </xdr:nvCxnSpPr>
      <xdr:spPr>
        <a:xfrm>
          <a:off x="18656300" y="9537766"/>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136975</xdr:rowOff>
    </xdr:from>
    <xdr:to>
      <xdr:col>116</xdr:col>
      <xdr:colOff>114300</xdr:colOff>
      <xdr:row>57</xdr:row>
      <xdr:rowOff>67125</xdr:rowOff>
    </xdr:to>
    <xdr:sp macro="" textlink="">
      <xdr:nvSpPr>
        <xdr:cNvPr id="793" name="楕円 792"/>
        <xdr:cNvSpPr/>
      </xdr:nvSpPr>
      <xdr:spPr>
        <a:xfrm>
          <a:off x="22110700" y="9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159852</xdr:rowOff>
    </xdr:from>
    <xdr:ext cx="534377" cy="259045"/>
    <xdr:sp macro="" textlink="">
      <xdr:nvSpPr>
        <xdr:cNvPr id="794" name="貸付金該当値テキスト"/>
        <xdr:cNvSpPr txBox="1"/>
      </xdr:nvSpPr>
      <xdr:spPr>
        <a:xfrm>
          <a:off x="22212300" y="95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37854</xdr:rowOff>
    </xdr:from>
    <xdr:to>
      <xdr:col>112</xdr:col>
      <xdr:colOff>38100</xdr:colOff>
      <xdr:row>56</xdr:row>
      <xdr:rowOff>139454</xdr:rowOff>
    </xdr:to>
    <xdr:sp macro="" textlink="">
      <xdr:nvSpPr>
        <xdr:cNvPr id="795" name="楕円 794"/>
        <xdr:cNvSpPr/>
      </xdr:nvSpPr>
      <xdr:spPr>
        <a:xfrm>
          <a:off x="21272500" y="96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155981</xdr:rowOff>
    </xdr:from>
    <xdr:ext cx="534377" cy="259045"/>
    <xdr:sp macro="" textlink="">
      <xdr:nvSpPr>
        <xdr:cNvPr id="796" name="テキスト ボックス 795"/>
        <xdr:cNvSpPr txBox="1"/>
      </xdr:nvSpPr>
      <xdr:spPr>
        <a:xfrm>
          <a:off x="21056111" y="94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149342</xdr:rowOff>
    </xdr:from>
    <xdr:to>
      <xdr:col>107</xdr:col>
      <xdr:colOff>101600</xdr:colOff>
      <xdr:row>56</xdr:row>
      <xdr:rowOff>79492</xdr:rowOff>
    </xdr:to>
    <xdr:sp macro="" textlink="">
      <xdr:nvSpPr>
        <xdr:cNvPr id="797" name="楕円 796"/>
        <xdr:cNvSpPr/>
      </xdr:nvSpPr>
      <xdr:spPr>
        <a:xfrm>
          <a:off x="20383500" y="9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96019</xdr:rowOff>
    </xdr:from>
    <xdr:ext cx="534377" cy="259045"/>
    <xdr:sp macro="" textlink="">
      <xdr:nvSpPr>
        <xdr:cNvPr id="798" name="テキスト ボックス 797"/>
        <xdr:cNvSpPr txBox="1"/>
      </xdr:nvSpPr>
      <xdr:spPr>
        <a:xfrm>
          <a:off x="20167111" y="93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117041</xdr:rowOff>
    </xdr:from>
    <xdr:to>
      <xdr:col>102</xdr:col>
      <xdr:colOff>165100</xdr:colOff>
      <xdr:row>56</xdr:row>
      <xdr:rowOff>47191</xdr:rowOff>
    </xdr:to>
    <xdr:sp macro="" textlink="">
      <xdr:nvSpPr>
        <xdr:cNvPr id="799" name="楕円 798"/>
        <xdr:cNvSpPr/>
      </xdr:nvSpPr>
      <xdr:spPr>
        <a:xfrm>
          <a:off x="19494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63718</xdr:rowOff>
    </xdr:from>
    <xdr:ext cx="534377" cy="259045"/>
    <xdr:sp macro="" textlink="">
      <xdr:nvSpPr>
        <xdr:cNvPr id="800" name="テキスト ボックス 799"/>
        <xdr:cNvSpPr txBox="1"/>
      </xdr:nvSpPr>
      <xdr:spPr>
        <a:xfrm>
          <a:off x="19278111" y="93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57216</xdr:rowOff>
    </xdr:from>
    <xdr:to>
      <xdr:col>98</xdr:col>
      <xdr:colOff>38100</xdr:colOff>
      <xdr:row>55</xdr:row>
      <xdr:rowOff>158816</xdr:rowOff>
    </xdr:to>
    <xdr:sp macro="" textlink="">
      <xdr:nvSpPr>
        <xdr:cNvPr id="801" name="楕円 800"/>
        <xdr:cNvSpPr/>
      </xdr:nvSpPr>
      <xdr:spPr>
        <a:xfrm>
          <a:off x="18605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3893</xdr:rowOff>
    </xdr:from>
    <xdr:ext cx="534377" cy="259045"/>
    <xdr:sp macro="" textlink="">
      <xdr:nvSpPr>
        <xdr:cNvPr id="802" name="テキスト ボックス 801"/>
        <xdr:cNvSpPr txBox="1"/>
      </xdr:nvSpPr>
      <xdr:spPr>
        <a:xfrm>
          <a:off x="18389111" y="92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15722</xdr:rowOff>
    </xdr:from>
    <xdr:to>
      <xdr:col>116</xdr:col>
      <xdr:colOff>63500</xdr:colOff>
      <xdr:row>75</xdr:row>
      <xdr:rowOff>122479</xdr:rowOff>
    </xdr:to>
    <xdr:cxnSp macro="">
      <xdr:nvCxnSpPr>
        <xdr:cNvPr id="832" name="直線コネクタ 831"/>
        <xdr:cNvCxnSpPr/>
      </xdr:nvCxnSpPr>
      <xdr:spPr>
        <a:xfrm>
          <a:off x="21323300" y="12874472"/>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154787</xdr:rowOff>
    </xdr:from>
    <xdr:to>
      <xdr:col>111</xdr:col>
      <xdr:colOff>177800</xdr:colOff>
      <xdr:row>75</xdr:row>
      <xdr:rowOff>15722</xdr:rowOff>
    </xdr:to>
    <xdr:cxnSp macro="">
      <xdr:nvCxnSpPr>
        <xdr:cNvPr id="835" name="直線コネクタ 834"/>
        <xdr:cNvCxnSpPr/>
      </xdr:nvCxnSpPr>
      <xdr:spPr>
        <a:xfrm>
          <a:off x="20434300" y="1284208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150216</xdr:rowOff>
    </xdr:from>
    <xdr:to>
      <xdr:col>107</xdr:col>
      <xdr:colOff>50800</xdr:colOff>
      <xdr:row>74</xdr:row>
      <xdr:rowOff>154787</xdr:rowOff>
    </xdr:to>
    <xdr:cxnSp macro="">
      <xdr:nvCxnSpPr>
        <xdr:cNvPr id="838" name="直線コネクタ 837"/>
        <xdr:cNvCxnSpPr/>
      </xdr:nvCxnSpPr>
      <xdr:spPr>
        <a:xfrm>
          <a:off x="19545300" y="1283751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150216</xdr:rowOff>
    </xdr:from>
    <xdr:to>
      <xdr:col>102</xdr:col>
      <xdr:colOff>114300</xdr:colOff>
      <xdr:row>75</xdr:row>
      <xdr:rowOff>170599</xdr:rowOff>
    </xdr:to>
    <xdr:cxnSp macro="">
      <xdr:nvCxnSpPr>
        <xdr:cNvPr id="841" name="直線コネクタ 840"/>
        <xdr:cNvCxnSpPr/>
      </xdr:nvCxnSpPr>
      <xdr:spPr>
        <a:xfrm flipV="1">
          <a:off x="18656300" y="1283751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71679</xdr:rowOff>
    </xdr:from>
    <xdr:to>
      <xdr:col>116</xdr:col>
      <xdr:colOff>114300</xdr:colOff>
      <xdr:row>76</xdr:row>
      <xdr:rowOff>1829</xdr:rowOff>
    </xdr:to>
    <xdr:sp macro="" textlink="">
      <xdr:nvSpPr>
        <xdr:cNvPr id="851" name="楕円 850"/>
        <xdr:cNvSpPr/>
      </xdr:nvSpPr>
      <xdr:spPr>
        <a:xfrm>
          <a:off x="221107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94556</xdr:rowOff>
    </xdr:from>
    <xdr:ext cx="534377" cy="259045"/>
    <xdr:sp macro="" textlink="">
      <xdr:nvSpPr>
        <xdr:cNvPr id="852" name="繰出金該当値テキスト"/>
        <xdr:cNvSpPr txBox="1"/>
      </xdr:nvSpPr>
      <xdr:spPr>
        <a:xfrm>
          <a:off x="22212300" y="12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136372</xdr:rowOff>
    </xdr:from>
    <xdr:to>
      <xdr:col>112</xdr:col>
      <xdr:colOff>38100</xdr:colOff>
      <xdr:row>75</xdr:row>
      <xdr:rowOff>66522</xdr:rowOff>
    </xdr:to>
    <xdr:sp macro="" textlink="">
      <xdr:nvSpPr>
        <xdr:cNvPr id="853" name="楕円 852"/>
        <xdr:cNvSpPr/>
      </xdr:nvSpPr>
      <xdr:spPr>
        <a:xfrm>
          <a:off x="212725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83049</xdr:rowOff>
    </xdr:from>
    <xdr:ext cx="534377" cy="259045"/>
    <xdr:sp macro="" textlink="">
      <xdr:nvSpPr>
        <xdr:cNvPr id="854" name="テキスト ボックス 853"/>
        <xdr:cNvSpPr txBox="1"/>
      </xdr:nvSpPr>
      <xdr:spPr>
        <a:xfrm>
          <a:off x="21056111" y="12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103987</xdr:rowOff>
    </xdr:from>
    <xdr:to>
      <xdr:col>107</xdr:col>
      <xdr:colOff>101600</xdr:colOff>
      <xdr:row>75</xdr:row>
      <xdr:rowOff>34137</xdr:rowOff>
    </xdr:to>
    <xdr:sp macro="" textlink="">
      <xdr:nvSpPr>
        <xdr:cNvPr id="855" name="楕円 854"/>
        <xdr:cNvSpPr/>
      </xdr:nvSpPr>
      <xdr:spPr>
        <a:xfrm>
          <a:off x="20383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50664</xdr:rowOff>
    </xdr:from>
    <xdr:ext cx="534377" cy="259045"/>
    <xdr:sp macro="" textlink="">
      <xdr:nvSpPr>
        <xdr:cNvPr id="856" name="テキスト ボックス 855"/>
        <xdr:cNvSpPr txBox="1"/>
      </xdr:nvSpPr>
      <xdr:spPr>
        <a:xfrm>
          <a:off x="20167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99416</xdr:rowOff>
    </xdr:from>
    <xdr:to>
      <xdr:col>102</xdr:col>
      <xdr:colOff>165100</xdr:colOff>
      <xdr:row>75</xdr:row>
      <xdr:rowOff>29566</xdr:rowOff>
    </xdr:to>
    <xdr:sp macro="" textlink="">
      <xdr:nvSpPr>
        <xdr:cNvPr id="857" name="楕円 856"/>
        <xdr:cNvSpPr/>
      </xdr:nvSpPr>
      <xdr:spPr>
        <a:xfrm>
          <a:off x="19494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46093</xdr:rowOff>
    </xdr:from>
    <xdr:ext cx="534377" cy="259045"/>
    <xdr:sp macro="" textlink="">
      <xdr:nvSpPr>
        <xdr:cNvPr id="858" name="テキスト ボックス 857"/>
        <xdr:cNvSpPr txBox="1"/>
      </xdr:nvSpPr>
      <xdr:spPr>
        <a:xfrm>
          <a:off x="19278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119799</xdr:rowOff>
    </xdr:from>
    <xdr:to>
      <xdr:col>98</xdr:col>
      <xdr:colOff>38100</xdr:colOff>
      <xdr:row>76</xdr:row>
      <xdr:rowOff>49949</xdr:rowOff>
    </xdr:to>
    <xdr:sp macro="" textlink="">
      <xdr:nvSpPr>
        <xdr:cNvPr id="859" name="楕円 858"/>
        <xdr:cNvSpPr/>
      </xdr:nvSpPr>
      <xdr:spPr>
        <a:xfrm>
          <a:off x="18605500" y="129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66476</xdr:rowOff>
    </xdr:from>
    <xdr:ext cx="534377" cy="259045"/>
    <xdr:sp macro="" textlink="">
      <xdr:nvSpPr>
        <xdr:cNvPr id="860" name="テキスト ボックス 859"/>
        <xdr:cNvSpPr txBox="1"/>
      </xdr:nvSpPr>
      <xdr:spPr>
        <a:xfrm>
          <a:off x="18389111" y="127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普通建設事業費は住民一人当たり４２，８５２円となっており、前年度より、やや増加したものの類似団体内平均と比較して概ね同水準となった。主な増要因については、保育所施設整備事業費補助金（交付金事業）で、前年対比＋</a:t>
          </a:r>
          <a:r>
            <a:rPr lang="en-US" altLang="ja-JP" sz="1400" b="0" i="0" u="none" strike="noStrike">
              <a:solidFill>
                <a:srgbClr val="000000"/>
              </a:solidFill>
              <a:effectLst/>
              <a:latin typeface="ＭＳ Ｐゴシック" panose="020B0600070205080204" pitchFamily="50" charset="-128"/>
              <a:ea typeface="ＭＳ Ｐゴシック" panose="020B0600070205080204" pitchFamily="50" charset="-128"/>
            </a:rPr>
            <a:t>5.7</a:t>
          </a: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億円となっている。</a:t>
          </a:r>
          <a:b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b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・扶助費は住民一人当たり１１９，２９７円となっており、前年並みとなっている。</a:t>
          </a:r>
          <a:b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b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公債費は住民一人当たり６６，８１４円となっている。公債費総額では前年比２．１％減となっているが、類似団体と比較して一人当たりのコストが非常に高い状況となっており、引き続き地方債の繰上償還及び発行抑制に取り組んでいく。</a:t>
          </a:r>
          <a:r>
            <a:rPr lang="ja-JP" altLang="en-US" sz="1400"/>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23223</xdr:rowOff>
    </xdr:from>
    <xdr:to>
      <xdr:col>24</xdr:col>
      <xdr:colOff>63500</xdr:colOff>
      <xdr:row>34</xdr:row>
      <xdr:rowOff>31931</xdr:rowOff>
    </xdr:to>
    <xdr:cxnSp macro="">
      <xdr:nvCxnSpPr>
        <xdr:cNvPr id="63" name="直線コネクタ 62"/>
        <xdr:cNvCxnSpPr/>
      </xdr:nvCxnSpPr>
      <xdr:spPr>
        <a:xfrm>
          <a:off x="3797300" y="58525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157117</xdr:rowOff>
    </xdr:from>
    <xdr:to>
      <xdr:col>19</xdr:col>
      <xdr:colOff>177800</xdr:colOff>
      <xdr:row>34</xdr:row>
      <xdr:rowOff>23223</xdr:rowOff>
    </xdr:to>
    <xdr:cxnSp macro="">
      <xdr:nvCxnSpPr>
        <xdr:cNvPr id="66" name="直線コネクタ 65"/>
        <xdr:cNvCxnSpPr/>
      </xdr:nvCxnSpPr>
      <xdr:spPr>
        <a:xfrm>
          <a:off x="2908300" y="564351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157117</xdr:rowOff>
    </xdr:from>
    <xdr:to>
      <xdr:col>15</xdr:col>
      <xdr:colOff>50800</xdr:colOff>
      <xdr:row>33</xdr:row>
      <xdr:rowOff>138067</xdr:rowOff>
    </xdr:to>
    <xdr:cxnSp macro="">
      <xdr:nvCxnSpPr>
        <xdr:cNvPr id="69" name="直線コネクタ 68"/>
        <xdr:cNvCxnSpPr/>
      </xdr:nvCxnSpPr>
      <xdr:spPr>
        <a:xfrm flipV="1">
          <a:off x="2019300" y="564351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138067</xdr:rowOff>
    </xdr:from>
    <xdr:to>
      <xdr:col>10</xdr:col>
      <xdr:colOff>114300</xdr:colOff>
      <xdr:row>34</xdr:row>
      <xdr:rowOff>5806</xdr:rowOff>
    </xdr:to>
    <xdr:cxnSp macro="">
      <xdr:nvCxnSpPr>
        <xdr:cNvPr id="72" name="直線コネクタ 71"/>
        <xdr:cNvCxnSpPr/>
      </xdr:nvCxnSpPr>
      <xdr:spPr>
        <a:xfrm flipV="1">
          <a:off x="1130300" y="5795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152581</xdr:rowOff>
    </xdr:from>
    <xdr:to>
      <xdr:col>24</xdr:col>
      <xdr:colOff>114300</xdr:colOff>
      <xdr:row>34</xdr:row>
      <xdr:rowOff>82731</xdr:rowOff>
    </xdr:to>
    <xdr:sp macro="" textlink="">
      <xdr:nvSpPr>
        <xdr:cNvPr id="82" name="楕円 81"/>
        <xdr:cNvSpPr/>
      </xdr:nvSpPr>
      <xdr:spPr>
        <a:xfrm>
          <a:off x="45847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4008</xdr:rowOff>
    </xdr:from>
    <xdr:ext cx="469744" cy="259045"/>
    <xdr:sp macro="" textlink="">
      <xdr:nvSpPr>
        <xdr:cNvPr id="83" name="議会費該当値テキスト"/>
        <xdr:cNvSpPr txBox="1"/>
      </xdr:nvSpPr>
      <xdr:spPr>
        <a:xfrm>
          <a:off x="4686300"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143873</xdr:rowOff>
    </xdr:from>
    <xdr:to>
      <xdr:col>20</xdr:col>
      <xdr:colOff>38100</xdr:colOff>
      <xdr:row>34</xdr:row>
      <xdr:rowOff>74023</xdr:rowOff>
    </xdr:to>
    <xdr:sp macro="" textlink="">
      <xdr:nvSpPr>
        <xdr:cNvPr id="84" name="楕円 83"/>
        <xdr:cNvSpPr/>
      </xdr:nvSpPr>
      <xdr:spPr>
        <a:xfrm>
          <a:off x="3746500" y="5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90550</xdr:rowOff>
    </xdr:from>
    <xdr:ext cx="469744" cy="259045"/>
    <xdr:sp macro="" textlink="">
      <xdr:nvSpPr>
        <xdr:cNvPr id="85" name="テキスト ボックス 84"/>
        <xdr:cNvSpPr txBox="1"/>
      </xdr:nvSpPr>
      <xdr:spPr>
        <a:xfrm>
          <a:off x="3562428" y="55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106317</xdr:rowOff>
    </xdr:from>
    <xdr:to>
      <xdr:col>15</xdr:col>
      <xdr:colOff>101600</xdr:colOff>
      <xdr:row>33</xdr:row>
      <xdr:rowOff>36467</xdr:rowOff>
    </xdr:to>
    <xdr:sp macro="" textlink="">
      <xdr:nvSpPr>
        <xdr:cNvPr id="86" name="楕円 85"/>
        <xdr:cNvSpPr/>
      </xdr:nvSpPr>
      <xdr:spPr>
        <a:xfrm>
          <a:off x="2857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52994</xdr:rowOff>
    </xdr:from>
    <xdr:ext cx="469744" cy="259045"/>
    <xdr:sp macro="" textlink="">
      <xdr:nvSpPr>
        <xdr:cNvPr id="87" name="テキスト ボックス 86"/>
        <xdr:cNvSpPr txBox="1"/>
      </xdr:nvSpPr>
      <xdr:spPr>
        <a:xfrm>
          <a:off x="2673428"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87267</xdr:rowOff>
    </xdr:from>
    <xdr:to>
      <xdr:col>10</xdr:col>
      <xdr:colOff>165100</xdr:colOff>
      <xdr:row>34</xdr:row>
      <xdr:rowOff>17417</xdr:rowOff>
    </xdr:to>
    <xdr:sp macro="" textlink="">
      <xdr:nvSpPr>
        <xdr:cNvPr id="88" name="楕円 87"/>
        <xdr:cNvSpPr/>
      </xdr:nvSpPr>
      <xdr:spPr>
        <a:xfrm>
          <a:off x="1968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33944</xdr:rowOff>
    </xdr:from>
    <xdr:ext cx="469744" cy="259045"/>
    <xdr:sp macro="" textlink="">
      <xdr:nvSpPr>
        <xdr:cNvPr id="89" name="テキスト ボックス 88"/>
        <xdr:cNvSpPr txBox="1"/>
      </xdr:nvSpPr>
      <xdr:spPr>
        <a:xfrm>
          <a:off x="1784428"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126456</xdr:rowOff>
    </xdr:from>
    <xdr:to>
      <xdr:col>6</xdr:col>
      <xdr:colOff>38100</xdr:colOff>
      <xdr:row>34</xdr:row>
      <xdr:rowOff>56606</xdr:rowOff>
    </xdr:to>
    <xdr:sp macro="" textlink="">
      <xdr:nvSpPr>
        <xdr:cNvPr id="90" name="楕円 89"/>
        <xdr:cNvSpPr/>
      </xdr:nvSpPr>
      <xdr:spPr>
        <a:xfrm>
          <a:off x="1079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73133</xdr:rowOff>
    </xdr:from>
    <xdr:ext cx="469744" cy="259045"/>
    <xdr:sp macro="" textlink="">
      <xdr:nvSpPr>
        <xdr:cNvPr id="91" name="テキスト ボックス 90"/>
        <xdr:cNvSpPr txBox="1"/>
      </xdr:nvSpPr>
      <xdr:spPr>
        <a:xfrm>
          <a:off x="895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152159</xdr:rowOff>
    </xdr:from>
    <xdr:to>
      <xdr:col>24</xdr:col>
      <xdr:colOff>63500</xdr:colOff>
      <xdr:row>56</xdr:row>
      <xdr:rowOff>107448</xdr:rowOff>
    </xdr:to>
    <xdr:cxnSp macro="">
      <xdr:nvCxnSpPr>
        <xdr:cNvPr id="121" name="直線コネクタ 120"/>
        <xdr:cNvCxnSpPr/>
      </xdr:nvCxnSpPr>
      <xdr:spPr>
        <a:xfrm flipV="1">
          <a:off x="3797300" y="9581909"/>
          <a:ext cx="838200" cy="1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87313</xdr:rowOff>
    </xdr:from>
    <xdr:to>
      <xdr:col>19</xdr:col>
      <xdr:colOff>177800</xdr:colOff>
      <xdr:row>56</xdr:row>
      <xdr:rowOff>107448</xdr:rowOff>
    </xdr:to>
    <xdr:cxnSp macro="">
      <xdr:nvCxnSpPr>
        <xdr:cNvPr id="124" name="直線コネクタ 123"/>
        <xdr:cNvCxnSpPr/>
      </xdr:nvCxnSpPr>
      <xdr:spPr>
        <a:xfrm>
          <a:off x="2908300" y="968851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33972</xdr:rowOff>
    </xdr:from>
    <xdr:to>
      <xdr:col>15</xdr:col>
      <xdr:colOff>50800</xdr:colOff>
      <xdr:row>56</xdr:row>
      <xdr:rowOff>87313</xdr:rowOff>
    </xdr:to>
    <xdr:cxnSp macro="">
      <xdr:nvCxnSpPr>
        <xdr:cNvPr id="127" name="直線コネクタ 126"/>
        <xdr:cNvCxnSpPr/>
      </xdr:nvCxnSpPr>
      <xdr:spPr>
        <a:xfrm>
          <a:off x="2019300" y="9635172"/>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2311</xdr:rowOff>
    </xdr:from>
    <xdr:to>
      <xdr:col>10</xdr:col>
      <xdr:colOff>114300</xdr:colOff>
      <xdr:row>56</xdr:row>
      <xdr:rowOff>33972</xdr:rowOff>
    </xdr:to>
    <xdr:cxnSp macro="">
      <xdr:nvCxnSpPr>
        <xdr:cNvPr id="130" name="直線コネクタ 129"/>
        <xdr:cNvCxnSpPr/>
      </xdr:nvCxnSpPr>
      <xdr:spPr>
        <a:xfrm>
          <a:off x="1130300" y="9603511"/>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101359</xdr:rowOff>
    </xdr:from>
    <xdr:to>
      <xdr:col>24</xdr:col>
      <xdr:colOff>114300</xdr:colOff>
      <xdr:row>56</xdr:row>
      <xdr:rowOff>31509</xdr:rowOff>
    </xdr:to>
    <xdr:sp macro="" textlink="">
      <xdr:nvSpPr>
        <xdr:cNvPr id="140" name="楕円 139"/>
        <xdr:cNvSpPr/>
      </xdr:nvSpPr>
      <xdr:spPr>
        <a:xfrm>
          <a:off x="45847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124236</xdr:rowOff>
    </xdr:from>
    <xdr:ext cx="534377" cy="259045"/>
    <xdr:sp macro="" textlink="">
      <xdr:nvSpPr>
        <xdr:cNvPr id="141" name="総務費該当値テキスト"/>
        <xdr:cNvSpPr txBox="1"/>
      </xdr:nvSpPr>
      <xdr:spPr>
        <a:xfrm>
          <a:off x="4686300" y="93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56648</xdr:rowOff>
    </xdr:from>
    <xdr:to>
      <xdr:col>20</xdr:col>
      <xdr:colOff>38100</xdr:colOff>
      <xdr:row>56</xdr:row>
      <xdr:rowOff>158248</xdr:rowOff>
    </xdr:to>
    <xdr:sp macro="" textlink="">
      <xdr:nvSpPr>
        <xdr:cNvPr id="142" name="楕円 141"/>
        <xdr:cNvSpPr/>
      </xdr:nvSpPr>
      <xdr:spPr>
        <a:xfrm>
          <a:off x="3746500" y="9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3325</xdr:rowOff>
    </xdr:from>
    <xdr:ext cx="534377" cy="259045"/>
    <xdr:sp macro="" textlink="">
      <xdr:nvSpPr>
        <xdr:cNvPr id="143" name="テキスト ボックス 142"/>
        <xdr:cNvSpPr txBox="1"/>
      </xdr:nvSpPr>
      <xdr:spPr>
        <a:xfrm>
          <a:off x="3530111" y="9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36513</xdr:rowOff>
    </xdr:from>
    <xdr:to>
      <xdr:col>15</xdr:col>
      <xdr:colOff>101600</xdr:colOff>
      <xdr:row>56</xdr:row>
      <xdr:rowOff>138113</xdr:rowOff>
    </xdr:to>
    <xdr:sp macro="" textlink="">
      <xdr:nvSpPr>
        <xdr:cNvPr id="144" name="楕円 143"/>
        <xdr:cNvSpPr/>
      </xdr:nvSpPr>
      <xdr:spPr>
        <a:xfrm>
          <a:off x="2857500" y="96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154640</xdr:rowOff>
    </xdr:from>
    <xdr:ext cx="534377" cy="259045"/>
    <xdr:sp macro="" textlink="">
      <xdr:nvSpPr>
        <xdr:cNvPr id="145" name="テキスト ボックス 144"/>
        <xdr:cNvSpPr txBox="1"/>
      </xdr:nvSpPr>
      <xdr:spPr>
        <a:xfrm>
          <a:off x="2641111" y="94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154622</xdr:rowOff>
    </xdr:from>
    <xdr:to>
      <xdr:col>10</xdr:col>
      <xdr:colOff>165100</xdr:colOff>
      <xdr:row>56</xdr:row>
      <xdr:rowOff>84772</xdr:rowOff>
    </xdr:to>
    <xdr:sp macro="" textlink="">
      <xdr:nvSpPr>
        <xdr:cNvPr id="146" name="楕円 145"/>
        <xdr:cNvSpPr/>
      </xdr:nvSpPr>
      <xdr:spPr>
        <a:xfrm>
          <a:off x="1968500" y="95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101299</xdr:rowOff>
    </xdr:from>
    <xdr:ext cx="534377" cy="259045"/>
    <xdr:sp macro="" textlink="">
      <xdr:nvSpPr>
        <xdr:cNvPr id="147" name="テキスト ボックス 146"/>
        <xdr:cNvSpPr txBox="1"/>
      </xdr:nvSpPr>
      <xdr:spPr>
        <a:xfrm>
          <a:off x="1752111" y="93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122961</xdr:rowOff>
    </xdr:from>
    <xdr:to>
      <xdr:col>6</xdr:col>
      <xdr:colOff>38100</xdr:colOff>
      <xdr:row>56</xdr:row>
      <xdr:rowOff>53111</xdr:rowOff>
    </xdr:to>
    <xdr:sp macro="" textlink="">
      <xdr:nvSpPr>
        <xdr:cNvPr id="148" name="楕円 147"/>
        <xdr:cNvSpPr/>
      </xdr:nvSpPr>
      <xdr:spPr>
        <a:xfrm>
          <a:off x="1079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69638</xdr:rowOff>
    </xdr:from>
    <xdr:ext cx="534377" cy="259045"/>
    <xdr:sp macro="" textlink="">
      <xdr:nvSpPr>
        <xdr:cNvPr id="149" name="テキスト ボックス 148"/>
        <xdr:cNvSpPr txBox="1"/>
      </xdr:nvSpPr>
      <xdr:spPr>
        <a:xfrm>
          <a:off x="863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151187</xdr:rowOff>
    </xdr:from>
    <xdr:to>
      <xdr:col>24</xdr:col>
      <xdr:colOff>63500</xdr:colOff>
      <xdr:row>72</xdr:row>
      <xdr:rowOff>162884</xdr:rowOff>
    </xdr:to>
    <xdr:cxnSp macro="">
      <xdr:nvCxnSpPr>
        <xdr:cNvPr id="179" name="直線コネクタ 178"/>
        <xdr:cNvCxnSpPr/>
      </xdr:nvCxnSpPr>
      <xdr:spPr>
        <a:xfrm>
          <a:off x="3797300" y="12495587"/>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151187</xdr:rowOff>
    </xdr:from>
    <xdr:to>
      <xdr:col>19</xdr:col>
      <xdr:colOff>177800</xdr:colOff>
      <xdr:row>73</xdr:row>
      <xdr:rowOff>108839</xdr:rowOff>
    </xdr:to>
    <xdr:cxnSp macro="">
      <xdr:nvCxnSpPr>
        <xdr:cNvPr id="182" name="直線コネクタ 181"/>
        <xdr:cNvCxnSpPr/>
      </xdr:nvCxnSpPr>
      <xdr:spPr>
        <a:xfrm flipV="1">
          <a:off x="2908300" y="12495587"/>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108839</xdr:rowOff>
    </xdr:from>
    <xdr:to>
      <xdr:col>15</xdr:col>
      <xdr:colOff>50800</xdr:colOff>
      <xdr:row>74</xdr:row>
      <xdr:rowOff>32144</xdr:rowOff>
    </xdr:to>
    <xdr:cxnSp macro="">
      <xdr:nvCxnSpPr>
        <xdr:cNvPr id="185" name="直線コネクタ 184"/>
        <xdr:cNvCxnSpPr/>
      </xdr:nvCxnSpPr>
      <xdr:spPr>
        <a:xfrm flipV="1">
          <a:off x="2019300" y="1262468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32144</xdr:rowOff>
    </xdr:from>
    <xdr:to>
      <xdr:col>10</xdr:col>
      <xdr:colOff>114300</xdr:colOff>
      <xdr:row>75</xdr:row>
      <xdr:rowOff>3378</xdr:rowOff>
    </xdr:to>
    <xdr:cxnSp macro="">
      <xdr:nvCxnSpPr>
        <xdr:cNvPr id="188" name="直線コネクタ 187"/>
        <xdr:cNvCxnSpPr/>
      </xdr:nvCxnSpPr>
      <xdr:spPr>
        <a:xfrm flipV="1">
          <a:off x="1130300" y="12719444"/>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112084</xdr:rowOff>
    </xdr:from>
    <xdr:to>
      <xdr:col>24</xdr:col>
      <xdr:colOff>114300</xdr:colOff>
      <xdr:row>73</xdr:row>
      <xdr:rowOff>42234</xdr:rowOff>
    </xdr:to>
    <xdr:sp macro="" textlink="">
      <xdr:nvSpPr>
        <xdr:cNvPr id="198" name="楕円 197"/>
        <xdr:cNvSpPr/>
      </xdr:nvSpPr>
      <xdr:spPr>
        <a:xfrm>
          <a:off x="4584700" y="124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134961</xdr:rowOff>
    </xdr:from>
    <xdr:ext cx="599010" cy="259045"/>
    <xdr:sp macro="" textlink="">
      <xdr:nvSpPr>
        <xdr:cNvPr id="199" name="民生費該当値テキスト"/>
        <xdr:cNvSpPr txBox="1"/>
      </xdr:nvSpPr>
      <xdr:spPr>
        <a:xfrm>
          <a:off x="4686300" y="123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100387</xdr:rowOff>
    </xdr:from>
    <xdr:to>
      <xdr:col>20</xdr:col>
      <xdr:colOff>38100</xdr:colOff>
      <xdr:row>73</xdr:row>
      <xdr:rowOff>30537</xdr:rowOff>
    </xdr:to>
    <xdr:sp macro="" textlink="">
      <xdr:nvSpPr>
        <xdr:cNvPr id="200" name="楕円 199"/>
        <xdr:cNvSpPr/>
      </xdr:nvSpPr>
      <xdr:spPr>
        <a:xfrm>
          <a:off x="3746500" y="12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47064</xdr:rowOff>
    </xdr:from>
    <xdr:ext cx="599010" cy="259045"/>
    <xdr:sp macro="" textlink="">
      <xdr:nvSpPr>
        <xdr:cNvPr id="201" name="テキスト ボックス 200"/>
        <xdr:cNvSpPr txBox="1"/>
      </xdr:nvSpPr>
      <xdr:spPr>
        <a:xfrm>
          <a:off x="3497795" y="1222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58039</xdr:rowOff>
    </xdr:from>
    <xdr:to>
      <xdr:col>15</xdr:col>
      <xdr:colOff>101600</xdr:colOff>
      <xdr:row>73</xdr:row>
      <xdr:rowOff>159639</xdr:rowOff>
    </xdr:to>
    <xdr:sp macro="" textlink="">
      <xdr:nvSpPr>
        <xdr:cNvPr id="202" name="楕円 201"/>
        <xdr:cNvSpPr/>
      </xdr:nvSpPr>
      <xdr:spPr>
        <a:xfrm>
          <a:off x="2857500" y="12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4716</xdr:rowOff>
    </xdr:from>
    <xdr:ext cx="599010" cy="259045"/>
    <xdr:sp macro="" textlink="">
      <xdr:nvSpPr>
        <xdr:cNvPr id="203" name="テキスト ボックス 202"/>
        <xdr:cNvSpPr txBox="1"/>
      </xdr:nvSpPr>
      <xdr:spPr>
        <a:xfrm>
          <a:off x="2608795" y="12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152794</xdr:rowOff>
    </xdr:from>
    <xdr:to>
      <xdr:col>10</xdr:col>
      <xdr:colOff>165100</xdr:colOff>
      <xdr:row>74</xdr:row>
      <xdr:rowOff>82944</xdr:rowOff>
    </xdr:to>
    <xdr:sp macro="" textlink="">
      <xdr:nvSpPr>
        <xdr:cNvPr id="204" name="楕円 203"/>
        <xdr:cNvSpPr/>
      </xdr:nvSpPr>
      <xdr:spPr>
        <a:xfrm>
          <a:off x="1968500" y="12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99471</xdr:rowOff>
    </xdr:from>
    <xdr:ext cx="599010" cy="259045"/>
    <xdr:sp macro="" textlink="">
      <xdr:nvSpPr>
        <xdr:cNvPr id="205" name="テキスト ボックス 204"/>
        <xdr:cNvSpPr txBox="1"/>
      </xdr:nvSpPr>
      <xdr:spPr>
        <a:xfrm>
          <a:off x="1719795" y="124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124028</xdr:rowOff>
    </xdr:from>
    <xdr:to>
      <xdr:col>6</xdr:col>
      <xdr:colOff>38100</xdr:colOff>
      <xdr:row>75</xdr:row>
      <xdr:rowOff>54178</xdr:rowOff>
    </xdr:to>
    <xdr:sp macro="" textlink="">
      <xdr:nvSpPr>
        <xdr:cNvPr id="206" name="楕円 205"/>
        <xdr:cNvSpPr/>
      </xdr:nvSpPr>
      <xdr:spPr>
        <a:xfrm>
          <a:off x="1079500" y="12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70705</xdr:rowOff>
    </xdr:from>
    <xdr:ext cx="599010" cy="259045"/>
    <xdr:sp macro="" textlink="">
      <xdr:nvSpPr>
        <xdr:cNvPr id="207" name="テキスト ボックス 206"/>
        <xdr:cNvSpPr txBox="1"/>
      </xdr:nvSpPr>
      <xdr:spPr>
        <a:xfrm>
          <a:off x="830795" y="125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xdr:rowOff>
    </xdr:from>
    <xdr:to>
      <xdr:col>24</xdr:col>
      <xdr:colOff>63500</xdr:colOff>
      <xdr:row>94</xdr:row>
      <xdr:rowOff>29332</xdr:rowOff>
    </xdr:to>
    <xdr:cxnSp macro="">
      <xdr:nvCxnSpPr>
        <xdr:cNvPr id="235" name="直線コネクタ 234"/>
        <xdr:cNvCxnSpPr/>
      </xdr:nvCxnSpPr>
      <xdr:spPr>
        <a:xfrm flipV="1">
          <a:off x="3797300" y="16116463"/>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76240</xdr:rowOff>
    </xdr:from>
    <xdr:to>
      <xdr:col>19</xdr:col>
      <xdr:colOff>177800</xdr:colOff>
      <xdr:row>94</xdr:row>
      <xdr:rowOff>29332</xdr:rowOff>
    </xdr:to>
    <xdr:cxnSp macro="">
      <xdr:nvCxnSpPr>
        <xdr:cNvPr id="238" name="直線コネクタ 237"/>
        <xdr:cNvCxnSpPr/>
      </xdr:nvCxnSpPr>
      <xdr:spPr>
        <a:xfrm>
          <a:off x="2908300" y="16021090"/>
          <a:ext cx="889000" cy="1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76240</xdr:rowOff>
    </xdr:from>
    <xdr:to>
      <xdr:col>15</xdr:col>
      <xdr:colOff>50800</xdr:colOff>
      <xdr:row>94</xdr:row>
      <xdr:rowOff>40122</xdr:rowOff>
    </xdr:to>
    <xdr:cxnSp macro="">
      <xdr:nvCxnSpPr>
        <xdr:cNvPr id="241" name="直線コネクタ 240"/>
        <xdr:cNvCxnSpPr/>
      </xdr:nvCxnSpPr>
      <xdr:spPr>
        <a:xfrm flipV="1">
          <a:off x="2019300" y="16021090"/>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40122</xdr:rowOff>
    </xdr:from>
    <xdr:to>
      <xdr:col>10</xdr:col>
      <xdr:colOff>114300</xdr:colOff>
      <xdr:row>94</xdr:row>
      <xdr:rowOff>83190</xdr:rowOff>
    </xdr:to>
    <xdr:cxnSp macro="">
      <xdr:nvCxnSpPr>
        <xdr:cNvPr id="244" name="直線コネクタ 243"/>
        <xdr:cNvCxnSpPr/>
      </xdr:nvCxnSpPr>
      <xdr:spPr>
        <a:xfrm flipV="1">
          <a:off x="1130300" y="1615642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120813</xdr:rowOff>
    </xdr:from>
    <xdr:to>
      <xdr:col>24</xdr:col>
      <xdr:colOff>114300</xdr:colOff>
      <xdr:row>94</xdr:row>
      <xdr:rowOff>50963</xdr:rowOff>
    </xdr:to>
    <xdr:sp macro="" textlink="">
      <xdr:nvSpPr>
        <xdr:cNvPr id="254" name="楕円 253"/>
        <xdr:cNvSpPr/>
      </xdr:nvSpPr>
      <xdr:spPr>
        <a:xfrm>
          <a:off x="4584700" y="160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143690</xdr:rowOff>
    </xdr:from>
    <xdr:ext cx="534377" cy="259045"/>
    <xdr:sp macro="" textlink="">
      <xdr:nvSpPr>
        <xdr:cNvPr id="255" name="衛生費該当値テキスト"/>
        <xdr:cNvSpPr txBox="1"/>
      </xdr:nvSpPr>
      <xdr:spPr>
        <a:xfrm>
          <a:off x="4686300" y="1591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149982</xdr:rowOff>
    </xdr:from>
    <xdr:to>
      <xdr:col>20</xdr:col>
      <xdr:colOff>38100</xdr:colOff>
      <xdr:row>94</xdr:row>
      <xdr:rowOff>80132</xdr:rowOff>
    </xdr:to>
    <xdr:sp macro="" textlink="">
      <xdr:nvSpPr>
        <xdr:cNvPr id="256" name="楕円 255"/>
        <xdr:cNvSpPr/>
      </xdr:nvSpPr>
      <xdr:spPr>
        <a:xfrm>
          <a:off x="3746500" y="160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96659</xdr:rowOff>
    </xdr:from>
    <xdr:ext cx="534377" cy="259045"/>
    <xdr:sp macro="" textlink="">
      <xdr:nvSpPr>
        <xdr:cNvPr id="257" name="テキスト ボックス 256"/>
        <xdr:cNvSpPr txBox="1"/>
      </xdr:nvSpPr>
      <xdr:spPr>
        <a:xfrm>
          <a:off x="3530111" y="158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25440</xdr:rowOff>
    </xdr:from>
    <xdr:to>
      <xdr:col>15</xdr:col>
      <xdr:colOff>101600</xdr:colOff>
      <xdr:row>93</xdr:row>
      <xdr:rowOff>127040</xdr:rowOff>
    </xdr:to>
    <xdr:sp macro="" textlink="">
      <xdr:nvSpPr>
        <xdr:cNvPr id="258" name="楕円 257"/>
        <xdr:cNvSpPr/>
      </xdr:nvSpPr>
      <xdr:spPr>
        <a:xfrm>
          <a:off x="2857500" y="1597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143567</xdr:rowOff>
    </xdr:from>
    <xdr:ext cx="534377" cy="259045"/>
    <xdr:sp macro="" textlink="">
      <xdr:nvSpPr>
        <xdr:cNvPr id="259" name="テキスト ボックス 258"/>
        <xdr:cNvSpPr txBox="1"/>
      </xdr:nvSpPr>
      <xdr:spPr>
        <a:xfrm>
          <a:off x="2641111" y="15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160772</xdr:rowOff>
    </xdr:from>
    <xdr:to>
      <xdr:col>10</xdr:col>
      <xdr:colOff>165100</xdr:colOff>
      <xdr:row>94</xdr:row>
      <xdr:rowOff>90922</xdr:rowOff>
    </xdr:to>
    <xdr:sp macro="" textlink="">
      <xdr:nvSpPr>
        <xdr:cNvPr id="260" name="楕円 259"/>
        <xdr:cNvSpPr/>
      </xdr:nvSpPr>
      <xdr:spPr>
        <a:xfrm>
          <a:off x="1968500" y="16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107449</xdr:rowOff>
    </xdr:from>
    <xdr:ext cx="534377" cy="259045"/>
    <xdr:sp macro="" textlink="">
      <xdr:nvSpPr>
        <xdr:cNvPr id="261" name="テキスト ボックス 260"/>
        <xdr:cNvSpPr txBox="1"/>
      </xdr:nvSpPr>
      <xdr:spPr>
        <a:xfrm>
          <a:off x="1752111" y="158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32390</xdr:rowOff>
    </xdr:from>
    <xdr:to>
      <xdr:col>6</xdr:col>
      <xdr:colOff>38100</xdr:colOff>
      <xdr:row>94</xdr:row>
      <xdr:rowOff>133990</xdr:rowOff>
    </xdr:to>
    <xdr:sp macro="" textlink="">
      <xdr:nvSpPr>
        <xdr:cNvPr id="262" name="楕円 261"/>
        <xdr:cNvSpPr/>
      </xdr:nvSpPr>
      <xdr:spPr>
        <a:xfrm>
          <a:off x="1079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150517</xdr:rowOff>
    </xdr:from>
    <xdr:ext cx="534377" cy="259045"/>
    <xdr:sp macro="" textlink="">
      <xdr:nvSpPr>
        <xdr:cNvPr id="263" name="テキスト ボックス 262"/>
        <xdr:cNvSpPr txBox="1"/>
      </xdr:nvSpPr>
      <xdr:spPr>
        <a:xfrm>
          <a:off x="863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169189</xdr:rowOff>
    </xdr:from>
    <xdr:to>
      <xdr:col>55</xdr:col>
      <xdr:colOff>0</xdr:colOff>
      <xdr:row>34</xdr:row>
      <xdr:rowOff>26086</xdr:rowOff>
    </xdr:to>
    <xdr:cxnSp macro="">
      <xdr:nvCxnSpPr>
        <xdr:cNvPr id="290" name="直線コネクタ 289"/>
        <xdr:cNvCxnSpPr/>
      </xdr:nvCxnSpPr>
      <xdr:spPr>
        <a:xfrm>
          <a:off x="9639300" y="582703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166903</xdr:rowOff>
    </xdr:from>
    <xdr:to>
      <xdr:col>50</xdr:col>
      <xdr:colOff>114300</xdr:colOff>
      <xdr:row>33</xdr:row>
      <xdr:rowOff>169189</xdr:rowOff>
    </xdr:to>
    <xdr:cxnSp macro="">
      <xdr:nvCxnSpPr>
        <xdr:cNvPr id="293" name="直線コネクタ 292"/>
        <xdr:cNvCxnSpPr/>
      </xdr:nvCxnSpPr>
      <xdr:spPr>
        <a:xfrm>
          <a:off x="8750300" y="58247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125527</xdr:rowOff>
    </xdr:from>
    <xdr:to>
      <xdr:col>45</xdr:col>
      <xdr:colOff>177800</xdr:colOff>
      <xdr:row>33</xdr:row>
      <xdr:rowOff>166903</xdr:rowOff>
    </xdr:to>
    <xdr:cxnSp macro="">
      <xdr:nvCxnSpPr>
        <xdr:cNvPr id="296" name="直線コネクタ 295"/>
        <xdr:cNvCxnSpPr/>
      </xdr:nvCxnSpPr>
      <xdr:spPr>
        <a:xfrm>
          <a:off x="7861300" y="5783377"/>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105639</xdr:rowOff>
    </xdr:from>
    <xdr:to>
      <xdr:col>41</xdr:col>
      <xdr:colOff>50800</xdr:colOff>
      <xdr:row>33</xdr:row>
      <xdr:rowOff>125527</xdr:rowOff>
    </xdr:to>
    <xdr:cxnSp macro="">
      <xdr:nvCxnSpPr>
        <xdr:cNvPr id="299" name="直線コネクタ 298"/>
        <xdr:cNvCxnSpPr/>
      </xdr:nvCxnSpPr>
      <xdr:spPr>
        <a:xfrm>
          <a:off x="6972300" y="576348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1" name="テキスト ボックス 300"/>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146736</xdr:rowOff>
    </xdr:from>
    <xdr:to>
      <xdr:col>55</xdr:col>
      <xdr:colOff>50800</xdr:colOff>
      <xdr:row>34</xdr:row>
      <xdr:rowOff>76886</xdr:rowOff>
    </xdr:to>
    <xdr:sp macro="" textlink="">
      <xdr:nvSpPr>
        <xdr:cNvPr id="309" name="楕円 308"/>
        <xdr:cNvSpPr/>
      </xdr:nvSpPr>
      <xdr:spPr>
        <a:xfrm>
          <a:off x="10426700" y="58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169613</xdr:rowOff>
    </xdr:from>
    <xdr:ext cx="469744" cy="259045"/>
    <xdr:sp macro="" textlink="">
      <xdr:nvSpPr>
        <xdr:cNvPr id="310" name="労働費該当値テキスト"/>
        <xdr:cNvSpPr txBox="1"/>
      </xdr:nvSpPr>
      <xdr:spPr>
        <a:xfrm>
          <a:off x="10528300" y="56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118389</xdr:rowOff>
    </xdr:from>
    <xdr:to>
      <xdr:col>50</xdr:col>
      <xdr:colOff>165100</xdr:colOff>
      <xdr:row>34</xdr:row>
      <xdr:rowOff>48539</xdr:rowOff>
    </xdr:to>
    <xdr:sp macro="" textlink="">
      <xdr:nvSpPr>
        <xdr:cNvPr id="311" name="楕円 310"/>
        <xdr:cNvSpPr/>
      </xdr:nvSpPr>
      <xdr:spPr>
        <a:xfrm>
          <a:off x="9588500" y="57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65066</xdr:rowOff>
    </xdr:from>
    <xdr:ext cx="469744" cy="259045"/>
    <xdr:sp macro="" textlink="">
      <xdr:nvSpPr>
        <xdr:cNvPr id="312" name="テキスト ボックス 311"/>
        <xdr:cNvSpPr txBox="1"/>
      </xdr:nvSpPr>
      <xdr:spPr>
        <a:xfrm>
          <a:off x="9404428" y="55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116103</xdr:rowOff>
    </xdr:from>
    <xdr:to>
      <xdr:col>46</xdr:col>
      <xdr:colOff>38100</xdr:colOff>
      <xdr:row>34</xdr:row>
      <xdr:rowOff>46253</xdr:rowOff>
    </xdr:to>
    <xdr:sp macro="" textlink="">
      <xdr:nvSpPr>
        <xdr:cNvPr id="313" name="楕円 312"/>
        <xdr:cNvSpPr/>
      </xdr:nvSpPr>
      <xdr:spPr>
        <a:xfrm>
          <a:off x="8699500" y="5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62780</xdr:rowOff>
    </xdr:from>
    <xdr:ext cx="469744" cy="259045"/>
    <xdr:sp macro="" textlink="">
      <xdr:nvSpPr>
        <xdr:cNvPr id="314" name="テキスト ボックス 313"/>
        <xdr:cNvSpPr txBox="1"/>
      </xdr:nvSpPr>
      <xdr:spPr>
        <a:xfrm>
          <a:off x="8515428" y="55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74727</xdr:rowOff>
    </xdr:from>
    <xdr:to>
      <xdr:col>41</xdr:col>
      <xdr:colOff>101600</xdr:colOff>
      <xdr:row>34</xdr:row>
      <xdr:rowOff>4877</xdr:rowOff>
    </xdr:to>
    <xdr:sp macro="" textlink="">
      <xdr:nvSpPr>
        <xdr:cNvPr id="315" name="楕円 314"/>
        <xdr:cNvSpPr/>
      </xdr:nvSpPr>
      <xdr:spPr>
        <a:xfrm>
          <a:off x="7810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21404</xdr:rowOff>
    </xdr:from>
    <xdr:ext cx="469744" cy="259045"/>
    <xdr:sp macro="" textlink="">
      <xdr:nvSpPr>
        <xdr:cNvPr id="316" name="テキスト ボックス 315"/>
        <xdr:cNvSpPr txBox="1"/>
      </xdr:nvSpPr>
      <xdr:spPr>
        <a:xfrm>
          <a:off x="7626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54839</xdr:rowOff>
    </xdr:from>
    <xdr:to>
      <xdr:col>36</xdr:col>
      <xdr:colOff>165100</xdr:colOff>
      <xdr:row>33</xdr:row>
      <xdr:rowOff>156439</xdr:rowOff>
    </xdr:to>
    <xdr:sp macro="" textlink="">
      <xdr:nvSpPr>
        <xdr:cNvPr id="317" name="楕円 316"/>
        <xdr:cNvSpPr/>
      </xdr:nvSpPr>
      <xdr:spPr>
        <a:xfrm>
          <a:off x="6921500" y="5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1516</xdr:rowOff>
    </xdr:from>
    <xdr:ext cx="469744" cy="259045"/>
    <xdr:sp macro="" textlink="">
      <xdr:nvSpPr>
        <xdr:cNvPr id="318" name="テキスト ボックス 317"/>
        <xdr:cNvSpPr txBox="1"/>
      </xdr:nvSpPr>
      <xdr:spPr>
        <a:xfrm>
          <a:off x="6737428" y="5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21696</xdr:rowOff>
    </xdr:from>
    <xdr:to>
      <xdr:col>55</xdr:col>
      <xdr:colOff>0</xdr:colOff>
      <xdr:row>55</xdr:row>
      <xdr:rowOff>52238</xdr:rowOff>
    </xdr:to>
    <xdr:cxnSp macro="">
      <xdr:nvCxnSpPr>
        <xdr:cNvPr id="345" name="直線コネクタ 344"/>
        <xdr:cNvCxnSpPr/>
      </xdr:nvCxnSpPr>
      <xdr:spPr>
        <a:xfrm>
          <a:off x="9639300" y="9451446"/>
          <a:ext cx="8382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163154</xdr:rowOff>
    </xdr:from>
    <xdr:to>
      <xdr:col>50</xdr:col>
      <xdr:colOff>114300</xdr:colOff>
      <xdr:row>55</xdr:row>
      <xdr:rowOff>21696</xdr:rowOff>
    </xdr:to>
    <xdr:cxnSp macro="">
      <xdr:nvCxnSpPr>
        <xdr:cNvPr id="348" name="直線コネクタ 347"/>
        <xdr:cNvCxnSpPr/>
      </xdr:nvCxnSpPr>
      <xdr:spPr>
        <a:xfrm>
          <a:off x="8750300" y="942145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146878</xdr:rowOff>
    </xdr:from>
    <xdr:to>
      <xdr:col>45</xdr:col>
      <xdr:colOff>177800</xdr:colOff>
      <xdr:row>54</xdr:row>
      <xdr:rowOff>163154</xdr:rowOff>
    </xdr:to>
    <xdr:cxnSp macro="">
      <xdr:nvCxnSpPr>
        <xdr:cNvPr id="351" name="直線コネクタ 350"/>
        <xdr:cNvCxnSpPr/>
      </xdr:nvCxnSpPr>
      <xdr:spPr>
        <a:xfrm>
          <a:off x="7861300" y="940517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169738</xdr:rowOff>
    </xdr:from>
    <xdr:to>
      <xdr:col>41</xdr:col>
      <xdr:colOff>50800</xdr:colOff>
      <xdr:row>54</xdr:row>
      <xdr:rowOff>146878</xdr:rowOff>
    </xdr:to>
    <xdr:cxnSp macro="">
      <xdr:nvCxnSpPr>
        <xdr:cNvPr id="354" name="直線コネクタ 353"/>
        <xdr:cNvCxnSpPr/>
      </xdr:nvCxnSpPr>
      <xdr:spPr>
        <a:xfrm>
          <a:off x="6972300" y="925658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1438</xdr:rowOff>
    </xdr:from>
    <xdr:to>
      <xdr:col>55</xdr:col>
      <xdr:colOff>50800</xdr:colOff>
      <xdr:row>55</xdr:row>
      <xdr:rowOff>103038</xdr:rowOff>
    </xdr:to>
    <xdr:sp macro="" textlink="">
      <xdr:nvSpPr>
        <xdr:cNvPr id="364" name="楕円 363"/>
        <xdr:cNvSpPr/>
      </xdr:nvSpPr>
      <xdr:spPr>
        <a:xfrm>
          <a:off x="10426700" y="94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24315</xdr:rowOff>
    </xdr:from>
    <xdr:ext cx="534377" cy="259045"/>
    <xdr:sp macro="" textlink="">
      <xdr:nvSpPr>
        <xdr:cNvPr id="365" name="農林水産業費該当値テキスト"/>
        <xdr:cNvSpPr txBox="1"/>
      </xdr:nvSpPr>
      <xdr:spPr>
        <a:xfrm>
          <a:off x="10528300" y="92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142346</xdr:rowOff>
    </xdr:from>
    <xdr:to>
      <xdr:col>50</xdr:col>
      <xdr:colOff>165100</xdr:colOff>
      <xdr:row>55</xdr:row>
      <xdr:rowOff>72496</xdr:rowOff>
    </xdr:to>
    <xdr:sp macro="" textlink="">
      <xdr:nvSpPr>
        <xdr:cNvPr id="366" name="楕円 365"/>
        <xdr:cNvSpPr/>
      </xdr:nvSpPr>
      <xdr:spPr>
        <a:xfrm>
          <a:off x="9588500" y="9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89023</xdr:rowOff>
    </xdr:from>
    <xdr:ext cx="534377" cy="259045"/>
    <xdr:sp macro="" textlink="">
      <xdr:nvSpPr>
        <xdr:cNvPr id="367" name="テキスト ボックス 366"/>
        <xdr:cNvSpPr txBox="1"/>
      </xdr:nvSpPr>
      <xdr:spPr>
        <a:xfrm>
          <a:off x="9372111" y="91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112354</xdr:rowOff>
    </xdr:from>
    <xdr:to>
      <xdr:col>46</xdr:col>
      <xdr:colOff>38100</xdr:colOff>
      <xdr:row>55</xdr:row>
      <xdr:rowOff>42504</xdr:rowOff>
    </xdr:to>
    <xdr:sp macro="" textlink="">
      <xdr:nvSpPr>
        <xdr:cNvPr id="368" name="楕円 367"/>
        <xdr:cNvSpPr/>
      </xdr:nvSpPr>
      <xdr:spPr>
        <a:xfrm>
          <a:off x="86995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59031</xdr:rowOff>
    </xdr:from>
    <xdr:ext cx="534377" cy="259045"/>
    <xdr:sp macro="" textlink="">
      <xdr:nvSpPr>
        <xdr:cNvPr id="369" name="テキスト ボックス 368"/>
        <xdr:cNvSpPr txBox="1"/>
      </xdr:nvSpPr>
      <xdr:spPr>
        <a:xfrm>
          <a:off x="8483111" y="91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96078</xdr:rowOff>
    </xdr:from>
    <xdr:to>
      <xdr:col>41</xdr:col>
      <xdr:colOff>101600</xdr:colOff>
      <xdr:row>55</xdr:row>
      <xdr:rowOff>26228</xdr:rowOff>
    </xdr:to>
    <xdr:sp macro="" textlink="">
      <xdr:nvSpPr>
        <xdr:cNvPr id="370" name="楕円 369"/>
        <xdr:cNvSpPr/>
      </xdr:nvSpPr>
      <xdr:spPr>
        <a:xfrm>
          <a:off x="7810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42755</xdr:rowOff>
    </xdr:from>
    <xdr:ext cx="534377" cy="259045"/>
    <xdr:sp macro="" textlink="">
      <xdr:nvSpPr>
        <xdr:cNvPr id="371" name="テキスト ボックス 370"/>
        <xdr:cNvSpPr txBox="1"/>
      </xdr:nvSpPr>
      <xdr:spPr>
        <a:xfrm>
          <a:off x="7594111" y="9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118938</xdr:rowOff>
    </xdr:from>
    <xdr:to>
      <xdr:col>36</xdr:col>
      <xdr:colOff>165100</xdr:colOff>
      <xdr:row>54</xdr:row>
      <xdr:rowOff>49088</xdr:rowOff>
    </xdr:to>
    <xdr:sp macro="" textlink="">
      <xdr:nvSpPr>
        <xdr:cNvPr id="372" name="楕円 371"/>
        <xdr:cNvSpPr/>
      </xdr:nvSpPr>
      <xdr:spPr>
        <a:xfrm>
          <a:off x="6921500" y="92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65615</xdr:rowOff>
    </xdr:from>
    <xdr:ext cx="534377" cy="259045"/>
    <xdr:sp macro="" textlink="">
      <xdr:nvSpPr>
        <xdr:cNvPr id="373" name="テキスト ボックス 372"/>
        <xdr:cNvSpPr txBox="1"/>
      </xdr:nvSpPr>
      <xdr:spPr>
        <a:xfrm>
          <a:off x="6705111" y="89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167036</xdr:rowOff>
    </xdr:from>
    <xdr:to>
      <xdr:col>55</xdr:col>
      <xdr:colOff>0</xdr:colOff>
      <xdr:row>77</xdr:row>
      <xdr:rowOff>55956</xdr:rowOff>
    </xdr:to>
    <xdr:cxnSp macro="">
      <xdr:nvCxnSpPr>
        <xdr:cNvPr id="402" name="直線コネクタ 401"/>
        <xdr:cNvCxnSpPr/>
      </xdr:nvCxnSpPr>
      <xdr:spPr>
        <a:xfrm>
          <a:off x="9639300" y="13197236"/>
          <a:ext cx="8382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98419</xdr:rowOff>
    </xdr:from>
    <xdr:to>
      <xdr:col>50</xdr:col>
      <xdr:colOff>114300</xdr:colOff>
      <xdr:row>76</xdr:row>
      <xdr:rowOff>167036</xdr:rowOff>
    </xdr:to>
    <xdr:cxnSp macro="">
      <xdr:nvCxnSpPr>
        <xdr:cNvPr id="405" name="直線コネクタ 404"/>
        <xdr:cNvCxnSpPr/>
      </xdr:nvCxnSpPr>
      <xdr:spPr>
        <a:xfrm>
          <a:off x="8750300" y="13128619"/>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98419</xdr:rowOff>
    </xdr:from>
    <xdr:to>
      <xdr:col>45</xdr:col>
      <xdr:colOff>177800</xdr:colOff>
      <xdr:row>77</xdr:row>
      <xdr:rowOff>19704</xdr:rowOff>
    </xdr:to>
    <xdr:cxnSp macro="">
      <xdr:nvCxnSpPr>
        <xdr:cNvPr id="408" name="直線コネクタ 407"/>
        <xdr:cNvCxnSpPr/>
      </xdr:nvCxnSpPr>
      <xdr:spPr>
        <a:xfrm flipV="1">
          <a:off x="7861300" y="13128619"/>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157359</xdr:rowOff>
    </xdr:from>
    <xdr:to>
      <xdr:col>41</xdr:col>
      <xdr:colOff>50800</xdr:colOff>
      <xdr:row>77</xdr:row>
      <xdr:rowOff>19704</xdr:rowOff>
    </xdr:to>
    <xdr:cxnSp macro="">
      <xdr:nvCxnSpPr>
        <xdr:cNvPr id="411" name="直線コネクタ 410"/>
        <xdr:cNvCxnSpPr/>
      </xdr:nvCxnSpPr>
      <xdr:spPr>
        <a:xfrm>
          <a:off x="6972300" y="1318755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5156</xdr:rowOff>
    </xdr:from>
    <xdr:to>
      <xdr:col>55</xdr:col>
      <xdr:colOff>50800</xdr:colOff>
      <xdr:row>77</xdr:row>
      <xdr:rowOff>106756</xdr:rowOff>
    </xdr:to>
    <xdr:sp macro="" textlink="">
      <xdr:nvSpPr>
        <xdr:cNvPr id="421" name="楕円 420"/>
        <xdr:cNvSpPr/>
      </xdr:nvSpPr>
      <xdr:spPr>
        <a:xfrm>
          <a:off x="10426700" y="132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28033</xdr:rowOff>
    </xdr:from>
    <xdr:ext cx="534377" cy="259045"/>
    <xdr:sp macro="" textlink="">
      <xdr:nvSpPr>
        <xdr:cNvPr id="422" name="商工費該当値テキスト"/>
        <xdr:cNvSpPr txBox="1"/>
      </xdr:nvSpPr>
      <xdr:spPr>
        <a:xfrm>
          <a:off x="10528300" y="130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116236</xdr:rowOff>
    </xdr:from>
    <xdr:to>
      <xdr:col>50</xdr:col>
      <xdr:colOff>165100</xdr:colOff>
      <xdr:row>77</xdr:row>
      <xdr:rowOff>46386</xdr:rowOff>
    </xdr:to>
    <xdr:sp macro="" textlink="">
      <xdr:nvSpPr>
        <xdr:cNvPr id="423" name="楕円 422"/>
        <xdr:cNvSpPr/>
      </xdr:nvSpPr>
      <xdr:spPr>
        <a:xfrm>
          <a:off x="9588500" y="131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62914</xdr:rowOff>
    </xdr:from>
    <xdr:ext cx="534377" cy="259045"/>
    <xdr:sp macro="" textlink="">
      <xdr:nvSpPr>
        <xdr:cNvPr id="424" name="テキスト ボックス 423"/>
        <xdr:cNvSpPr txBox="1"/>
      </xdr:nvSpPr>
      <xdr:spPr>
        <a:xfrm>
          <a:off x="9372111" y="129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47619</xdr:rowOff>
    </xdr:from>
    <xdr:to>
      <xdr:col>46</xdr:col>
      <xdr:colOff>38100</xdr:colOff>
      <xdr:row>76</xdr:row>
      <xdr:rowOff>149219</xdr:rowOff>
    </xdr:to>
    <xdr:sp macro="" textlink="">
      <xdr:nvSpPr>
        <xdr:cNvPr id="425" name="楕円 424"/>
        <xdr:cNvSpPr/>
      </xdr:nvSpPr>
      <xdr:spPr>
        <a:xfrm>
          <a:off x="8699500" y="130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165746</xdr:rowOff>
    </xdr:from>
    <xdr:ext cx="534377" cy="259045"/>
    <xdr:sp macro="" textlink="">
      <xdr:nvSpPr>
        <xdr:cNvPr id="426" name="テキスト ボックス 425"/>
        <xdr:cNvSpPr txBox="1"/>
      </xdr:nvSpPr>
      <xdr:spPr>
        <a:xfrm>
          <a:off x="8483111" y="128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140354</xdr:rowOff>
    </xdr:from>
    <xdr:to>
      <xdr:col>41</xdr:col>
      <xdr:colOff>101600</xdr:colOff>
      <xdr:row>77</xdr:row>
      <xdr:rowOff>70504</xdr:rowOff>
    </xdr:to>
    <xdr:sp macro="" textlink="">
      <xdr:nvSpPr>
        <xdr:cNvPr id="427" name="楕円 426"/>
        <xdr:cNvSpPr/>
      </xdr:nvSpPr>
      <xdr:spPr>
        <a:xfrm>
          <a:off x="7810500" y="13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87031</xdr:rowOff>
    </xdr:from>
    <xdr:ext cx="534377" cy="259045"/>
    <xdr:sp macro="" textlink="">
      <xdr:nvSpPr>
        <xdr:cNvPr id="428" name="テキスト ボックス 427"/>
        <xdr:cNvSpPr txBox="1"/>
      </xdr:nvSpPr>
      <xdr:spPr>
        <a:xfrm>
          <a:off x="7594111" y="129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106559</xdr:rowOff>
    </xdr:from>
    <xdr:to>
      <xdr:col>36</xdr:col>
      <xdr:colOff>165100</xdr:colOff>
      <xdr:row>77</xdr:row>
      <xdr:rowOff>36709</xdr:rowOff>
    </xdr:to>
    <xdr:sp macro="" textlink="">
      <xdr:nvSpPr>
        <xdr:cNvPr id="429" name="楕円 428"/>
        <xdr:cNvSpPr/>
      </xdr:nvSpPr>
      <xdr:spPr>
        <a:xfrm>
          <a:off x="69215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53236</xdr:rowOff>
    </xdr:from>
    <xdr:ext cx="534377" cy="259045"/>
    <xdr:sp macro="" textlink="">
      <xdr:nvSpPr>
        <xdr:cNvPr id="430" name="テキスト ボックス 429"/>
        <xdr:cNvSpPr txBox="1"/>
      </xdr:nvSpPr>
      <xdr:spPr>
        <a:xfrm>
          <a:off x="6705111" y="12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10731</xdr:rowOff>
    </xdr:from>
    <xdr:to>
      <xdr:col>55</xdr:col>
      <xdr:colOff>0</xdr:colOff>
      <xdr:row>96</xdr:row>
      <xdr:rowOff>36430</xdr:rowOff>
    </xdr:to>
    <xdr:cxnSp macro="">
      <xdr:nvCxnSpPr>
        <xdr:cNvPr id="460" name="直線コネクタ 459"/>
        <xdr:cNvCxnSpPr/>
      </xdr:nvCxnSpPr>
      <xdr:spPr>
        <a:xfrm>
          <a:off x="9639300" y="16469931"/>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xdr:rowOff>
    </xdr:from>
    <xdr:to>
      <xdr:col>50</xdr:col>
      <xdr:colOff>114300</xdr:colOff>
      <xdr:row>96</xdr:row>
      <xdr:rowOff>15112</xdr:rowOff>
    </xdr:to>
    <xdr:cxnSp macro="">
      <xdr:nvCxnSpPr>
        <xdr:cNvPr id="463" name="直線コネクタ 462"/>
        <xdr:cNvCxnSpPr/>
      </xdr:nvCxnSpPr>
      <xdr:spPr>
        <a:xfrm flipV="1">
          <a:off x="8750300" y="1646993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59137</xdr:rowOff>
    </xdr:from>
    <xdr:to>
      <xdr:col>45</xdr:col>
      <xdr:colOff>177800</xdr:colOff>
      <xdr:row>96</xdr:row>
      <xdr:rowOff>15112</xdr:rowOff>
    </xdr:to>
    <xdr:cxnSp macro="">
      <xdr:nvCxnSpPr>
        <xdr:cNvPr id="466" name="直線コネクタ 465"/>
        <xdr:cNvCxnSpPr/>
      </xdr:nvCxnSpPr>
      <xdr:spPr>
        <a:xfrm>
          <a:off x="7861300" y="16346887"/>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42241</xdr:rowOff>
    </xdr:from>
    <xdr:to>
      <xdr:col>41</xdr:col>
      <xdr:colOff>50800</xdr:colOff>
      <xdr:row>95</xdr:row>
      <xdr:rowOff>59137</xdr:rowOff>
    </xdr:to>
    <xdr:cxnSp macro="">
      <xdr:nvCxnSpPr>
        <xdr:cNvPr id="469" name="直線コネクタ 468"/>
        <xdr:cNvCxnSpPr/>
      </xdr:nvCxnSpPr>
      <xdr:spPr>
        <a:xfrm>
          <a:off x="6972300" y="16329991"/>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157080</xdr:rowOff>
    </xdr:from>
    <xdr:to>
      <xdr:col>55</xdr:col>
      <xdr:colOff>50800</xdr:colOff>
      <xdr:row>96</xdr:row>
      <xdr:rowOff>87230</xdr:rowOff>
    </xdr:to>
    <xdr:sp macro="" textlink="">
      <xdr:nvSpPr>
        <xdr:cNvPr id="479" name="楕円 478"/>
        <xdr:cNvSpPr/>
      </xdr:nvSpPr>
      <xdr:spPr>
        <a:xfrm>
          <a:off x="104267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8507</xdr:rowOff>
    </xdr:from>
    <xdr:ext cx="534377" cy="259045"/>
    <xdr:sp macro="" textlink="">
      <xdr:nvSpPr>
        <xdr:cNvPr id="480" name="土木費該当値テキスト"/>
        <xdr:cNvSpPr txBox="1"/>
      </xdr:nvSpPr>
      <xdr:spPr>
        <a:xfrm>
          <a:off x="10528300" y="162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131381</xdr:rowOff>
    </xdr:from>
    <xdr:to>
      <xdr:col>50</xdr:col>
      <xdr:colOff>165100</xdr:colOff>
      <xdr:row>96</xdr:row>
      <xdr:rowOff>61531</xdr:rowOff>
    </xdr:to>
    <xdr:sp macro="" textlink="">
      <xdr:nvSpPr>
        <xdr:cNvPr id="481" name="楕円 480"/>
        <xdr:cNvSpPr/>
      </xdr:nvSpPr>
      <xdr:spPr>
        <a:xfrm>
          <a:off x="95885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78058</xdr:rowOff>
    </xdr:from>
    <xdr:ext cx="534377" cy="259045"/>
    <xdr:sp macro="" textlink="">
      <xdr:nvSpPr>
        <xdr:cNvPr id="482" name="テキスト ボックス 481"/>
        <xdr:cNvSpPr txBox="1"/>
      </xdr:nvSpPr>
      <xdr:spPr>
        <a:xfrm>
          <a:off x="9372111" y="1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135762</xdr:rowOff>
    </xdr:from>
    <xdr:to>
      <xdr:col>46</xdr:col>
      <xdr:colOff>38100</xdr:colOff>
      <xdr:row>96</xdr:row>
      <xdr:rowOff>65912</xdr:rowOff>
    </xdr:to>
    <xdr:sp macro="" textlink="">
      <xdr:nvSpPr>
        <xdr:cNvPr id="483" name="楕円 482"/>
        <xdr:cNvSpPr/>
      </xdr:nvSpPr>
      <xdr:spPr>
        <a:xfrm>
          <a:off x="8699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82439</xdr:rowOff>
    </xdr:from>
    <xdr:ext cx="534377" cy="259045"/>
    <xdr:sp macro="" textlink="">
      <xdr:nvSpPr>
        <xdr:cNvPr id="484" name="テキスト ボックス 483"/>
        <xdr:cNvSpPr txBox="1"/>
      </xdr:nvSpPr>
      <xdr:spPr>
        <a:xfrm>
          <a:off x="8483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8337</xdr:rowOff>
    </xdr:from>
    <xdr:to>
      <xdr:col>41</xdr:col>
      <xdr:colOff>101600</xdr:colOff>
      <xdr:row>95</xdr:row>
      <xdr:rowOff>109937</xdr:rowOff>
    </xdr:to>
    <xdr:sp macro="" textlink="">
      <xdr:nvSpPr>
        <xdr:cNvPr id="485" name="楕円 484"/>
        <xdr:cNvSpPr/>
      </xdr:nvSpPr>
      <xdr:spPr>
        <a:xfrm>
          <a:off x="7810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126464</xdr:rowOff>
    </xdr:from>
    <xdr:ext cx="534377" cy="259045"/>
    <xdr:sp macro="" textlink="">
      <xdr:nvSpPr>
        <xdr:cNvPr id="486" name="テキスト ボックス 485"/>
        <xdr:cNvSpPr txBox="1"/>
      </xdr:nvSpPr>
      <xdr:spPr>
        <a:xfrm>
          <a:off x="7594111" y="1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162891</xdr:rowOff>
    </xdr:from>
    <xdr:to>
      <xdr:col>36</xdr:col>
      <xdr:colOff>165100</xdr:colOff>
      <xdr:row>95</xdr:row>
      <xdr:rowOff>93041</xdr:rowOff>
    </xdr:to>
    <xdr:sp macro="" textlink="">
      <xdr:nvSpPr>
        <xdr:cNvPr id="487" name="楕円 486"/>
        <xdr:cNvSpPr/>
      </xdr:nvSpPr>
      <xdr:spPr>
        <a:xfrm>
          <a:off x="6921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109568</xdr:rowOff>
    </xdr:from>
    <xdr:ext cx="534377" cy="259045"/>
    <xdr:sp macro="" textlink="">
      <xdr:nvSpPr>
        <xdr:cNvPr id="488" name="テキスト ボックス 487"/>
        <xdr:cNvSpPr txBox="1"/>
      </xdr:nvSpPr>
      <xdr:spPr>
        <a:xfrm>
          <a:off x="6705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35687</xdr:rowOff>
    </xdr:from>
    <xdr:to>
      <xdr:col>85</xdr:col>
      <xdr:colOff>127000</xdr:colOff>
      <xdr:row>37</xdr:row>
      <xdr:rowOff>85852</xdr:rowOff>
    </xdr:to>
    <xdr:cxnSp macro="">
      <xdr:nvCxnSpPr>
        <xdr:cNvPr id="518" name="直線コネクタ 517"/>
        <xdr:cNvCxnSpPr/>
      </xdr:nvCxnSpPr>
      <xdr:spPr>
        <a:xfrm flipV="1">
          <a:off x="15481300" y="6207887"/>
          <a:ext cx="838200" cy="2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37</xdr:row>
      <xdr:rowOff>85852</xdr:rowOff>
    </xdr:to>
    <xdr:cxnSp macro="">
      <xdr:nvCxnSpPr>
        <xdr:cNvPr id="521" name="直線コネクタ 520"/>
        <xdr:cNvCxnSpPr/>
      </xdr:nvCxnSpPr>
      <xdr:spPr>
        <a:xfrm>
          <a:off x="14592300" y="6219825"/>
          <a:ext cx="889000" cy="20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47625</xdr:rowOff>
    </xdr:from>
    <xdr:to>
      <xdr:col>76</xdr:col>
      <xdr:colOff>114300</xdr:colOff>
      <xdr:row>36</xdr:row>
      <xdr:rowOff>108204</xdr:rowOff>
    </xdr:to>
    <xdr:cxnSp macro="">
      <xdr:nvCxnSpPr>
        <xdr:cNvPr id="524" name="直線コネクタ 523"/>
        <xdr:cNvCxnSpPr/>
      </xdr:nvCxnSpPr>
      <xdr:spPr>
        <a:xfrm flipV="1">
          <a:off x="13703300" y="621982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108204</xdr:rowOff>
    </xdr:from>
    <xdr:to>
      <xdr:col>71</xdr:col>
      <xdr:colOff>177800</xdr:colOff>
      <xdr:row>37</xdr:row>
      <xdr:rowOff>4064</xdr:rowOff>
    </xdr:to>
    <xdr:cxnSp macro="">
      <xdr:nvCxnSpPr>
        <xdr:cNvPr id="527" name="直線コネクタ 526"/>
        <xdr:cNvCxnSpPr/>
      </xdr:nvCxnSpPr>
      <xdr:spPr>
        <a:xfrm flipV="1">
          <a:off x="12814300" y="6280404"/>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156337</xdr:rowOff>
    </xdr:from>
    <xdr:to>
      <xdr:col>85</xdr:col>
      <xdr:colOff>177800</xdr:colOff>
      <xdr:row>36</xdr:row>
      <xdr:rowOff>86487</xdr:rowOff>
    </xdr:to>
    <xdr:sp macro="" textlink="">
      <xdr:nvSpPr>
        <xdr:cNvPr id="537" name="楕円 536"/>
        <xdr:cNvSpPr/>
      </xdr:nvSpPr>
      <xdr:spPr>
        <a:xfrm>
          <a:off x="16268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7764</xdr:rowOff>
    </xdr:from>
    <xdr:ext cx="534377" cy="259045"/>
    <xdr:sp macro="" textlink="">
      <xdr:nvSpPr>
        <xdr:cNvPr id="538" name="消防費該当値テキスト"/>
        <xdr:cNvSpPr txBox="1"/>
      </xdr:nvSpPr>
      <xdr:spPr>
        <a:xfrm>
          <a:off x="16370300" y="60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35052</xdr:rowOff>
    </xdr:from>
    <xdr:to>
      <xdr:col>81</xdr:col>
      <xdr:colOff>101600</xdr:colOff>
      <xdr:row>37</xdr:row>
      <xdr:rowOff>136652</xdr:rowOff>
    </xdr:to>
    <xdr:sp macro="" textlink="">
      <xdr:nvSpPr>
        <xdr:cNvPr id="539" name="楕円 538"/>
        <xdr:cNvSpPr/>
      </xdr:nvSpPr>
      <xdr:spPr>
        <a:xfrm>
          <a:off x="15430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127779</xdr:rowOff>
    </xdr:from>
    <xdr:ext cx="534377" cy="259045"/>
    <xdr:sp macro="" textlink="">
      <xdr:nvSpPr>
        <xdr:cNvPr id="540" name="テキスト ボックス 539"/>
        <xdr:cNvSpPr txBox="1"/>
      </xdr:nvSpPr>
      <xdr:spPr>
        <a:xfrm>
          <a:off x="15214111" y="64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168275</xdr:rowOff>
    </xdr:from>
    <xdr:to>
      <xdr:col>76</xdr:col>
      <xdr:colOff>165100</xdr:colOff>
      <xdr:row>36</xdr:row>
      <xdr:rowOff>98425</xdr:rowOff>
    </xdr:to>
    <xdr:sp macro="" textlink="">
      <xdr:nvSpPr>
        <xdr:cNvPr id="541" name="楕円 540"/>
        <xdr:cNvSpPr/>
      </xdr:nvSpPr>
      <xdr:spPr>
        <a:xfrm>
          <a:off x="1454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89552</xdr:rowOff>
    </xdr:from>
    <xdr:ext cx="534377" cy="259045"/>
    <xdr:sp macro="" textlink="">
      <xdr:nvSpPr>
        <xdr:cNvPr id="542" name="テキスト ボックス 541"/>
        <xdr:cNvSpPr txBox="1"/>
      </xdr:nvSpPr>
      <xdr:spPr>
        <a:xfrm>
          <a:off x="14325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57404</xdr:rowOff>
    </xdr:from>
    <xdr:to>
      <xdr:col>72</xdr:col>
      <xdr:colOff>38100</xdr:colOff>
      <xdr:row>36</xdr:row>
      <xdr:rowOff>159004</xdr:rowOff>
    </xdr:to>
    <xdr:sp macro="" textlink="">
      <xdr:nvSpPr>
        <xdr:cNvPr id="543" name="楕円 542"/>
        <xdr:cNvSpPr/>
      </xdr:nvSpPr>
      <xdr:spPr>
        <a:xfrm>
          <a:off x="1365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150131</xdr:rowOff>
    </xdr:from>
    <xdr:ext cx="534377" cy="259045"/>
    <xdr:sp macro="" textlink="">
      <xdr:nvSpPr>
        <xdr:cNvPr id="544" name="テキスト ボックス 543"/>
        <xdr:cNvSpPr txBox="1"/>
      </xdr:nvSpPr>
      <xdr:spPr>
        <a:xfrm>
          <a:off x="13436111" y="63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124714</xdr:rowOff>
    </xdr:from>
    <xdr:to>
      <xdr:col>67</xdr:col>
      <xdr:colOff>101600</xdr:colOff>
      <xdr:row>37</xdr:row>
      <xdr:rowOff>54864</xdr:rowOff>
    </xdr:to>
    <xdr:sp macro="" textlink="">
      <xdr:nvSpPr>
        <xdr:cNvPr id="545" name="楕円 544"/>
        <xdr:cNvSpPr/>
      </xdr:nvSpPr>
      <xdr:spPr>
        <a:xfrm>
          <a:off x="12763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45991</xdr:rowOff>
    </xdr:from>
    <xdr:ext cx="534377" cy="259045"/>
    <xdr:sp macro="" textlink="">
      <xdr:nvSpPr>
        <xdr:cNvPr id="546" name="テキスト ボックス 545"/>
        <xdr:cNvSpPr txBox="1"/>
      </xdr:nvSpPr>
      <xdr:spPr>
        <a:xfrm>
          <a:off x="12547111" y="63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50866</xdr:rowOff>
    </xdr:from>
    <xdr:to>
      <xdr:col>85</xdr:col>
      <xdr:colOff>127000</xdr:colOff>
      <xdr:row>55</xdr:row>
      <xdr:rowOff>52809</xdr:rowOff>
    </xdr:to>
    <xdr:cxnSp macro="">
      <xdr:nvCxnSpPr>
        <xdr:cNvPr id="574" name="直線コネクタ 573"/>
        <xdr:cNvCxnSpPr/>
      </xdr:nvCxnSpPr>
      <xdr:spPr>
        <a:xfrm>
          <a:off x="15481300" y="948061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94597</xdr:rowOff>
    </xdr:from>
    <xdr:to>
      <xdr:col>81</xdr:col>
      <xdr:colOff>50800</xdr:colOff>
      <xdr:row>55</xdr:row>
      <xdr:rowOff>50866</xdr:rowOff>
    </xdr:to>
    <xdr:cxnSp macro="">
      <xdr:nvCxnSpPr>
        <xdr:cNvPr id="577" name="直線コネクタ 576"/>
        <xdr:cNvCxnSpPr/>
      </xdr:nvCxnSpPr>
      <xdr:spPr>
        <a:xfrm>
          <a:off x="14592300" y="9181447"/>
          <a:ext cx="889000" cy="2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94597</xdr:rowOff>
    </xdr:from>
    <xdr:to>
      <xdr:col>76</xdr:col>
      <xdr:colOff>114300</xdr:colOff>
      <xdr:row>54</xdr:row>
      <xdr:rowOff>115903</xdr:rowOff>
    </xdr:to>
    <xdr:cxnSp macro="">
      <xdr:nvCxnSpPr>
        <xdr:cNvPr id="580" name="直線コネクタ 579"/>
        <xdr:cNvCxnSpPr/>
      </xdr:nvCxnSpPr>
      <xdr:spPr>
        <a:xfrm flipV="1">
          <a:off x="13703300" y="9181447"/>
          <a:ext cx="889000" cy="19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115903</xdr:rowOff>
    </xdr:from>
    <xdr:to>
      <xdr:col>71</xdr:col>
      <xdr:colOff>177800</xdr:colOff>
      <xdr:row>55</xdr:row>
      <xdr:rowOff>36510</xdr:rowOff>
    </xdr:to>
    <xdr:cxnSp macro="">
      <xdr:nvCxnSpPr>
        <xdr:cNvPr id="583" name="直線コネクタ 582"/>
        <xdr:cNvCxnSpPr/>
      </xdr:nvCxnSpPr>
      <xdr:spPr>
        <a:xfrm flipV="1">
          <a:off x="12814300" y="9374203"/>
          <a:ext cx="889000" cy="9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2009</xdr:rowOff>
    </xdr:from>
    <xdr:to>
      <xdr:col>85</xdr:col>
      <xdr:colOff>177800</xdr:colOff>
      <xdr:row>55</xdr:row>
      <xdr:rowOff>103609</xdr:rowOff>
    </xdr:to>
    <xdr:sp macro="" textlink="">
      <xdr:nvSpPr>
        <xdr:cNvPr id="593" name="楕円 592"/>
        <xdr:cNvSpPr/>
      </xdr:nvSpPr>
      <xdr:spPr>
        <a:xfrm>
          <a:off x="16268700" y="94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24886</xdr:rowOff>
    </xdr:from>
    <xdr:ext cx="534377" cy="259045"/>
    <xdr:sp macro="" textlink="">
      <xdr:nvSpPr>
        <xdr:cNvPr id="594" name="教育費該当値テキスト"/>
        <xdr:cNvSpPr txBox="1"/>
      </xdr:nvSpPr>
      <xdr:spPr>
        <a:xfrm>
          <a:off x="16370300" y="92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xdr:rowOff>
    </xdr:from>
    <xdr:to>
      <xdr:col>81</xdr:col>
      <xdr:colOff>101600</xdr:colOff>
      <xdr:row>55</xdr:row>
      <xdr:rowOff>101666</xdr:rowOff>
    </xdr:to>
    <xdr:sp macro="" textlink="">
      <xdr:nvSpPr>
        <xdr:cNvPr id="595" name="楕円 594"/>
        <xdr:cNvSpPr/>
      </xdr:nvSpPr>
      <xdr:spPr>
        <a:xfrm>
          <a:off x="15430500" y="9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118193</xdr:rowOff>
    </xdr:from>
    <xdr:ext cx="534377" cy="259045"/>
    <xdr:sp macro="" textlink="">
      <xdr:nvSpPr>
        <xdr:cNvPr id="596" name="テキスト ボックス 595"/>
        <xdr:cNvSpPr txBox="1"/>
      </xdr:nvSpPr>
      <xdr:spPr>
        <a:xfrm>
          <a:off x="15214111" y="92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43797</xdr:rowOff>
    </xdr:from>
    <xdr:to>
      <xdr:col>76</xdr:col>
      <xdr:colOff>165100</xdr:colOff>
      <xdr:row>53</xdr:row>
      <xdr:rowOff>145397</xdr:rowOff>
    </xdr:to>
    <xdr:sp macro="" textlink="">
      <xdr:nvSpPr>
        <xdr:cNvPr id="597" name="楕円 596"/>
        <xdr:cNvSpPr/>
      </xdr:nvSpPr>
      <xdr:spPr>
        <a:xfrm>
          <a:off x="14541500" y="91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161924</xdr:rowOff>
    </xdr:from>
    <xdr:ext cx="534377" cy="259045"/>
    <xdr:sp macro="" textlink="">
      <xdr:nvSpPr>
        <xdr:cNvPr id="598" name="テキスト ボックス 597"/>
        <xdr:cNvSpPr txBox="1"/>
      </xdr:nvSpPr>
      <xdr:spPr>
        <a:xfrm>
          <a:off x="14325111" y="89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65103</xdr:rowOff>
    </xdr:from>
    <xdr:to>
      <xdr:col>72</xdr:col>
      <xdr:colOff>38100</xdr:colOff>
      <xdr:row>54</xdr:row>
      <xdr:rowOff>166703</xdr:rowOff>
    </xdr:to>
    <xdr:sp macro="" textlink="">
      <xdr:nvSpPr>
        <xdr:cNvPr id="599" name="楕円 598"/>
        <xdr:cNvSpPr/>
      </xdr:nvSpPr>
      <xdr:spPr>
        <a:xfrm>
          <a:off x="13652500" y="93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11780</xdr:rowOff>
    </xdr:from>
    <xdr:ext cx="534377" cy="259045"/>
    <xdr:sp macro="" textlink="">
      <xdr:nvSpPr>
        <xdr:cNvPr id="600" name="テキスト ボックス 599"/>
        <xdr:cNvSpPr txBox="1"/>
      </xdr:nvSpPr>
      <xdr:spPr>
        <a:xfrm>
          <a:off x="13436111" y="90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157160</xdr:rowOff>
    </xdr:from>
    <xdr:to>
      <xdr:col>67</xdr:col>
      <xdr:colOff>101600</xdr:colOff>
      <xdr:row>55</xdr:row>
      <xdr:rowOff>87310</xdr:rowOff>
    </xdr:to>
    <xdr:sp macro="" textlink="">
      <xdr:nvSpPr>
        <xdr:cNvPr id="601" name="楕円 600"/>
        <xdr:cNvSpPr/>
      </xdr:nvSpPr>
      <xdr:spPr>
        <a:xfrm>
          <a:off x="12763500" y="94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103837</xdr:rowOff>
    </xdr:from>
    <xdr:ext cx="534377" cy="259045"/>
    <xdr:sp macro="" textlink="">
      <xdr:nvSpPr>
        <xdr:cNvPr id="602" name="テキスト ボックス 601"/>
        <xdr:cNvSpPr txBox="1"/>
      </xdr:nvSpPr>
      <xdr:spPr>
        <a:xfrm>
          <a:off x="12547111" y="91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50088</xdr:rowOff>
    </xdr:from>
    <xdr:to>
      <xdr:col>85</xdr:col>
      <xdr:colOff>127000</xdr:colOff>
      <xdr:row>78</xdr:row>
      <xdr:rowOff>139700</xdr:rowOff>
    </xdr:to>
    <xdr:cxnSp macro="">
      <xdr:nvCxnSpPr>
        <xdr:cNvPr id="629" name="直線コネクタ 628"/>
        <xdr:cNvCxnSpPr/>
      </xdr:nvCxnSpPr>
      <xdr:spPr>
        <a:xfrm flipV="1">
          <a:off x="15481300" y="13423188"/>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54203</xdr:rowOff>
    </xdr:from>
    <xdr:to>
      <xdr:col>81</xdr:col>
      <xdr:colOff>50800</xdr:colOff>
      <xdr:row>78</xdr:row>
      <xdr:rowOff>139700</xdr:rowOff>
    </xdr:to>
    <xdr:cxnSp macro="">
      <xdr:nvCxnSpPr>
        <xdr:cNvPr id="632" name="直線コネクタ 631"/>
        <xdr:cNvCxnSpPr/>
      </xdr:nvCxnSpPr>
      <xdr:spPr>
        <a:xfrm>
          <a:off x="14592300" y="13084403"/>
          <a:ext cx="889000" cy="4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54203</xdr:rowOff>
    </xdr:from>
    <xdr:to>
      <xdr:col>76</xdr:col>
      <xdr:colOff>114300</xdr:colOff>
      <xdr:row>77</xdr:row>
      <xdr:rowOff>60147</xdr:rowOff>
    </xdr:to>
    <xdr:cxnSp macro="">
      <xdr:nvCxnSpPr>
        <xdr:cNvPr id="635" name="直線コネクタ 634"/>
        <xdr:cNvCxnSpPr/>
      </xdr:nvCxnSpPr>
      <xdr:spPr>
        <a:xfrm flipV="1">
          <a:off x="13703300" y="13084403"/>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60147</xdr:rowOff>
    </xdr:from>
    <xdr:to>
      <xdr:col>71</xdr:col>
      <xdr:colOff>177800</xdr:colOff>
      <xdr:row>78</xdr:row>
      <xdr:rowOff>77064</xdr:rowOff>
    </xdr:to>
    <xdr:cxnSp macro="">
      <xdr:nvCxnSpPr>
        <xdr:cNvPr id="638" name="直線コネクタ 637"/>
        <xdr:cNvCxnSpPr/>
      </xdr:nvCxnSpPr>
      <xdr:spPr>
        <a:xfrm flipV="1">
          <a:off x="12814300" y="13261797"/>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170738</xdr:rowOff>
    </xdr:from>
    <xdr:to>
      <xdr:col>85</xdr:col>
      <xdr:colOff>177800</xdr:colOff>
      <xdr:row>78</xdr:row>
      <xdr:rowOff>100888</xdr:rowOff>
    </xdr:to>
    <xdr:sp macro="" textlink="">
      <xdr:nvSpPr>
        <xdr:cNvPr id="648" name="楕円 647"/>
        <xdr:cNvSpPr/>
      </xdr:nvSpPr>
      <xdr:spPr>
        <a:xfrm>
          <a:off x="162687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118075</xdr:rowOff>
    </xdr:from>
    <xdr:ext cx="378565" cy="259045"/>
    <xdr:sp macro="" textlink="">
      <xdr:nvSpPr>
        <xdr:cNvPr id="649" name="災害復旧費該当値テキスト"/>
        <xdr:cNvSpPr txBox="1"/>
      </xdr:nvSpPr>
      <xdr:spPr>
        <a:xfrm>
          <a:off x="16370300" y="1331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3403</xdr:rowOff>
    </xdr:from>
    <xdr:to>
      <xdr:col>76</xdr:col>
      <xdr:colOff>165100</xdr:colOff>
      <xdr:row>76</xdr:row>
      <xdr:rowOff>105003</xdr:rowOff>
    </xdr:to>
    <xdr:sp macro="" textlink="">
      <xdr:nvSpPr>
        <xdr:cNvPr id="652" name="楕円 651"/>
        <xdr:cNvSpPr/>
      </xdr:nvSpPr>
      <xdr:spPr>
        <a:xfrm>
          <a:off x="14541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121531</xdr:rowOff>
    </xdr:from>
    <xdr:ext cx="378565" cy="259045"/>
    <xdr:sp macro="" textlink="">
      <xdr:nvSpPr>
        <xdr:cNvPr id="653" name="テキスト ボックス 652"/>
        <xdr:cNvSpPr txBox="1"/>
      </xdr:nvSpPr>
      <xdr:spPr>
        <a:xfrm>
          <a:off x="14403017" y="1280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9347</xdr:rowOff>
    </xdr:from>
    <xdr:to>
      <xdr:col>72</xdr:col>
      <xdr:colOff>38100</xdr:colOff>
      <xdr:row>77</xdr:row>
      <xdr:rowOff>110947</xdr:rowOff>
    </xdr:to>
    <xdr:sp macro="" textlink="">
      <xdr:nvSpPr>
        <xdr:cNvPr id="654" name="楕円 653"/>
        <xdr:cNvSpPr/>
      </xdr:nvSpPr>
      <xdr:spPr>
        <a:xfrm>
          <a:off x="13652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127474</xdr:rowOff>
    </xdr:from>
    <xdr:ext cx="378565" cy="259045"/>
    <xdr:sp macro="" textlink="">
      <xdr:nvSpPr>
        <xdr:cNvPr id="655" name="テキスト ボックス 654"/>
        <xdr:cNvSpPr txBox="1"/>
      </xdr:nvSpPr>
      <xdr:spPr>
        <a:xfrm>
          <a:off x="13514017" y="1298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26264</xdr:rowOff>
    </xdr:from>
    <xdr:to>
      <xdr:col>67</xdr:col>
      <xdr:colOff>101600</xdr:colOff>
      <xdr:row>78</xdr:row>
      <xdr:rowOff>127864</xdr:rowOff>
    </xdr:to>
    <xdr:sp macro="" textlink="">
      <xdr:nvSpPr>
        <xdr:cNvPr id="656" name="楕円 655"/>
        <xdr:cNvSpPr/>
      </xdr:nvSpPr>
      <xdr:spPr>
        <a:xfrm>
          <a:off x="12763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118991</xdr:rowOff>
    </xdr:from>
    <xdr:ext cx="378565" cy="259045"/>
    <xdr:sp macro="" textlink="">
      <xdr:nvSpPr>
        <xdr:cNvPr id="657" name="テキスト ボックス 656"/>
        <xdr:cNvSpPr txBox="1"/>
      </xdr:nvSpPr>
      <xdr:spPr>
        <a:xfrm>
          <a:off x="12625017" y="1349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120459</xdr:rowOff>
    </xdr:from>
    <xdr:to>
      <xdr:col>85</xdr:col>
      <xdr:colOff>127000</xdr:colOff>
      <xdr:row>91</xdr:row>
      <xdr:rowOff>143244</xdr:rowOff>
    </xdr:to>
    <xdr:cxnSp macro="">
      <xdr:nvCxnSpPr>
        <xdr:cNvPr id="686" name="直線コネクタ 685"/>
        <xdr:cNvCxnSpPr/>
      </xdr:nvCxnSpPr>
      <xdr:spPr>
        <a:xfrm>
          <a:off x="15481300" y="15722409"/>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43117</xdr:rowOff>
    </xdr:from>
    <xdr:to>
      <xdr:col>81</xdr:col>
      <xdr:colOff>50800</xdr:colOff>
      <xdr:row>91</xdr:row>
      <xdr:rowOff>120459</xdr:rowOff>
    </xdr:to>
    <xdr:cxnSp macro="">
      <xdr:nvCxnSpPr>
        <xdr:cNvPr id="689" name="直線コネクタ 688"/>
        <xdr:cNvCxnSpPr/>
      </xdr:nvCxnSpPr>
      <xdr:spPr>
        <a:xfrm>
          <a:off x="14592300" y="15645067"/>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16447</xdr:rowOff>
    </xdr:from>
    <xdr:to>
      <xdr:col>76</xdr:col>
      <xdr:colOff>114300</xdr:colOff>
      <xdr:row>91</xdr:row>
      <xdr:rowOff>43117</xdr:rowOff>
    </xdr:to>
    <xdr:cxnSp macro="">
      <xdr:nvCxnSpPr>
        <xdr:cNvPr id="692" name="直線コネクタ 691"/>
        <xdr:cNvCxnSpPr/>
      </xdr:nvCxnSpPr>
      <xdr:spPr>
        <a:xfrm>
          <a:off x="13703300" y="1561839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164275</xdr:rowOff>
    </xdr:from>
    <xdr:to>
      <xdr:col>71</xdr:col>
      <xdr:colOff>177800</xdr:colOff>
      <xdr:row>91</xdr:row>
      <xdr:rowOff>16447</xdr:rowOff>
    </xdr:to>
    <xdr:cxnSp macro="">
      <xdr:nvCxnSpPr>
        <xdr:cNvPr id="695" name="直線コネクタ 694"/>
        <xdr:cNvCxnSpPr/>
      </xdr:nvCxnSpPr>
      <xdr:spPr>
        <a:xfrm>
          <a:off x="12814300" y="1559477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92444</xdr:rowOff>
    </xdr:from>
    <xdr:to>
      <xdr:col>85</xdr:col>
      <xdr:colOff>177800</xdr:colOff>
      <xdr:row>92</xdr:row>
      <xdr:rowOff>22594</xdr:rowOff>
    </xdr:to>
    <xdr:sp macro="" textlink="">
      <xdr:nvSpPr>
        <xdr:cNvPr id="705" name="楕円 704"/>
        <xdr:cNvSpPr/>
      </xdr:nvSpPr>
      <xdr:spPr>
        <a:xfrm>
          <a:off x="16268700" y="156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45471</xdr:rowOff>
    </xdr:from>
    <xdr:ext cx="534377" cy="259045"/>
    <xdr:sp macro="" textlink="">
      <xdr:nvSpPr>
        <xdr:cNvPr id="706" name="公債費該当値テキスト"/>
        <xdr:cNvSpPr txBox="1"/>
      </xdr:nvSpPr>
      <xdr:spPr>
        <a:xfrm>
          <a:off x="16370300" y="156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69659</xdr:rowOff>
    </xdr:from>
    <xdr:to>
      <xdr:col>81</xdr:col>
      <xdr:colOff>101600</xdr:colOff>
      <xdr:row>91</xdr:row>
      <xdr:rowOff>171259</xdr:rowOff>
    </xdr:to>
    <xdr:sp macro="" textlink="">
      <xdr:nvSpPr>
        <xdr:cNvPr id="707" name="楕円 706"/>
        <xdr:cNvSpPr/>
      </xdr:nvSpPr>
      <xdr:spPr>
        <a:xfrm>
          <a:off x="15430500" y="15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16336</xdr:rowOff>
    </xdr:from>
    <xdr:ext cx="534377" cy="259045"/>
    <xdr:sp macro="" textlink="">
      <xdr:nvSpPr>
        <xdr:cNvPr id="708" name="テキスト ボックス 707"/>
        <xdr:cNvSpPr txBox="1"/>
      </xdr:nvSpPr>
      <xdr:spPr>
        <a:xfrm>
          <a:off x="15214111" y="154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163767</xdr:rowOff>
    </xdr:from>
    <xdr:to>
      <xdr:col>76</xdr:col>
      <xdr:colOff>165100</xdr:colOff>
      <xdr:row>91</xdr:row>
      <xdr:rowOff>93917</xdr:rowOff>
    </xdr:to>
    <xdr:sp macro="" textlink="">
      <xdr:nvSpPr>
        <xdr:cNvPr id="709" name="楕円 708"/>
        <xdr:cNvSpPr/>
      </xdr:nvSpPr>
      <xdr:spPr>
        <a:xfrm>
          <a:off x="145415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110444</xdr:rowOff>
    </xdr:from>
    <xdr:ext cx="534377" cy="259045"/>
    <xdr:sp macro="" textlink="">
      <xdr:nvSpPr>
        <xdr:cNvPr id="710" name="テキスト ボックス 709"/>
        <xdr:cNvSpPr txBox="1"/>
      </xdr:nvSpPr>
      <xdr:spPr>
        <a:xfrm>
          <a:off x="14325111" y="153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137097</xdr:rowOff>
    </xdr:from>
    <xdr:to>
      <xdr:col>72</xdr:col>
      <xdr:colOff>38100</xdr:colOff>
      <xdr:row>91</xdr:row>
      <xdr:rowOff>67247</xdr:rowOff>
    </xdr:to>
    <xdr:sp macro="" textlink="">
      <xdr:nvSpPr>
        <xdr:cNvPr id="711" name="楕円 710"/>
        <xdr:cNvSpPr/>
      </xdr:nvSpPr>
      <xdr:spPr>
        <a:xfrm>
          <a:off x="13652500" y="155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83774</xdr:rowOff>
    </xdr:from>
    <xdr:ext cx="534377" cy="259045"/>
    <xdr:sp macro="" textlink="">
      <xdr:nvSpPr>
        <xdr:cNvPr id="712" name="テキスト ボックス 711"/>
        <xdr:cNvSpPr txBox="1"/>
      </xdr:nvSpPr>
      <xdr:spPr>
        <a:xfrm>
          <a:off x="13436111" y="153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113475</xdr:rowOff>
    </xdr:from>
    <xdr:to>
      <xdr:col>67</xdr:col>
      <xdr:colOff>101600</xdr:colOff>
      <xdr:row>91</xdr:row>
      <xdr:rowOff>43625</xdr:rowOff>
    </xdr:to>
    <xdr:sp macro="" textlink="">
      <xdr:nvSpPr>
        <xdr:cNvPr id="713" name="楕円 712"/>
        <xdr:cNvSpPr/>
      </xdr:nvSpPr>
      <xdr:spPr>
        <a:xfrm>
          <a:off x="12763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60152</xdr:rowOff>
    </xdr:from>
    <xdr:ext cx="534377" cy="259045"/>
    <xdr:sp macro="" textlink="">
      <xdr:nvSpPr>
        <xdr:cNvPr id="714" name="テキスト ボックス 713"/>
        <xdr:cNvSpPr txBox="1"/>
      </xdr:nvSpPr>
      <xdr:spPr>
        <a:xfrm>
          <a:off x="12547111" y="15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84836</xdr:rowOff>
    </xdr:from>
    <xdr:to>
      <xdr:col>116</xdr:col>
      <xdr:colOff>63500</xdr:colOff>
      <xdr:row>30</xdr:row>
      <xdr:rowOff>104648</xdr:rowOff>
    </xdr:to>
    <xdr:cxnSp macro="">
      <xdr:nvCxnSpPr>
        <xdr:cNvPr id="743" name="直線コネクタ 742"/>
        <xdr:cNvCxnSpPr/>
      </xdr:nvCxnSpPr>
      <xdr:spPr>
        <a:xfrm flipV="1">
          <a:off x="21323300" y="522833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70375</xdr:rowOff>
    </xdr:from>
    <xdr:ext cx="313932" cy="259045"/>
    <xdr:sp macro="" textlink="">
      <xdr:nvSpPr>
        <xdr:cNvPr id="744" name="諸支出金平均値テキスト"/>
        <xdr:cNvSpPr txBox="1"/>
      </xdr:nvSpPr>
      <xdr:spPr>
        <a:xfrm>
          <a:off x="22212300" y="6585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104648</xdr:rowOff>
    </xdr:from>
    <xdr:to>
      <xdr:col>111</xdr:col>
      <xdr:colOff>177800</xdr:colOff>
      <xdr:row>30</xdr:row>
      <xdr:rowOff>151892</xdr:rowOff>
    </xdr:to>
    <xdr:cxnSp macro="">
      <xdr:nvCxnSpPr>
        <xdr:cNvPr id="746" name="直線コネクタ 745"/>
        <xdr:cNvCxnSpPr/>
      </xdr:nvCxnSpPr>
      <xdr:spPr>
        <a:xfrm flipV="1">
          <a:off x="20434300" y="524814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113809</xdr:rowOff>
    </xdr:from>
    <xdr:ext cx="378565" cy="259045"/>
    <xdr:sp macro="" textlink="">
      <xdr:nvSpPr>
        <xdr:cNvPr id="748" name="テキスト ボックス 747"/>
        <xdr:cNvSpPr txBox="1"/>
      </xdr:nvSpPr>
      <xdr:spPr>
        <a:xfrm>
          <a:off x="21134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103124</xdr:rowOff>
    </xdr:from>
    <xdr:to>
      <xdr:col>107</xdr:col>
      <xdr:colOff>50800</xdr:colOff>
      <xdr:row>30</xdr:row>
      <xdr:rowOff>151892</xdr:rowOff>
    </xdr:to>
    <xdr:cxnSp macro="">
      <xdr:nvCxnSpPr>
        <xdr:cNvPr id="749" name="直線コネクタ 748"/>
        <xdr:cNvCxnSpPr/>
      </xdr:nvCxnSpPr>
      <xdr:spPr>
        <a:xfrm>
          <a:off x="19545300" y="524662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49801</xdr:rowOff>
    </xdr:from>
    <xdr:ext cx="378565" cy="259045"/>
    <xdr:sp macro="" textlink="">
      <xdr:nvSpPr>
        <xdr:cNvPr id="751" name="テキスト ボックス 750"/>
        <xdr:cNvSpPr txBox="1"/>
      </xdr:nvSpPr>
      <xdr:spPr>
        <a:xfrm>
          <a:off x="20245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82550</xdr:rowOff>
    </xdr:from>
    <xdr:to>
      <xdr:col>102</xdr:col>
      <xdr:colOff>114300</xdr:colOff>
      <xdr:row>30</xdr:row>
      <xdr:rowOff>103124</xdr:rowOff>
    </xdr:to>
    <xdr:cxnSp macro="">
      <xdr:nvCxnSpPr>
        <xdr:cNvPr id="752" name="直線コネクタ 751"/>
        <xdr:cNvCxnSpPr/>
      </xdr:nvCxnSpPr>
      <xdr:spPr>
        <a:xfrm>
          <a:off x="18656300" y="52260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152671</xdr:rowOff>
    </xdr:from>
    <xdr:ext cx="378565" cy="259045"/>
    <xdr:sp macro="" textlink="">
      <xdr:nvSpPr>
        <xdr:cNvPr id="754" name="テキスト ボックス 753"/>
        <xdr:cNvSpPr txBox="1"/>
      </xdr:nvSpPr>
      <xdr:spPr>
        <a:xfrm>
          <a:off x="19356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64279</xdr:rowOff>
    </xdr:from>
    <xdr:ext cx="378565" cy="259045"/>
    <xdr:sp macro="" textlink="">
      <xdr:nvSpPr>
        <xdr:cNvPr id="756" name="テキスト ボックス 755"/>
        <xdr:cNvSpPr txBox="1"/>
      </xdr:nvSpPr>
      <xdr:spPr>
        <a:xfrm>
          <a:off x="18467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34036</xdr:rowOff>
    </xdr:from>
    <xdr:to>
      <xdr:col>116</xdr:col>
      <xdr:colOff>114300</xdr:colOff>
      <xdr:row>30</xdr:row>
      <xdr:rowOff>135636</xdr:rowOff>
    </xdr:to>
    <xdr:sp macro="" textlink="">
      <xdr:nvSpPr>
        <xdr:cNvPr id="762" name="楕円 761"/>
        <xdr:cNvSpPr/>
      </xdr:nvSpPr>
      <xdr:spPr>
        <a:xfrm>
          <a:off x="22110700" y="51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158513</xdr:rowOff>
    </xdr:from>
    <xdr:ext cx="469744" cy="259045"/>
    <xdr:sp macro="" textlink="">
      <xdr:nvSpPr>
        <xdr:cNvPr id="763" name="諸支出金該当値テキスト"/>
        <xdr:cNvSpPr txBox="1"/>
      </xdr:nvSpPr>
      <xdr:spPr>
        <a:xfrm>
          <a:off x="22212300" y="51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53848</xdr:rowOff>
    </xdr:from>
    <xdr:to>
      <xdr:col>112</xdr:col>
      <xdr:colOff>38100</xdr:colOff>
      <xdr:row>30</xdr:row>
      <xdr:rowOff>155448</xdr:rowOff>
    </xdr:to>
    <xdr:sp macro="" textlink="">
      <xdr:nvSpPr>
        <xdr:cNvPr id="764" name="楕円 763"/>
        <xdr:cNvSpPr/>
      </xdr:nvSpPr>
      <xdr:spPr>
        <a:xfrm>
          <a:off x="21272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525</xdr:rowOff>
    </xdr:from>
    <xdr:ext cx="469744" cy="259045"/>
    <xdr:sp macro="" textlink="">
      <xdr:nvSpPr>
        <xdr:cNvPr id="765" name="テキスト ボックス 764"/>
        <xdr:cNvSpPr txBox="1"/>
      </xdr:nvSpPr>
      <xdr:spPr>
        <a:xfrm>
          <a:off x="21088428" y="49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101092</xdr:rowOff>
    </xdr:from>
    <xdr:to>
      <xdr:col>107</xdr:col>
      <xdr:colOff>101600</xdr:colOff>
      <xdr:row>31</xdr:row>
      <xdr:rowOff>31242</xdr:rowOff>
    </xdr:to>
    <xdr:sp macro="" textlink="">
      <xdr:nvSpPr>
        <xdr:cNvPr id="766" name="楕円 765"/>
        <xdr:cNvSpPr/>
      </xdr:nvSpPr>
      <xdr:spPr>
        <a:xfrm>
          <a:off x="20383500" y="52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47769</xdr:rowOff>
    </xdr:from>
    <xdr:ext cx="469744" cy="259045"/>
    <xdr:sp macro="" textlink="">
      <xdr:nvSpPr>
        <xdr:cNvPr id="767" name="テキスト ボックス 766"/>
        <xdr:cNvSpPr txBox="1"/>
      </xdr:nvSpPr>
      <xdr:spPr>
        <a:xfrm>
          <a:off x="20199428" y="50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52324</xdr:rowOff>
    </xdr:from>
    <xdr:to>
      <xdr:col>102</xdr:col>
      <xdr:colOff>165100</xdr:colOff>
      <xdr:row>30</xdr:row>
      <xdr:rowOff>153924</xdr:rowOff>
    </xdr:to>
    <xdr:sp macro="" textlink="">
      <xdr:nvSpPr>
        <xdr:cNvPr id="768" name="楕円 767"/>
        <xdr:cNvSpPr/>
      </xdr:nvSpPr>
      <xdr:spPr>
        <a:xfrm>
          <a:off x="19494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170451</xdr:rowOff>
    </xdr:from>
    <xdr:ext cx="469744" cy="259045"/>
    <xdr:sp macro="" textlink="">
      <xdr:nvSpPr>
        <xdr:cNvPr id="769" name="テキスト ボックス 768"/>
        <xdr:cNvSpPr txBox="1"/>
      </xdr:nvSpPr>
      <xdr:spPr>
        <a:xfrm>
          <a:off x="19310428" y="49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31750</xdr:rowOff>
    </xdr:from>
    <xdr:to>
      <xdr:col>98</xdr:col>
      <xdr:colOff>38100</xdr:colOff>
      <xdr:row>30</xdr:row>
      <xdr:rowOff>133350</xdr:rowOff>
    </xdr:to>
    <xdr:sp macro="" textlink="">
      <xdr:nvSpPr>
        <xdr:cNvPr id="770" name="楕円 769"/>
        <xdr:cNvSpPr/>
      </xdr:nvSpPr>
      <xdr:spPr>
        <a:xfrm>
          <a:off x="186055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149877</xdr:rowOff>
    </xdr:from>
    <xdr:ext cx="469744" cy="259045"/>
    <xdr:sp macro="" textlink="">
      <xdr:nvSpPr>
        <xdr:cNvPr id="771" name="テキスト ボックス 770"/>
        <xdr:cNvSpPr txBox="1"/>
      </xdr:nvSpPr>
      <xdr:spPr>
        <a:xfrm>
          <a:off x="18421428"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民生費は、住民一人当たり１７６，７８３円となっており、事業費では対前年度比０．６％減となっている。これは主に年金生活者等支援臨時福祉給付金給付費、医療福祉人材育成事業貸付金の減少によるものである。</a:t>
          </a:r>
          <a:endParaRPr lang="en-US" altLang="ja-JP" sz="1400" b="0" i="0" u="none" strike="noStrike">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・教育費は、住民一人当たり４６，３０１円となっており、事業費では対前年度比０．５％減となっている。これは主に新体育館建設事業費の減少によるものである。</a:t>
          </a:r>
          <a:b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b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６６，８１４円となっている。公債費総額では前年比２．１％減となっているが、類似団体と比較して一人当たりのコストが非常に高い状況となっており、引き続き地方債の繰上償還及び発行抑制に取り組んでいく。</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　Ｈ</a:t>
          </a:r>
          <a:r>
            <a:rPr lang="en-US" altLang="ja-JP" sz="1300" b="0" i="0" u="none" strike="noStrike">
              <a:solidFill>
                <a:srgbClr val="000000"/>
              </a:solidFill>
              <a:effectLst/>
              <a:latin typeface="ＭＳ Ｐゴシック" panose="020B0600070205080204" pitchFamily="50" charset="-128"/>
              <a:ea typeface="ＭＳ Ｐゴシック" panose="020B0600070205080204" pitchFamily="50" charset="-128"/>
            </a:rPr>
            <a:t>29</a:t>
          </a:r>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年度は、庁舎建設基金、財政調整基金など積立金や、簡易水道事業統合による水道事業会計への補助費等の増によって歳出が増加したが、中核市移行準備経費及び雪害対策経費に係る財政調整基金、地域振興基金、減債基金等の繰入金や、地方税の増によって歳入も増加したことにより、前年度に比べ実質収支額が１．８億円増加した。財政調整基金を取り崩したが、同時に積み立ても行ったため、実質単年度収支比率は０．３４ポイント増加し、１．４６ポイントとなった。</a:t>
          </a:r>
          <a:endParaRPr lang="en-US" altLang="ja-JP" sz="1300" b="0" i="0" u="none" strike="noStrike">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構成する各会計は、全会計において黒字となっている。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また、特別会計の整理統合に取り組んでいるところであり、</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年度には住宅新築資金等貸付事業特別会計を閉鎖、</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年度をもって簡易水道事業特別会計を水道事業会計へ統合し、自動車運送事業会計・駐車場事業会計を交通事業会計へ統合した。</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a:t>
          </a:r>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地方債の繰上償還及び発行抑制に継続的に取り組んでおり、減少傾向となっている。</a:t>
          </a:r>
          <a:r>
            <a:rPr lang="ja-JP" altLang="en-US" sz="1400"/>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地方債の発行抑制や繰上償還などの継続的取組によって地方債現在高が減少し、また公営企業債等繰入見込額の減など、将来負担額が減少しており、将来負担比率（分子）が下がっている。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中核市移行準備経費、除雪対策経費、及び起債繰上償還のため、財政調整基金・減債基金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億円の取り崩しを行い、基金全体では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地方債残高の縮減を図り、財政の健全化を進めつつ、財政調整基金・減債基金の合計残高を維持していく。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・松江市庁舎建設基金：庁舎の建設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・松江市地域振興基金：新市まちづくり計画に基づき実施する地域振興に資する事業の推進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・鹿島地域振興基金：松江市鹿島地区の地域振興及び防災その他の安全安心に資する事業の推進</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・鹿島公共用施設維持修繕基金：松江市鹿島町に所在する公共施設の修繕その他維持補修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・松江市ふれあい福祉基金：地域活動の促進とボランティア活動の活性化、もって社会福祉の向上に資する施策の推進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・松江市庁舎建設基金：地域振興基金からの積み替えを行い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億円の積み立てを行った一方で、庁舎建設基金への積み替え等のため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・鹿島地域振興基金：幼稚園・児童クラブ施設整備事業等に充当するため取り崩しを行い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・鹿島公共用施設維持修繕基金：体育施設改修事業等に充当するため取り崩しを行い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・松江市庁舎建設基金：庁舎建設事業のため、年次的に積み立てる。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財源補填のため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億円取り崩した一方で、減債基金からの積み替え（繰上償還相当額）を行ったことにより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年度まで減債基金から財政調整基金へ繰上償還相当額の積み替えを行う。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財政調整基金と減債基金の合計残高を維持していく。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財政調整基金への積み替え（繰上償還相当額）のため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年度まで減債基金から財政調整基金へ繰上償還相当額の積み替えを行う。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財政調整基金と減債基金の合計残高を維持していく。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下回っているため、早急な対応が必要になる訳ではないが、将来に向けて公共施設の長寿命化、複合化、廃止等を着実に進め、引き続き施設保有量の適正化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6" name="楕円 75"/>
        <xdr:cNvSpPr/>
      </xdr:nvSpPr>
      <xdr:spPr>
        <a:xfrm>
          <a:off x="4711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82694</xdr:rowOff>
    </xdr:from>
    <xdr:ext cx="405111" cy="259045"/>
    <xdr:sp macro="" textlink="">
      <xdr:nvSpPr>
        <xdr:cNvPr id="77" name="有形固定資産減価償却率該当値テキスト"/>
        <xdr:cNvSpPr txBox="1"/>
      </xdr:nvSpPr>
      <xdr:spPr>
        <a:xfrm>
          <a:off x="4813300" y="582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78" name="楕円 77"/>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39751</xdr:rowOff>
    </xdr:to>
    <xdr:cxnSp macro="">
      <xdr:nvCxnSpPr>
        <xdr:cNvPr id="79" name="直線コネクタ 78"/>
        <xdr:cNvCxnSpPr/>
      </xdr:nvCxnSpPr>
      <xdr:spPr>
        <a:xfrm flipV="1">
          <a:off x="4051300" y="589864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0" name="楕円 79"/>
        <xdr:cNvSpPr/>
      </xdr:nvSpPr>
      <xdr:spPr>
        <a:xfrm>
          <a:off x="3238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104521</xdr:rowOff>
    </xdr:to>
    <xdr:cxnSp macro="">
      <xdr:nvCxnSpPr>
        <xdr:cNvPr id="81" name="直線コネクタ 80"/>
        <xdr:cNvCxnSpPr/>
      </xdr:nvCxnSpPr>
      <xdr:spPr>
        <a:xfrm flipV="1">
          <a:off x="3289300" y="595477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3" name="n_2ave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84" name="n_1main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398</xdr:rowOff>
    </xdr:from>
    <xdr:ext cx="405111" cy="259045"/>
    <xdr:sp macro="" textlink="">
      <xdr:nvSpPr>
        <xdr:cNvPr id="85" name="n_2mainValue有形固定資産減価償却率"/>
        <xdr:cNvSpPr txBox="1"/>
      </xdr:nvSpPr>
      <xdr:spPr>
        <a:xfrm>
          <a:off x="3086744"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類似団体平均値と比較しやや高い水準となっているが、分析については分母が単年度の収支の影響で大きく変動する可能性があるため、単年度ではなく複数年度の比較が必要であるため、少なくとも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か年の推移をみて行う予定。</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40217</xdr:rowOff>
    </xdr:from>
    <xdr:to>
      <xdr:col>76</xdr:col>
      <xdr:colOff>73025</xdr:colOff>
      <xdr:row>29</xdr:row>
      <xdr:rowOff>141817</xdr:rowOff>
    </xdr:to>
    <xdr:sp macro="" textlink="">
      <xdr:nvSpPr>
        <xdr:cNvPr id="127" name="楕円 126"/>
        <xdr:cNvSpPr/>
      </xdr:nvSpPr>
      <xdr:spPr>
        <a:xfrm>
          <a:off x="14744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63094</xdr:rowOff>
    </xdr:from>
    <xdr:ext cx="340478" cy="259045"/>
    <xdr:sp macro="" textlink="">
      <xdr:nvSpPr>
        <xdr:cNvPr id="128" name="債務償還可能年数該当値テキスト"/>
        <xdr:cNvSpPr txBox="1"/>
      </xdr:nvSpPr>
      <xdr:spPr>
        <a:xfrm>
          <a:off x="14846300" y="56352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1"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2" name="楕円 71"/>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68580</xdr:rowOff>
    </xdr:to>
    <xdr:cxnSp macro="">
      <xdr:nvCxnSpPr>
        <xdr:cNvPr id="73" name="直線コネクタ 72"/>
        <xdr:cNvCxnSpPr/>
      </xdr:nvCxnSpPr>
      <xdr:spPr>
        <a:xfrm flipV="1">
          <a:off x="3797300" y="65570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4" name="楕円 73"/>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102870</xdr:rowOff>
    </xdr:to>
    <xdr:cxnSp macro="">
      <xdr:nvCxnSpPr>
        <xdr:cNvPr id="75" name="直線コネクタ 74"/>
        <xdr:cNvCxnSpPr/>
      </xdr:nvCxnSpPr>
      <xdr:spPr>
        <a:xfrm flipV="1">
          <a:off x="2908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78"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79"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169052</xdr:rowOff>
    </xdr:from>
    <xdr:to>
      <xdr:col>55</xdr:col>
      <xdr:colOff>50800</xdr:colOff>
      <xdr:row>39</xdr:row>
      <xdr:rowOff>99202</xdr:rowOff>
    </xdr:to>
    <xdr:sp macro="" textlink="">
      <xdr:nvSpPr>
        <xdr:cNvPr id="115" name="楕円 114"/>
        <xdr:cNvSpPr/>
      </xdr:nvSpPr>
      <xdr:spPr>
        <a:xfrm>
          <a:off x="10426700" y="6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20479</xdr:rowOff>
    </xdr:from>
    <xdr:ext cx="469744" cy="259045"/>
    <xdr:sp macro="" textlink="">
      <xdr:nvSpPr>
        <xdr:cNvPr id="116" name="【道路】&#10;一人当たり延長該当値テキスト"/>
        <xdr:cNvSpPr txBox="1"/>
      </xdr:nvSpPr>
      <xdr:spPr>
        <a:xfrm>
          <a:off x="10515600" y="653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1077</xdr:rowOff>
    </xdr:from>
    <xdr:to>
      <xdr:col>50</xdr:col>
      <xdr:colOff>165100</xdr:colOff>
      <xdr:row>39</xdr:row>
      <xdr:rowOff>102677</xdr:rowOff>
    </xdr:to>
    <xdr:sp macro="" textlink="">
      <xdr:nvSpPr>
        <xdr:cNvPr id="117" name="楕円 116"/>
        <xdr:cNvSpPr/>
      </xdr:nvSpPr>
      <xdr:spPr>
        <a:xfrm>
          <a:off x="9588500" y="66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48402</xdr:rowOff>
    </xdr:from>
    <xdr:to>
      <xdr:col>55</xdr:col>
      <xdr:colOff>0</xdr:colOff>
      <xdr:row>39</xdr:row>
      <xdr:rowOff>51877</xdr:rowOff>
    </xdr:to>
    <xdr:cxnSp macro="">
      <xdr:nvCxnSpPr>
        <xdr:cNvPr id="118" name="直線コネクタ 117"/>
        <xdr:cNvCxnSpPr/>
      </xdr:nvCxnSpPr>
      <xdr:spPr>
        <a:xfrm flipV="1">
          <a:off x="9639300" y="673495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xdr:rowOff>
    </xdr:from>
    <xdr:to>
      <xdr:col>46</xdr:col>
      <xdr:colOff>38100</xdr:colOff>
      <xdr:row>39</xdr:row>
      <xdr:rowOff>101991</xdr:rowOff>
    </xdr:to>
    <xdr:sp macro="" textlink="">
      <xdr:nvSpPr>
        <xdr:cNvPr id="119" name="楕円 118"/>
        <xdr:cNvSpPr/>
      </xdr:nvSpPr>
      <xdr:spPr>
        <a:xfrm>
          <a:off x="8699500" y="66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51191</xdr:rowOff>
    </xdr:from>
    <xdr:to>
      <xdr:col>50</xdr:col>
      <xdr:colOff>114300</xdr:colOff>
      <xdr:row>39</xdr:row>
      <xdr:rowOff>51877</xdr:rowOff>
    </xdr:to>
    <xdr:cxnSp macro="">
      <xdr:nvCxnSpPr>
        <xdr:cNvPr id="120" name="直線コネクタ 119"/>
        <xdr:cNvCxnSpPr/>
      </xdr:nvCxnSpPr>
      <xdr:spPr>
        <a:xfrm>
          <a:off x="8750300" y="67377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119204</xdr:rowOff>
    </xdr:from>
    <xdr:ext cx="469744" cy="259045"/>
    <xdr:sp macro="" textlink="">
      <xdr:nvSpPr>
        <xdr:cNvPr id="123" name="n_1mainValue【道路】&#10;一人当たり延長"/>
        <xdr:cNvSpPr txBox="1"/>
      </xdr:nvSpPr>
      <xdr:spPr>
        <a:xfrm>
          <a:off x="9391727" y="64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118518</xdr:rowOff>
    </xdr:from>
    <xdr:ext cx="469744" cy="259045"/>
    <xdr:sp macro="" textlink="">
      <xdr:nvSpPr>
        <xdr:cNvPr id="124" name="n_2mainValue【道路】&#10;一人当たり延長"/>
        <xdr:cNvSpPr txBox="1"/>
      </xdr:nvSpPr>
      <xdr:spPr>
        <a:xfrm>
          <a:off x="8515427" y="64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65" name="楕円 164"/>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66" name="【橋りょう・トンネ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67" name="楕円 166"/>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76744</xdr:rowOff>
    </xdr:to>
    <xdr:cxnSp macro="">
      <xdr:nvCxnSpPr>
        <xdr:cNvPr id="168" name="直線コネクタ 167"/>
        <xdr:cNvCxnSpPr/>
      </xdr:nvCxnSpPr>
      <xdr:spPr>
        <a:xfrm flipV="1">
          <a:off x="3797300" y="108356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71665</xdr:rowOff>
    </xdr:from>
    <xdr:to>
      <xdr:col>15</xdr:col>
      <xdr:colOff>101600</xdr:colOff>
      <xdr:row>64</xdr:row>
      <xdr:rowOff>1815</xdr:rowOff>
    </xdr:to>
    <xdr:sp macro="" textlink="">
      <xdr:nvSpPr>
        <xdr:cNvPr id="169" name="楕円 168"/>
        <xdr:cNvSpPr/>
      </xdr:nvSpPr>
      <xdr:spPr>
        <a:xfrm>
          <a:off x="2857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76744</xdr:rowOff>
    </xdr:from>
    <xdr:to>
      <xdr:col>19</xdr:col>
      <xdr:colOff>177800</xdr:colOff>
      <xdr:row>63</xdr:row>
      <xdr:rowOff>122465</xdr:rowOff>
    </xdr:to>
    <xdr:cxnSp macro="">
      <xdr:nvCxnSpPr>
        <xdr:cNvPr id="170" name="直線コネクタ 169"/>
        <xdr:cNvCxnSpPr/>
      </xdr:nvCxnSpPr>
      <xdr:spPr>
        <a:xfrm flipV="1">
          <a:off x="2908300" y="108780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73" name="n_1mainValue【橋りょう・トンネル】&#10;有形固定資産減価償却率"/>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164392</xdr:rowOff>
    </xdr:from>
    <xdr:ext cx="405111" cy="259045"/>
    <xdr:sp macro="" textlink="">
      <xdr:nvSpPr>
        <xdr:cNvPr id="174" name="n_2mainValue【橋りょう・トンネル】&#10;有形固定資産減価償却率"/>
        <xdr:cNvSpPr txBox="1"/>
      </xdr:nvSpPr>
      <xdr:spPr>
        <a:xfrm>
          <a:off x="2705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201"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32817</xdr:rowOff>
    </xdr:from>
    <xdr:to>
      <xdr:col>55</xdr:col>
      <xdr:colOff>50800</xdr:colOff>
      <xdr:row>57</xdr:row>
      <xdr:rowOff>134417</xdr:rowOff>
    </xdr:to>
    <xdr:sp macro="" textlink="">
      <xdr:nvSpPr>
        <xdr:cNvPr id="210" name="楕円 209"/>
        <xdr:cNvSpPr/>
      </xdr:nvSpPr>
      <xdr:spPr>
        <a:xfrm>
          <a:off x="104267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157294</xdr:rowOff>
    </xdr:from>
    <xdr:ext cx="599010" cy="259045"/>
    <xdr:sp macro="" textlink="">
      <xdr:nvSpPr>
        <xdr:cNvPr id="211" name="【橋りょう・トンネル】&#10;一人当たり有形固定資産（償却資産）額該当値テキスト"/>
        <xdr:cNvSpPr txBox="1"/>
      </xdr:nvSpPr>
      <xdr:spPr>
        <a:xfrm>
          <a:off x="10515600" y="97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38861</xdr:rowOff>
    </xdr:from>
    <xdr:to>
      <xdr:col>50</xdr:col>
      <xdr:colOff>165100</xdr:colOff>
      <xdr:row>57</xdr:row>
      <xdr:rowOff>140461</xdr:rowOff>
    </xdr:to>
    <xdr:sp macro="" textlink="">
      <xdr:nvSpPr>
        <xdr:cNvPr id="212" name="楕円 211"/>
        <xdr:cNvSpPr/>
      </xdr:nvSpPr>
      <xdr:spPr>
        <a:xfrm>
          <a:off x="9588500" y="9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83617</xdr:rowOff>
    </xdr:from>
    <xdr:to>
      <xdr:col>55</xdr:col>
      <xdr:colOff>0</xdr:colOff>
      <xdr:row>57</xdr:row>
      <xdr:rowOff>89661</xdr:rowOff>
    </xdr:to>
    <xdr:cxnSp macro="">
      <xdr:nvCxnSpPr>
        <xdr:cNvPr id="213" name="直線コネクタ 212"/>
        <xdr:cNvCxnSpPr/>
      </xdr:nvCxnSpPr>
      <xdr:spPr>
        <a:xfrm flipV="1">
          <a:off x="9639300" y="9856267"/>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45496</xdr:rowOff>
    </xdr:from>
    <xdr:to>
      <xdr:col>46</xdr:col>
      <xdr:colOff>38100</xdr:colOff>
      <xdr:row>57</xdr:row>
      <xdr:rowOff>147096</xdr:rowOff>
    </xdr:to>
    <xdr:sp macro="" textlink="">
      <xdr:nvSpPr>
        <xdr:cNvPr id="214" name="楕円 213"/>
        <xdr:cNvSpPr/>
      </xdr:nvSpPr>
      <xdr:spPr>
        <a:xfrm>
          <a:off x="8699500" y="98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89661</xdr:rowOff>
    </xdr:from>
    <xdr:to>
      <xdr:col>50</xdr:col>
      <xdr:colOff>114300</xdr:colOff>
      <xdr:row>57</xdr:row>
      <xdr:rowOff>96296</xdr:rowOff>
    </xdr:to>
    <xdr:cxnSp macro="">
      <xdr:nvCxnSpPr>
        <xdr:cNvPr id="215" name="直線コネクタ 214"/>
        <xdr:cNvCxnSpPr/>
      </xdr:nvCxnSpPr>
      <xdr:spPr>
        <a:xfrm flipV="1">
          <a:off x="8750300" y="9862311"/>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16" name="n_1aveValue【橋りょう・トンネル】&#10;一人当たり有形固定資産（償却資産）額"/>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1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156988</xdr:rowOff>
    </xdr:from>
    <xdr:ext cx="599010" cy="259045"/>
    <xdr:sp macro="" textlink="">
      <xdr:nvSpPr>
        <xdr:cNvPr id="218" name="n_1mainValue【橋りょう・トンネル】&#10;一人当たり有形固定資産（償却資産）額"/>
        <xdr:cNvSpPr txBox="1"/>
      </xdr:nvSpPr>
      <xdr:spPr>
        <a:xfrm>
          <a:off x="9327095" y="95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163623</xdr:rowOff>
    </xdr:from>
    <xdr:ext cx="599010" cy="259045"/>
    <xdr:sp macro="" textlink="">
      <xdr:nvSpPr>
        <xdr:cNvPr id="219" name="n_2mainValue【橋りょう・トンネル】&#10;一人当たり有形固定資産（償却資産）額"/>
        <xdr:cNvSpPr txBox="1"/>
      </xdr:nvSpPr>
      <xdr:spPr>
        <a:xfrm>
          <a:off x="8450795"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6" name="楕円 255"/>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57" name="【公営住宅】&#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258" name="楕円 257"/>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147828</xdr:rowOff>
    </xdr:to>
    <xdr:cxnSp macro="">
      <xdr:nvCxnSpPr>
        <xdr:cNvPr id="259" name="直線コネクタ 258"/>
        <xdr:cNvCxnSpPr/>
      </xdr:nvCxnSpPr>
      <xdr:spPr>
        <a:xfrm flipV="1">
          <a:off x="3797300" y="140055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60" name="楕円 259"/>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15239</xdr:rowOff>
    </xdr:to>
    <xdr:cxnSp macro="">
      <xdr:nvCxnSpPr>
        <xdr:cNvPr id="261" name="直線コネクタ 260"/>
        <xdr:cNvCxnSpPr/>
      </xdr:nvCxnSpPr>
      <xdr:spPr>
        <a:xfrm flipV="1">
          <a:off x="2908300" y="140352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43705</xdr:rowOff>
    </xdr:from>
    <xdr:ext cx="405111" cy="259045"/>
    <xdr:sp macro="" textlink="">
      <xdr:nvSpPr>
        <xdr:cNvPr id="264" name="n_1mainValue【公営住宅】&#10;有形固定資産減価償却率"/>
        <xdr:cNvSpPr txBox="1"/>
      </xdr:nvSpPr>
      <xdr:spPr>
        <a:xfrm>
          <a:off x="3582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65"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5262</xdr:rowOff>
    </xdr:from>
    <xdr:to>
      <xdr:col>55</xdr:col>
      <xdr:colOff>50800</xdr:colOff>
      <xdr:row>80</xdr:row>
      <xdr:rowOff>106862</xdr:rowOff>
    </xdr:to>
    <xdr:sp macro="" textlink="">
      <xdr:nvSpPr>
        <xdr:cNvPr id="305" name="楕円 304"/>
        <xdr:cNvSpPr/>
      </xdr:nvSpPr>
      <xdr:spPr>
        <a:xfrm>
          <a:off x="10426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28139</xdr:rowOff>
    </xdr:from>
    <xdr:ext cx="469744" cy="259045"/>
    <xdr:sp macro="" textlink="">
      <xdr:nvSpPr>
        <xdr:cNvPr id="306" name="【公営住宅】&#10;一人当たり面積該当値テキスト"/>
        <xdr:cNvSpPr txBox="1"/>
      </xdr:nvSpPr>
      <xdr:spPr>
        <a:xfrm>
          <a:off x="10515600"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5262</xdr:rowOff>
    </xdr:from>
    <xdr:to>
      <xdr:col>50</xdr:col>
      <xdr:colOff>165100</xdr:colOff>
      <xdr:row>80</xdr:row>
      <xdr:rowOff>106862</xdr:rowOff>
    </xdr:to>
    <xdr:sp macro="" textlink="">
      <xdr:nvSpPr>
        <xdr:cNvPr id="307" name="楕円 306"/>
        <xdr:cNvSpPr/>
      </xdr:nvSpPr>
      <xdr:spPr>
        <a:xfrm>
          <a:off x="9588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56062</xdr:rowOff>
    </xdr:from>
    <xdr:to>
      <xdr:col>55</xdr:col>
      <xdr:colOff>0</xdr:colOff>
      <xdr:row>80</xdr:row>
      <xdr:rowOff>56062</xdr:rowOff>
    </xdr:to>
    <xdr:cxnSp macro="">
      <xdr:nvCxnSpPr>
        <xdr:cNvPr id="308" name="直線コネクタ 307"/>
        <xdr:cNvCxnSpPr/>
      </xdr:nvCxnSpPr>
      <xdr:spPr>
        <a:xfrm>
          <a:off x="9639300" y="13772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163649</xdr:rowOff>
    </xdr:from>
    <xdr:to>
      <xdr:col>46</xdr:col>
      <xdr:colOff>38100</xdr:colOff>
      <xdr:row>80</xdr:row>
      <xdr:rowOff>93799</xdr:rowOff>
    </xdr:to>
    <xdr:sp macro="" textlink="">
      <xdr:nvSpPr>
        <xdr:cNvPr id="309" name="楕円 308"/>
        <xdr:cNvSpPr/>
      </xdr:nvSpPr>
      <xdr:spPr>
        <a:xfrm>
          <a:off x="869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42999</xdr:rowOff>
    </xdr:from>
    <xdr:to>
      <xdr:col>50</xdr:col>
      <xdr:colOff>114300</xdr:colOff>
      <xdr:row>80</xdr:row>
      <xdr:rowOff>56062</xdr:rowOff>
    </xdr:to>
    <xdr:cxnSp macro="">
      <xdr:nvCxnSpPr>
        <xdr:cNvPr id="310" name="直線コネクタ 309"/>
        <xdr:cNvCxnSpPr/>
      </xdr:nvCxnSpPr>
      <xdr:spPr>
        <a:xfrm>
          <a:off x="8750300" y="137589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123389</xdr:rowOff>
    </xdr:from>
    <xdr:ext cx="469744" cy="259045"/>
    <xdr:sp macro="" textlink="">
      <xdr:nvSpPr>
        <xdr:cNvPr id="313" name="n_1mainValue【公営住宅】&#10;一人当たり面積"/>
        <xdr:cNvSpPr txBox="1"/>
      </xdr:nvSpPr>
      <xdr:spPr>
        <a:xfrm>
          <a:off x="9391727" y="134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110326</xdr:rowOff>
    </xdr:from>
    <xdr:ext cx="469744" cy="259045"/>
    <xdr:sp macro="" textlink="">
      <xdr:nvSpPr>
        <xdr:cNvPr id="314" name="n_2mainValue【公営住宅】&#10;一人当たり面積"/>
        <xdr:cNvSpPr txBox="1"/>
      </xdr:nvSpPr>
      <xdr:spPr>
        <a:xfrm>
          <a:off x="8515427"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39" name="直線コネクタ 338"/>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40"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41" name="直線コネクタ 340"/>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4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43" name="直線コネクタ 34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44"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45" name="フローチャート: 判断 344"/>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46" name="フローチャート: 判断 345"/>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47" name="フローチャート: 判断 34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353" name="楕円 352"/>
        <xdr:cNvSpPr/>
      </xdr:nvSpPr>
      <xdr:spPr>
        <a:xfrm>
          <a:off x="4584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123207</xdr:rowOff>
    </xdr:from>
    <xdr:ext cx="405111" cy="259045"/>
    <xdr:sp macro="" textlink="">
      <xdr:nvSpPr>
        <xdr:cNvPr id="354" name="【港湾・漁港】&#10;有形固定資産減価償却率該当値テキスト"/>
        <xdr:cNvSpPr txBox="1"/>
      </xdr:nvSpPr>
      <xdr:spPr>
        <a:xfrm>
          <a:off x="4673600"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44450</xdr:rowOff>
    </xdr:from>
    <xdr:to>
      <xdr:col>20</xdr:col>
      <xdr:colOff>38100</xdr:colOff>
      <xdr:row>101</xdr:row>
      <xdr:rowOff>146050</xdr:rowOff>
    </xdr:to>
    <xdr:sp macro="" textlink="">
      <xdr:nvSpPr>
        <xdr:cNvPr id="355" name="楕円 354"/>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49530</xdr:rowOff>
    </xdr:from>
    <xdr:to>
      <xdr:col>24</xdr:col>
      <xdr:colOff>63500</xdr:colOff>
      <xdr:row>101</xdr:row>
      <xdr:rowOff>95250</xdr:rowOff>
    </xdr:to>
    <xdr:cxnSp macro="">
      <xdr:nvCxnSpPr>
        <xdr:cNvPr id="356" name="直線コネクタ 355"/>
        <xdr:cNvCxnSpPr/>
      </xdr:nvCxnSpPr>
      <xdr:spPr>
        <a:xfrm flipV="1">
          <a:off x="3797300" y="1736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357" name="楕円 356"/>
        <xdr:cNvSpPr/>
      </xdr:nvSpPr>
      <xdr:spPr>
        <a:xfrm>
          <a:off x="2857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101</xdr:row>
      <xdr:rowOff>148589</xdr:rowOff>
    </xdr:to>
    <xdr:cxnSp macro="">
      <xdr:nvCxnSpPr>
        <xdr:cNvPr id="358" name="直線コネクタ 357"/>
        <xdr:cNvCxnSpPr/>
      </xdr:nvCxnSpPr>
      <xdr:spPr>
        <a:xfrm flipV="1">
          <a:off x="2908300" y="17411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59" name="n_1aveValue【港湾・漁港】&#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360" name="n_2aveValue【港湾・漁港】&#10;有形固定資産減価償却率"/>
        <xdr:cNvSpPr txBox="1"/>
      </xdr:nvSpPr>
      <xdr:spPr>
        <a:xfrm>
          <a:off x="2705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162577</xdr:rowOff>
    </xdr:from>
    <xdr:ext cx="405111" cy="259045"/>
    <xdr:sp macro="" textlink="">
      <xdr:nvSpPr>
        <xdr:cNvPr id="361" name="n_1mainValue【港湾・漁港】&#10;有形固定資産減価償却率"/>
        <xdr:cNvSpPr txBox="1"/>
      </xdr:nvSpPr>
      <xdr:spPr>
        <a:xfrm>
          <a:off x="3582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362" name="n_2mainValue【港湾・漁港】&#10;有形固定資産減価償却率"/>
        <xdr:cNvSpPr txBox="1"/>
      </xdr:nvSpPr>
      <xdr:spPr>
        <a:xfrm>
          <a:off x="2705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84" name="直線コネクタ 383"/>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85" name="【港湾・漁港】&#10;一人当たり有形固定資産（償却資産）額最小値テキスト"/>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86" name="直線コネクタ 385"/>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87" name="【港湾・漁港】&#10;一人当たり有形固定資産（償却資産）額最大値テキスト"/>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88" name="直線コネクタ 387"/>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105673</xdr:rowOff>
    </xdr:from>
    <xdr:ext cx="534377" cy="259045"/>
    <xdr:sp macro="" textlink="">
      <xdr:nvSpPr>
        <xdr:cNvPr id="389" name="【港湾・漁港】&#10;一人当たり有形固定資産（償却資産）額平均値テキスト"/>
        <xdr:cNvSpPr txBox="1"/>
      </xdr:nvSpPr>
      <xdr:spPr>
        <a:xfrm>
          <a:off x="10515600" y="1827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90" name="フローチャート: 判断 389"/>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91" name="フローチャート: 判断 390"/>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92" name="フローチャート: 判断 391"/>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79153</xdr:rowOff>
    </xdr:from>
    <xdr:to>
      <xdr:col>55</xdr:col>
      <xdr:colOff>50800</xdr:colOff>
      <xdr:row>102</xdr:row>
      <xdr:rowOff>9303</xdr:rowOff>
    </xdr:to>
    <xdr:sp macro="" textlink="">
      <xdr:nvSpPr>
        <xdr:cNvPr id="398" name="楕円 397"/>
        <xdr:cNvSpPr/>
      </xdr:nvSpPr>
      <xdr:spPr>
        <a:xfrm>
          <a:off x="10426700" y="173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32180</xdr:rowOff>
    </xdr:from>
    <xdr:ext cx="599010" cy="259045"/>
    <xdr:sp macro="" textlink="">
      <xdr:nvSpPr>
        <xdr:cNvPr id="399" name="【港湾・漁港】&#10;一人当たり有形固定資産（償却資産）額該当値テキスト"/>
        <xdr:cNvSpPr txBox="1"/>
      </xdr:nvSpPr>
      <xdr:spPr>
        <a:xfrm>
          <a:off x="10515600" y="1734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85517</xdr:rowOff>
    </xdr:from>
    <xdr:to>
      <xdr:col>50</xdr:col>
      <xdr:colOff>165100</xdr:colOff>
      <xdr:row>102</xdr:row>
      <xdr:rowOff>15667</xdr:rowOff>
    </xdr:to>
    <xdr:sp macro="" textlink="">
      <xdr:nvSpPr>
        <xdr:cNvPr id="400" name="楕円 399"/>
        <xdr:cNvSpPr/>
      </xdr:nvSpPr>
      <xdr:spPr>
        <a:xfrm>
          <a:off x="9588500" y="174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129953</xdr:rowOff>
    </xdr:from>
    <xdr:to>
      <xdr:col>55</xdr:col>
      <xdr:colOff>0</xdr:colOff>
      <xdr:row>101</xdr:row>
      <xdr:rowOff>136317</xdr:rowOff>
    </xdr:to>
    <xdr:cxnSp macro="">
      <xdr:nvCxnSpPr>
        <xdr:cNvPr id="401" name="直線コネクタ 400"/>
        <xdr:cNvCxnSpPr/>
      </xdr:nvCxnSpPr>
      <xdr:spPr>
        <a:xfrm flipV="1">
          <a:off x="9639300" y="17446403"/>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88809</xdr:rowOff>
    </xdr:from>
    <xdr:to>
      <xdr:col>46</xdr:col>
      <xdr:colOff>38100</xdr:colOff>
      <xdr:row>102</xdr:row>
      <xdr:rowOff>18959</xdr:rowOff>
    </xdr:to>
    <xdr:sp macro="" textlink="">
      <xdr:nvSpPr>
        <xdr:cNvPr id="402" name="楕円 401"/>
        <xdr:cNvSpPr/>
      </xdr:nvSpPr>
      <xdr:spPr>
        <a:xfrm>
          <a:off x="8699500" y="174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136317</xdr:rowOff>
    </xdr:from>
    <xdr:to>
      <xdr:col>50</xdr:col>
      <xdr:colOff>114300</xdr:colOff>
      <xdr:row>101</xdr:row>
      <xdr:rowOff>139609</xdr:rowOff>
    </xdr:to>
    <xdr:cxnSp macro="">
      <xdr:nvCxnSpPr>
        <xdr:cNvPr id="403" name="直線コネクタ 402"/>
        <xdr:cNvCxnSpPr/>
      </xdr:nvCxnSpPr>
      <xdr:spPr>
        <a:xfrm flipV="1">
          <a:off x="8750300" y="1745276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64657</xdr:rowOff>
    </xdr:from>
    <xdr:ext cx="534377" cy="259045"/>
    <xdr:sp macro="" textlink="">
      <xdr:nvSpPr>
        <xdr:cNvPr id="404" name="n_1aveValue【港湾・漁港】&#10;一人当たり有形固定資産（償却資産）額"/>
        <xdr:cNvSpPr txBox="1"/>
      </xdr:nvSpPr>
      <xdr:spPr>
        <a:xfrm>
          <a:off x="9359411" y="18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48172</xdr:rowOff>
    </xdr:from>
    <xdr:ext cx="534377" cy="259045"/>
    <xdr:sp macro="" textlink="">
      <xdr:nvSpPr>
        <xdr:cNvPr id="405" name="n_2aveValue【港湾・漁港】&#10;一人当たり有形固定資産（償却資産）額"/>
        <xdr:cNvSpPr txBox="1"/>
      </xdr:nvSpPr>
      <xdr:spPr>
        <a:xfrm>
          <a:off x="8483111" y="183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32194</xdr:rowOff>
    </xdr:from>
    <xdr:ext cx="599010" cy="259045"/>
    <xdr:sp macro="" textlink="">
      <xdr:nvSpPr>
        <xdr:cNvPr id="406" name="n_1mainValue【港湾・漁港】&#10;一人当たり有形固定資産（償却資産）額"/>
        <xdr:cNvSpPr txBox="1"/>
      </xdr:nvSpPr>
      <xdr:spPr>
        <a:xfrm>
          <a:off x="9327095" y="171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35486</xdr:rowOff>
    </xdr:from>
    <xdr:ext cx="599010" cy="259045"/>
    <xdr:sp macro="" textlink="">
      <xdr:nvSpPr>
        <xdr:cNvPr id="407" name="n_2mainValue【港湾・漁港】&#10;一人当たり有形固定資産（償却資産）額"/>
        <xdr:cNvSpPr txBox="1"/>
      </xdr:nvSpPr>
      <xdr:spPr>
        <a:xfrm>
          <a:off x="8450795" y="17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19" name="直線コネクタ 418"/>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0" name="テキスト ボックス 419"/>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1" name="直線コネクタ 42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2" name="テキスト ボックス 42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3" name="直線コネクタ 422"/>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24" name="テキスト ボックス 423"/>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27" name="直線コネクタ 426"/>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28" name="テキスト ボックス 427"/>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29" name="直線コネクタ 42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0" name="テキスト ボックス 42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1" name="直線コネクタ 430"/>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2" name="テキスト ボックス 431"/>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36" name="直線コネクタ 435"/>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37"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38" name="直線コネクタ 437"/>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39"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0" name="直線コネクタ 439"/>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441"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2" name="フローチャート: 判断 44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43" name="フローチャート: 判断 442"/>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44" name="フローチャート: 判断 443"/>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91122</xdr:rowOff>
    </xdr:from>
    <xdr:to>
      <xdr:col>85</xdr:col>
      <xdr:colOff>177800</xdr:colOff>
      <xdr:row>39</xdr:row>
      <xdr:rowOff>21272</xdr:rowOff>
    </xdr:to>
    <xdr:sp macro="" textlink="">
      <xdr:nvSpPr>
        <xdr:cNvPr id="450" name="楕円 449"/>
        <xdr:cNvSpPr/>
      </xdr:nvSpPr>
      <xdr:spPr>
        <a:xfrm>
          <a:off x="16268700" y="66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69549</xdr:rowOff>
    </xdr:from>
    <xdr:ext cx="405111" cy="259045"/>
    <xdr:sp macro="" textlink="">
      <xdr:nvSpPr>
        <xdr:cNvPr id="451" name="【認定こども園・幼稚園・保育所】&#10;有形固定資産減価償却率該当値テキスト"/>
        <xdr:cNvSpPr txBox="1"/>
      </xdr:nvSpPr>
      <xdr:spPr>
        <a:xfrm>
          <a:off x="16357600" y="65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91122</xdr:rowOff>
    </xdr:from>
    <xdr:to>
      <xdr:col>81</xdr:col>
      <xdr:colOff>101600</xdr:colOff>
      <xdr:row>39</xdr:row>
      <xdr:rowOff>21272</xdr:rowOff>
    </xdr:to>
    <xdr:sp macro="" textlink="">
      <xdr:nvSpPr>
        <xdr:cNvPr id="452" name="楕円 451"/>
        <xdr:cNvSpPr/>
      </xdr:nvSpPr>
      <xdr:spPr>
        <a:xfrm>
          <a:off x="15430500" y="66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141922</xdr:rowOff>
    </xdr:from>
    <xdr:to>
      <xdr:col>85</xdr:col>
      <xdr:colOff>127000</xdr:colOff>
      <xdr:row>38</xdr:row>
      <xdr:rowOff>141922</xdr:rowOff>
    </xdr:to>
    <xdr:cxnSp macro="">
      <xdr:nvCxnSpPr>
        <xdr:cNvPr id="453" name="直線コネクタ 452"/>
        <xdr:cNvCxnSpPr/>
      </xdr:nvCxnSpPr>
      <xdr:spPr>
        <a:xfrm>
          <a:off x="15481300" y="6657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54" name="楕円 453"/>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141922</xdr:rowOff>
    </xdr:from>
    <xdr:to>
      <xdr:col>81</xdr:col>
      <xdr:colOff>50800</xdr:colOff>
      <xdr:row>38</xdr:row>
      <xdr:rowOff>167640</xdr:rowOff>
    </xdr:to>
    <xdr:cxnSp macro="">
      <xdr:nvCxnSpPr>
        <xdr:cNvPr id="455" name="直線コネクタ 454"/>
        <xdr:cNvCxnSpPr/>
      </xdr:nvCxnSpPr>
      <xdr:spPr>
        <a:xfrm flipV="1">
          <a:off x="14592300" y="665702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456"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457"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12399</xdr:rowOff>
    </xdr:from>
    <xdr:ext cx="405111" cy="259045"/>
    <xdr:sp macro="" textlink="">
      <xdr:nvSpPr>
        <xdr:cNvPr id="458" name="n_1mainValue【認定こども園・幼稚園・保育所】&#10;有形固定資産減価償却率"/>
        <xdr:cNvSpPr txBox="1"/>
      </xdr:nvSpPr>
      <xdr:spPr>
        <a:xfrm>
          <a:off x="15266044" y="669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59"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83" name="直線コネクタ 482"/>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8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85" name="直線コネクタ 48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86"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87" name="直線コネクタ 486"/>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88"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フローチャート: 判断 488"/>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90" name="フローチャート: 判断 489"/>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91" name="フローチャート: 判断 490"/>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67310</xdr:rowOff>
    </xdr:from>
    <xdr:to>
      <xdr:col>116</xdr:col>
      <xdr:colOff>114300</xdr:colOff>
      <xdr:row>33</xdr:row>
      <xdr:rowOff>168910</xdr:rowOff>
    </xdr:to>
    <xdr:sp macro="" textlink="">
      <xdr:nvSpPr>
        <xdr:cNvPr id="497" name="楕円 496"/>
        <xdr:cNvSpPr/>
      </xdr:nvSpPr>
      <xdr:spPr>
        <a:xfrm>
          <a:off x="22110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20337</xdr:rowOff>
    </xdr:from>
    <xdr:ext cx="469744" cy="259045"/>
    <xdr:sp macro="" textlink="">
      <xdr:nvSpPr>
        <xdr:cNvPr id="498" name="【認定こども園・幼稚園・保育所】&#10;一人当たり面積該当値テキスト"/>
        <xdr:cNvSpPr txBox="1"/>
      </xdr:nvSpPr>
      <xdr:spPr>
        <a:xfrm>
          <a:off x="22199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74930</xdr:rowOff>
    </xdr:from>
    <xdr:to>
      <xdr:col>112</xdr:col>
      <xdr:colOff>38100</xdr:colOff>
      <xdr:row>34</xdr:row>
      <xdr:rowOff>5080</xdr:rowOff>
    </xdr:to>
    <xdr:sp macro="" textlink="">
      <xdr:nvSpPr>
        <xdr:cNvPr id="499" name="楕円 498"/>
        <xdr:cNvSpPr/>
      </xdr:nvSpPr>
      <xdr:spPr>
        <a:xfrm>
          <a:off x="2127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118110</xdr:rowOff>
    </xdr:from>
    <xdr:to>
      <xdr:col>116</xdr:col>
      <xdr:colOff>63500</xdr:colOff>
      <xdr:row>33</xdr:row>
      <xdr:rowOff>125730</xdr:rowOff>
    </xdr:to>
    <xdr:cxnSp macro="">
      <xdr:nvCxnSpPr>
        <xdr:cNvPr id="500" name="直線コネクタ 499"/>
        <xdr:cNvCxnSpPr/>
      </xdr:nvCxnSpPr>
      <xdr:spPr>
        <a:xfrm flipV="1">
          <a:off x="21323300" y="5775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44450</xdr:rowOff>
    </xdr:from>
    <xdr:to>
      <xdr:col>107</xdr:col>
      <xdr:colOff>101600</xdr:colOff>
      <xdr:row>33</xdr:row>
      <xdr:rowOff>146050</xdr:rowOff>
    </xdr:to>
    <xdr:sp macro="" textlink="">
      <xdr:nvSpPr>
        <xdr:cNvPr id="501" name="楕円 500"/>
        <xdr:cNvSpPr/>
      </xdr:nvSpPr>
      <xdr:spPr>
        <a:xfrm>
          <a:off x="2038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95250</xdr:rowOff>
    </xdr:from>
    <xdr:to>
      <xdr:col>111</xdr:col>
      <xdr:colOff>177800</xdr:colOff>
      <xdr:row>33</xdr:row>
      <xdr:rowOff>125730</xdr:rowOff>
    </xdr:to>
    <xdr:cxnSp macro="">
      <xdr:nvCxnSpPr>
        <xdr:cNvPr id="502" name="直線コネクタ 501"/>
        <xdr:cNvCxnSpPr/>
      </xdr:nvCxnSpPr>
      <xdr:spPr>
        <a:xfrm>
          <a:off x="20434300" y="575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504"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21607</xdr:rowOff>
    </xdr:from>
    <xdr:ext cx="469744" cy="259045"/>
    <xdr:sp macro="" textlink="">
      <xdr:nvSpPr>
        <xdr:cNvPr id="505" name="n_1mainValue【認定こども園・幼稚園・保育所】&#10;一人当たり面積"/>
        <xdr:cNvSpPr txBox="1"/>
      </xdr:nvSpPr>
      <xdr:spPr>
        <a:xfrm>
          <a:off x="21075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162577</xdr:rowOff>
    </xdr:from>
    <xdr:ext cx="469744" cy="259045"/>
    <xdr:sp macro="" textlink="">
      <xdr:nvSpPr>
        <xdr:cNvPr id="506" name="n_2mainValue【認定こども園・幼稚園・保育所】&#10;一人当たり面積"/>
        <xdr:cNvSpPr txBox="1"/>
      </xdr:nvSpPr>
      <xdr:spPr>
        <a:xfrm>
          <a:off x="20199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31" name="直線コネクタ 530"/>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2"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3" name="直線コネクタ 53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5" name="直線コネクタ 53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536"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37" name="フローチャート: 判断 53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8" name="フローチャート: 判断 537"/>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9" name="フローチャート: 判断 538"/>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45" name="楕円 544"/>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46"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47" name="楕円 546"/>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0</xdr:rowOff>
    </xdr:to>
    <xdr:cxnSp macro="">
      <xdr:nvCxnSpPr>
        <xdr:cNvPr id="548" name="直線コネクタ 547"/>
        <xdr:cNvCxnSpPr/>
      </xdr:nvCxnSpPr>
      <xdr:spPr>
        <a:xfrm flipV="1">
          <a:off x="15481300" y="10450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49" name="楕円 548"/>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45720</xdr:rowOff>
    </xdr:to>
    <xdr:cxnSp macro="">
      <xdr:nvCxnSpPr>
        <xdr:cNvPr id="550" name="直線コネクタ 549"/>
        <xdr:cNvCxnSpPr/>
      </xdr:nvCxnSpPr>
      <xdr:spPr>
        <a:xfrm flipV="1">
          <a:off x="14592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5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53"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54"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81" name="直線コネクタ 580"/>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82"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83" name="直線コネクタ 582"/>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84"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85" name="直線コネクタ 584"/>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86"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7" name="フローチャート: 判断 58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88" name="フローチャート: 判断 587"/>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89" name="フローチャート: 判断 588"/>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35741</xdr:rowOff>
    </xdr:from>
    <xdr:to>
      <xdr:col>116</xdr:col>
      <xdr:colOff>114300</xdr:colOff>
      <xdr:row>59</xdr:row>
      <xdr:rowOff>137341</xdr:rowOff>
    </xdr:to>
    <xdr:sp macro="" textlink="">
      <xdr:nvSpPr>
        <xdr:cNvPr id="595" name="楕円 594"/>
        <xdr:cNvSpPr/>
      </xdr:nvSpPr>
      <xdr:spPr>
        <a:xfrm>
          <a:off x="22110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58618</xdr:rowOff>
    </xdr:from>
    <xdr:ext cx="469744" cy="259045"/>
    <xdr:sp macro="" textlink="">
      <xdr:nvSpPr>
        <xdr:cNvPr id="596" name="【学校施設】&#10;一人当たり面積該当値テキスト"/>
        <xdr:cNvSpPr txBox="1"/>
      </xdr:nvSpPr>
      <xdr:spPr>
        <a:xfrm>
          <a:off x="22199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597" name="楕円 596"/>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86541</xdr:rowOff>
    </xdr:from>
    <xdr:to>
      <xdr:col>116</xdr:col>
      <xdr:colOff>63500</xdr:colOff>
      <xdr:row>59</xdr:row>
      <xdr:rowOff>91440</xdr:rowOff>
    </xdr:to>
    <xdr:cxnSp macro="">
      <xdr:nvCxnSpPr>
        <xdr:cNvPr id="598" name="直線コネクタ 597"/>
        <xdr:cNvCxnSpPr/>
      </xdr:nvCxnSpPr>
      <xdr:spPr>
        <a:xfrm flipV="1">
          <a:off x="21323300" y="102020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47172</xdr:rowOff>
    </xdr:from>
    <xdr:to>
      <xdr:col>107</xdr:col>
      <xdr:colOff>101600</xdr:colOff>
      <xdr:row>59</xdr:row>
      <xdr:rowOff>148772</xdr:rowOff>
    </xdr:to>
    <xdr:sp macro="" textlink="">
      <xdr:nvSpPr>
        <xdr:cNvPr id="599" name="楕円 598"/>
        <xdr:cNvSpPr/>
      </xdr:nvSpPr>
      <xdr:spPr>
        <a:xfrm>
          <a:off x="20383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97972</xdr:rowOff>
    </xdr:to>
    <xdr:cxnSp macro="">
      <xdr:nvCxnSpPr>
        <xdr:cNvPr id="600" name="直線コネクタ 599"/>
        <xdr:cNvCxnSpPr/>
      </xdr:nvCxnSpPr>
      <xdr:spPr>
        <a:xfrm flipV="1">
          <a:off x="20434300" y="102069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601"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02"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603" name="n_1mainValue【学校施設】&#10;一人当たり面積"/>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165299</xdr:rowOff>
    </xdr:from>
    <xdr:ext cx="469744" cy="259045"/>
    <xdr:sp macro="" textlink="">
      <xdr:nvSpPr>
        <xdr:cNvPr id="604" name="n_2mainValue【学校施設】&#10;一人当たり面積"/>
        <xdr:cNvSpPr txBox="1"/>
      </xdr:nvSpPr>
      <xdr:spPr>
        <a:xfrm>
          <a:off x="20199427" y="99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5" name="テキスト ボックス 6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7" name="テキスト ボックス 6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5" name="テキスト ボックス 6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629" name="直線コネクタ 628"/>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30"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1" name="直線コネクタ 630"/>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32"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3" name="直線コネクタ 63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34"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5" name="フローチャート: 判断 634"/>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36" name="フローチャート: 判断 635"/>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637" name="フローチャート: 判断 636"/>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643" name="楕円 642"/>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644" name="【児童館】&#10;有形固定資産減価償却率該当値テキスト"/>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645" name="楕円 644"/>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74295</xdr:rowOff>
    </xdr:to>
    <xdr:cxnSp macro="">
      <xdr:nvCxnSpPr>
        <xdr:cNvPr id="646" name="直線コネクタ 645"/>
        <xdr:cNvCxnSpPr/>
      </xdr:nvCxnSpPr>
      <xdr:spPr>
        <a:xfrm flipV="1">
          <a:off x="15481300" y="1371028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47" name="楕円 646"/>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152400</xdr:rowOff>
    </xdr:to>
    <xdr:cxnSp macro="">
      <xdr:nvCxnSpPr>
        <xdr:cNvPr id="648" name="直線コネクタ 647"/>
        <xdr:cNvCxnSpPr/>
      </xdr:nvCxnSpPr>
      <xdr:spPr>
        <a:xfrm flipV="1">
          <a:off x="14592300" y="137902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49"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650"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651" name="n_1main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52" name="n_2mainValue【児童館】&#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76" name="直線コネクタ 67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8" name="直線コネクタ 67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0" name="直線コネクタ 67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81"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2" name="フローチャート: 判断 68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3" name="フローチャート: 判断 68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4" name="フローチャート: 判断 68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90" name="楕円 689"/>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91"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92" name="楕円 691"/>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93" name="直線コネクタ 692"/>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94" name="楕円 693"/>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95" name="直線コネクタ 694"/>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97"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98"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99"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0" name="テキスト ボックス 7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2" name="テキスト ボックス 71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2" name="テキスト ボックス 72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4" name="テキスト ボックス 7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726" name="直線コネクタ 725"/>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727"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728" name="直線コネクタ 727"/>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729"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0" name="直線コネクタ 72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31"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32" name="フローチャート: 判断 731"/>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33" name="フローチャート: 判断 732"/>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34" name="フローチャート: 判断 733"/>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40" name="楕円 739"/>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41" name="【公民館】&#10;有形固定資産減価償却率該当値テキスト"/>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742" name="楕円 741"/>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120287</xdr:rowOff>
    </xdr:to>
    <xdr:cxnSp macro="">
      <xdr:nvCxnSpPr>
        <xdr:cNvPr id="743" name="直線コネクタ 742"/>
        <xdr:cNvCxnSpPr/>
      </xdr:nvCxnSpPr>
      <xdr:spPr>
        <a:xfrm flipV="1">
          <a:off x="15481300" y="1839359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79284</xdr:rowOff>
    </xdr:from>
    <xdr:to>
      <xdr:col>76</xdr:col>
      <xdr:colOff>165100</xdr:colOff>
      <xdr:row>108</xdr:row>
      <xdr:rowOff>9434</xdr:rowOff>
    </xdr:to>
    <xdr:sp macro="" textlink="">
      <xdr:nvSpPr>
        <xdr:cNvPr id="744" name="楕円 743"/>
        <xdr:cNvSpPr/>
      </xdr:nvSpPr>
      <xdr:spPr>
        <a:xfrm>
          <a:off x="14541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120287</xdr:rowOff>
    </xdr:from>
    <xdr:to>
      <xdr:col>81</xdr:col>
      <xdr:colOff>50800</xdr:colOff>
      <xdr:row>107</xdr:row>
      <xdr:rowOff>130084</xdr:rowOff>
    </xdr:to>
    <xdr:cxnSp macro="">
      <xdr:nvCxnSpPr>
        <xdr:cNvPr id="745" name="直線コネクタ 744"/>
        <xdr:cNvCxnSpPr/>
      </xdr:nvCxnSpPr>
      <xdr:spPr>
        <a:xfrm flipV="1">
          <a:off x="14592300" y="184654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46"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747"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748" name="n_1mainValue【公民館】&#10;有形固定資産減価償却率"/>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561</xdr:rowOff>
    </xdr:from>
    <xdr:ext cx="405111" cy="259045"/>
    <xdr:sp macro="" textlink="">
      <xdr:nvSpPr>
        <xdr:cNvPr id="749" name="n_2mainValue【公民館】&#10;有形固定資産減価償却率"/>
        <xdr:cNvSpPr txBox="1"/>
      </xdr:nvSpPr>
      <xdr:spPr>
        <a:xfrm>
          <a:off x="14389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773" name="直線コネクタ 772"/>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74"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75" name="直線コネクタ 774"/>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76"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77" name="直線コネクタ 776"/>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78"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79" name="フローチャート: 判断 77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80" name="フローチャート: 判断 77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81" name="フローチャート: 判断 780"/>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40639</xdr:rowOff>
    </xdr:from>
    <xdr:to>
      <xdr:col>116</xdr:col>
      <xdr:colOff>114300</xdr:colOff>
      <xdr:row>102</xdr:row>
      <xdr:rowOff>142239</xdr:rowOff>
    </xdr:to>
    <xdr:sp macro="" textlink="">
      <xdr:nvSpPr>
        <xdr:cNvPr id="787" name="楕円 786"/>
        <xdr:cNvSpPr/>
      </xdr:nvSpPr>
      <xdr:spPr>
        <a:xfrm>
          <a:off x="22110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63516</xdr:rowOff>
    </xdr:from>
    <xdr:ext cx="469744" cy="259045"/>
    <xdr:sp macro="" textlink="">
      <xdr:nvSpPr>
        <xdr:cNvPr id="788" name="【公民館】&#10;一人当たり面積該当値テキスト"/>
        <xdr:cNvSpPr txBox="1"/>
      </xdr:nvSpPr>
      <xdr:spPr>
        <a:xfrm>
          <a:off x="22199600"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40639</xdr:rowOff>
    </xdr:from>
    <xdr:to>
      <xdr:col>112</xdr:col>
      <xdr:colOff>38100</xdr:colOff>
      <xdr:row>102</xdr:row>
      <xdr:rowOff>142239</xdr:rowOff>
    </xdr:to>
    <xdr:sp macro="" textlink="">
      <xdr:nvSpPr>
        <xdr:cNvPr id="789" name="楕円 788"/>
        <xdr:cNvSpPr/>
      </xdr:nvSpPr>
      <xdr:spPr>
        <a:xfrm>
          <a:off x="21272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91439</xdr:rowOff>
    </xdr:from>
    <xdr:to>
      <xdr:col>116</xdr:col>
      <xdr:colOff>63500</xdr:colOff>
      <xdr:row>102</xdr:row>
      <xdr:rowOff>91439</xdr:rowOff>
    </xdr:to>
    <xdr:cxnSp macro="">
      <xdr:nvCxnSpPr>
        <xdr:cNvPr id="790" name="直線コネクタ 789"/>
        <xdr:cNvCxnSpPr/>
      </xdr:nvCxnSpPr>
      <xdr:spPr>
        <a:xfrm>
          <a:off x="21323300" y="1757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791" name="楕円 790"/>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91439</xdr:rowOff>
    </xdr:from>
    <xdr:to>
      <xdr:col>111</xdr:col>
      <xdr:colOff>177800</xdr:colOff>
      <xdr:row>102</xdr:row>
      <xdr:rowOff>167639</xdr:rowOff>
    </xdr:to>
    <xdr:cxnSp macro="">
      <xdr:nvCxnSpPr>
        <xdr:cNvPr id="792" name="直線コネクタ 791"/>
        <xdr:cNvCxnSpPr/>
      </xdr:nvCxnSpPr>
      <xdr:spPr>
        <a:xfrm flipV="1">
          <a:off x="20434300" y="1757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9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94"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158766</xdr:rowOff>
    </xdr:from>
    <xdr:ext cx="469744" cy="259045"/>
    <xdr:sp macro="" textlink="">
      <xdr:nvSpPr>
        <xdr:cNvPr id="795" name="n_1mainValue【公民館】&#10;一人当たり面積"/>
        <xdr:cNvSpPr txBox="1"/>
      </xdr:nvSpPr>
      <xdr:spPr>
        <a:xfrm>
          <a:off x="210757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796"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類似団体と比較し、有形固定資産減価償却率が特に高い水準となっているのは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については県営住宅、民間住宅との競合や採算性を見ながら、その必要性を明確にし、また、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については地域の事情を踏まえ、公民館事業、児童クラブ等の類似事業と連携を念頭においた上で、いずれも統廃合を行っていく。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については、各施設とも定期的な点検を実施することにより、計画的に維持管理を行うとともに、長寿命化を推進し、効率的かつ効果的な維持管理によるライフサイクルコストの削減を図る。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図書館】&#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41910</xdr:rowOff>
    </xdr:to>
    <xdr:cxnSp macro="">
      <xdr:nvCxnSpPr>
        <xdr:cNvPr id="74" name="直線コネクタ 73"/>
        <xdr:cNvCxnSpPr/>
      </xdr:nvCxnSpPr>
      <xdr:spPr>
        <a:xfrm flipV="1">
          <a:off x="3797300" y="6351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5" name="楕円 74"/>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71301</xdr:rowOff>
    </xdr:to>
    <xdr:cxnSp macro="">
      <xdr:nvCxnSpPr>
        <xdr:cNvPr id="76" name="直線コネクタ 75"/>
        <xdr:cNvCxnSpPr/>
      </xdr:nvCxnSpPr>
      <xdr:spPr>
        <a:xfrm flipV="1">
          <a:off x="2908300" y="638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9"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0"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6" name="楕円 115"/>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17" name="【図書館】&#10;一人当たり面積該当値テキスト"/>
        <xdr:cNvSpPr txBox="1"/>
      </xdr:nvSpPr>
      <xdr:spPr>
        <a:xfrm>
          <a:off x="10515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8" name="楕円 117"/>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19" name="直線コネクタ 118"/>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楕円 119"/>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21" name="直線コネクタ 120"/>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95267</xdr:rowOff>
    </xdr:from>
    <xdr:ext cx="469744" cy="259045"/>
    <xdr:sp macro="" textlink="">
      <xdr:nvSpPr>
        <xdr:cNvPr id="124" name="n_1main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90932</xdr:rowOff>
    </xdr:from>
    <xdr:to>
      <xdr:col>24</xdr:col>
      <xdr:colOff>114300</xdr:colOff>
      <xdr:row>62</xdr:row>
      <xdr:rowOff>21082</xdr:rowOff>
    </xdr:to>
    <xdr:sp macro="" textlink="">
      <xdr:nvSpPr>
        <xdr:cNvPr id="162" name="楕円 161"/>
        <xdr:cNvSpPr/>
      </xdr:nvSpPr>
      <xdr:spPr>
        <a:xfrm>
          <a:off x="45847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69359</xdr:rowOff>
    </xdr:from>
    <xdr:ext cx="405111" cy="259045"/>
    <xdr:sp macro="" textlink="">
      <xdr:nvSpPr>
        <xdr:cNvPr id="163" name="【体育館・プール】&#10;有形固定資産減価償却率該当値テキスト"/>
        <xdr:cNvSpPr txBox="1"/>
      </xdr:nvSpPr>
      <xdr:spPr>
        <a:xfrm>
          <a:off x="467360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145796</xdr:rowOff>
    </xdr:from>
    <xdr:to>
      <xdr:col>20</xdr:col>
      <xdr:colOff>38100</xdr:colOff>
      <xdr:row>62</xdr:row>
      <xdr:rowOff>75946</xdr:rowOff>
    </xdr:to>
    <xdr:sp macro="" textlink="">
      <xdr:nvSpPr>
        <xdr:cNvPr id="164" name="楕円 163"/>
        <xdr:cNvSpPr/>
      </xdr:nvSpPr>
      <xdr:spPr>
        <a:xfrm>
          <a:off x="3746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141732</xdr:rowOff>
    </xdr:from>
    <xdr:to>
      <xdr:col>24</xdr:col>
      <xdr:colOff>63500</xdr:colOff>
      <xdr:row>62</xdr:row>
      <xdr:rowOff>25146</xdr:rowOff>
    </xdr:to>
    <xdr:cxnSp macro="">
      <xdr:nvCxnSpPr>
        <xdr:cNvPr id="165" name="直線コネクタ 164"/>
        <xdr:cNvCxnSpPr/>
      </xdr:nvCxnSpPr>
      <xdr:spPr>
        <a:xfrm flipV="1">
          <a:off x="3797300" y="106001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77216</xdr:rowOff>
    </xdr:from>
    <xdr:to>
      <xdr:col>15</xdr:col>
      <xdr:colOff>101600</xdr:colOff>
      <xdr:row>62</xdr:row>
      <xdr:rowOff>7366</xdr:rowOff>
    </xdr:to>
    <xdr:sp macro="" textlink="">
      <xdr:nvSpPr>
        <xdr:cNvPr id="166" name="楕円 165"/>
        <xdr:cNvSpPr/>
      </xdr:nvSpPr>
      <xdr:spPr>
        <a:xfrm>
          <a:off x="2857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128016</xdr:rowOff>
    </xdr:from>
    <xdr:to>
      <xdr:col>19</xdr:col>
      <xdr:colOff>177800</xdr:colOff>
      <xdr:row>62</xdr:row>
      <xdr:rowOff>25146</xdr:rowOff>
    </xdr:to>
    <xdr:cxnSp macro="">
      <xdr:nvCxnSpPr>
        <xdr:cNvPr id="167" name="直線コネクタ 166"/>
        <xdr:cNvCxnSpPr/>
      </xdr:nvCxnSpPr>
      <xdr:spPr>
        <a:xfrm>
          <a:off x="2908300" y="105864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67073</xdr:rowOff>
    </xdr:from>
    <xdr:ext cx="405111" cy="259045"/>
    <xdr:sp macro="" textlink="">
      <xdr:nvSpPr>
        <xdr:cNvPr id="170" name="n_1mainValue【体育館・プール】&#10;有形固定資産減価償却率"/>
        <xdr:cNvSpPr txBox="1"/>
      </xdr:nvSpPr>
      <xdr:spPr>
        <a:xfrm>
          <a:off x="35820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169943</xdr:rowOff>
    </xdr:from>
    <xdr:ext cx="405111" cy="259045"/>
    <xdr:sp macro="" textlink="">
      <xdr:nvSpPr>
        <xdr:cNvPr id="171" name="n_2mainValue【体育館・プール】&#10;有形固定資産減価償却率"/>
        <xdr:cNvSpPr txBox="1"/>
      </xdr:nvSpPr>
      <xdr:spPr>
        <a:xfrm>
          <a:off x="2705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200"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44450</xdr:rowOff>
    </xdr:from>
    <xdr:to>
      <xdr:col>55</xdr:col>
      <xdr:colOff>50800</xdr:colOff>
      <xdr:row>59</xdr:row>
      <xdr:rowOff>146050</xdr:rowOff>
    </xdr:to>
    <xdr:sp macro="" textlink="">
      <xdr:nvSpPr>
        <xdr:cNvPr id="209" name="楕円 208"/>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67327</xdr:rowOff>
    </xdr:from>
    <xdr:ext cx="469744" cy="259045"/>
    <xdr:sp macro="" textlink="">
      <xdr:nvSpPr>
        <xdr:cNvPr id="210" name="【体育館・プール】&#10;一人当たり面積該当値テキスト"/>
        <xdr:cNvSpPr txBox="1"/>
      </xdr:nvSpPr>
      <xdr:spPr>
        <a:xfrm>
          <a:off x="10515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48260</xdr:rowOff>
    </xdr:from>
    <xdr:to>
      <xdr:col>50</xdr:col>
      <xdr:colOff>165100</xdr:colOff>
      <xdr:row>59</xdr:row>
      <xdr:rowOff>149860</xdr:rowOff>
    </xdr:to>
    <xdr:sp macro="" textlink="">
      <xdr:nvSpPr>
        <xdr:cNvPr id="211" name="楕円 210"/>
        <xdr:cNvSpPr/>
      </xdr:nvSpPr>
      <xdr:spPr>
        <a:xfrm>
          <a:off x="958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95250</xdr:rowOff>
    </xdr:from>
    <xdr:to>
      <xdr:col>55</xdr:col>
      <xdr:colOff>0</xdr:colOff>
      <xdr:row>59</xdr:row>
      <xdr:rowOff>99060</xdr:rowOff>
    </xdr:to>
    <xdr:cxnSp macro="">
      <xdr:nvCxnSpPr>
        <xdr:cNvPr id="212" name="直線コネクタ 211"/>
        <xdr:cNvCxnSpPr/>
      </xdr:nvCxnSpPr>
      <xdr:spPr>
        <a:xfrm flipV="1">
          <a:off x="9639300" y="10210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59690</xdr:rowOff>
    </xdr:from>
    <xdr:to>
      <xdr:col>46</xdr:col>
      <xdr:colOff>38100</xdr:colOff>
      <xdr:row>58</xdr:row>
      <xdr:rowOff>161290</xdr:rowOff>
    </xdr:to>
    <xdr:sp macro="" textlink="">
      <xdr:nvSpPr>
        <xdr:cNvPr id="213" name="楕円 212"/>
        <xdr:cNvSpPr/>
      </xdr:nvSpPr>
      <xdr:spPr>
        <a:xfrm>
          <a:off x="869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110490</xdr:rowOff>
    </xdr:from>
    <xdr:to>
      <xdr:col>50</xdr:col>
      <xdr:colOff>114300</xdr:colOff>
      <xdr:row>59</xdr:row>
      <xdr:rowOff>99060</xdr:rowOff>
    </xdr:to>
    <xdr:cxnSp macro="">
      <xdr:nvCxnSpPr>
        <xdr:cNvPr id="214" name="直線コネクタ 213"/>
        <xdr:cNvCxnSpPr/>
      </xdr:nvCxnSpPr>
      <xdr:spPr>
        <a:xfrm>
          <a:off x="8750300" y="100545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16"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166387</xdr:rowOff>
    </xdr:from>
    <xdr:ext cx="469744" cy="259045"/>
    <xdr:sp macro="" textlink="">
      <xdr:nvSpPr>
        <xdr:cNvPr id="217" name="n_1mainValue【体育館・プール】&#10;一人当たり面積"/>
        <xdr:cNvSpPr txBox="1"/>
      </xdr:nvSpPr>
      <xdr:spPr>
        <a:xfrm>
          <a:off x="93917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6367</xdr:rowOff>
    </xdr:from>
    <xdr:ext cx="469744" cy="259045"/>
    <xdr:sp macro="" textlink="">
      <xdr:nvSpPr>
        <xdr:cNvPr id="218" name="n_2mainValue【体育館・プール】&#10;一人当たり面積"/>
        <xdr:cNvSpPr txBox="1"/>
      </xdr:nvSpPr>
      <xdr:spPr>
        <a:xfrm>
          <a:off x="85154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103505</xdr:rowOff>
    </xdr:from>
    <xdr:to>
      <xdr:col>24</xdr:col>
      <xdr:colOff>114300</xdr:colOff>
      <xdr:row>80</xdr:row>
      <xdr:rowOff>33655</xdr:rowOff>
    </xdr:to>
    <xdr:sp macro="" textlink="">
      <xdr:nvSpPr>
        <xdr:cNvPr id="257" name="楕円 256"/>
        <xdr:cNvSpPr/>
      </xdr:nvSpPr>
      <xdr:spPr>
        <a:xfrm>
          <a:off x="4584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18432</xdr:rowOff>
    </xdr:from>
    <xdr:ext cx="405111" cy="259045"/>
    <xdr:sp macro="" textlink="">
      <xdr:nvSpPr>
        <xdr:cNvPr id="258" name="【福祉施設】&#10;有形固定資産減価償却率該当値テキスト"/>
        <xdr:cNvSpPr txBox="1"/>
      </xdr:nvSpPr>
      <xdr:spPr>
        <a:xfrm>
          <a:off x="4673600" y="1356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59" name="楕円 258"/>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7620</xdr:rowOff>
    </xdr:to>
    <xdr:cxnSp macro="">
      <xdr:nvCxnSpPr>
        <xdr:cNvPr id="260" name="直線コネクタ 259"/>
        <xdr:cNvCxnSpPr/>
      </xdr:nvCxnSpPr>
      <xdr:spPr>
        <a:xfrm flipV="1">
          <a:off x="3797300" y="136988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261" name="楕円 260"/>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41911</xdr:rowOff>
    </xdr:to>
    <xdr:cxnSp macro="">
      <xdr:nvCxnSpPr>
        <xdr:cNvPr id="262" name="直線コネクタ 261"/>
        <xdr:cNvCxnSpPr/>
      </xdr:nvCxnSpPr>
      <xdr:spPr>
        <a:xfrm flipV="1">
          <a:off x="2908300" y="13723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65" name="n_1mainValue【福祉施設】&#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266" name="n_2mainValue【福祉施設】&#10;有形固定資産減価償却率"/>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57150</xdr:rowOff>
    </xdr:from>
    <xdr:to>
      <xdr:col>55</xdr:col>
      <xdr:colOff>50800</xdr:colOff>
      <xdr:row>85</xdr:row>
      <xdr:rowOff>158750</xdr:rowOff>
    </xdr:to>
    <xdr:sp macro="" textlink="">
      <xdr:nvSpPr>
        <xdr:cNvPr id="304" name="楕円 303"/>
        <xdr:cNvSpPr/>
      </xdr:nvSpPr>
      <xdr:spPr>
        <a:xfrm>
          <a:off x="10426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05"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57150</xdr:rowOff>
    </xdr:from>
    <xdr:to>
      <xdr:col>50</xdr:col>
      <xdr:colOff>165100</xdr:colOff>
      <xdr:row>85</xdr:row>
      <xdr:rowOff>158750</xdr:rowOff>
    </xdr:to>
    <xdr:sp macro="" textlink="">
      <xdr:nvSpPr>
        <xdr:cNvPr id="306" name="楕円 305"/>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107950</xdr:rowOff>
    </xdr:from>
    <xdr:to>
      <xdr:col>55</xdr:col>
      <xdr:colOff>0</xdr:colOff>
      <xdr:row>85</xdr:row>
      <xdr:rowOff>107950</xdr:rowOff>
    </xdr:to>
    <xdr:cxnSp macro="">
      <xdr:nvCxnSpPr>
        <xdr:cNvPr id="307" name="直線コネクタ 306"/>
        <xdr:cNvCxnSpPr/>
      </xdr:nvCxnSpPr>
      <xdr:spPr>
        <a:xfrm>
          <a:off x="9639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57150</xdr:rowOff>
    </xdr:from>
    <xdr:to>
      <xdr:col>46</xdr:col>
      <xdr:colOff>38100</xdr:colOff>
      <xdr:row>85</xdr:row>
      <xdr:rowOff>158750</xdr:rowOff>
    </xdr:to>
    <xdr:sp macro="" textlink="">
      <xdr:nvSpPr>
        <xdr:cNvPr id="308" name="楕円 307"/>
        <xdr:cNvSpPr/>
      </xdr:nvSpPr>
      <xdr:spPr>
        <a:xfrm>
          <a:off x="8699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107950</xdr:rowOff>
    </xdr:from>
    <xdr:to>
      <xdr:col>50</xdr:col>
      <xdr:colOff>114300</xdr:colOff>
      <xdr:row>85</xdr:row>
      <xdr:rowOff>107950</xdr:rowOff>
    </xdr:to>
    <xdr:cxnSp macro="">
      <xdr:nvCxnSpPr>
        <xdr:cNvPr id="309" name="直線コネクタ 308"/>
        <xdr:cNvCxnSpPr/>
      </xdr:nvCxnSpPr>
      <xdr:spPr>
        <a:xfrm>
          <a:off x="8750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149877</xdr:rowOff>
    </xdr:from>
    <xdr:ext cx="469744" cy="259045"/>
    <xdr:sp macro="" textlink="">
      <xdr:nvSpPr>
        <xdr:cNvPr id="312" name="n_1mainValue【福祉施設】&#10;一人当たり面積"/>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149877</xdr:rowOff>
    </xdr:from>
    <xdr:ext cx="469744" cy="259045"/>
    <xdr:sp macro="" textlink="">
      <xdr:nvSpPr>
        <xdr:cNvPr id="313" name="n_2mainValue【福祉施設】&#10;一人当たり面積"/>
        <xdr:cNvSpPr txBox="1"/>
      </xdr:nvSpPr>
      <xdr:spPr>
        <a:xfrm>
          <a:off x="8515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352" name="楕円 351"/>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353"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354" name="楕円 353"/>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105</xdr:row>
      <xdr:rowOff>106680</xdr:rowOff>
    </xdr:to>
    <xdr:cxnSp macro="">
      <xdr:nvCxnSpPr>
        <xdr:cNvPr id="355" name="直線コネクタ 354"/>
        <xdr:cNvCxnSpPr/>
      </xdr:nvCxnSpPr>
      <xdr:spPr>
        <a:xfrm flipV="1">
          <a:off x="3797300" y="180651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56" name="楕円 355"/>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105</xdr:row>
      <xdr:rowOff>148589</xdr:rowOff>
    </xdr:to>
    <xdr:cxnSp macro="">
      <xdr:nvCxnSpPr>
        <xdr:cNvPr id="357" name="直線コネクタ 356"/>
        <xdr:cNvCxnSpPr/>
      </xdr:nvCxnSpPr>
      <xdr:spPr>
        <a:xfrm flipV="1">
          <a:off x="2908300" y="1810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360" name="n_1mainValue【市民会館】&#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61" name="n_2mainValue【市民会館】&#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166370</xdr:rowOff>
    </xdr:from>
    <xdr:to>
      <xdr:col>55</xdr:col>
      <xdr:colOff>50800</xdr:colOff>
      <xdr:row>102</xdr:row>
      <xdr:rowOff>96520</xdr:rowOff>
    </xdr:to>
    <xdr:sp macro="" textlink="">
      <xdr:nvSpPr>
        <xdr:cNvPr id="399" name="楕円 398"/>
        <xdr:cNvSpPr/>
      </xdr:nvSpPr>
      <xdr:spPr>
        <a:xfrm>
          <a:off x="10426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17797</xdr:rowOff>
    </xdr:from>
    <xdr:ext cx="469744" cy="259045"/>
    <xdr:sp macro="" textlink="">
      <xdr:nvSpPr>
        <xdr:cNvPr id="400" name="【市民会館】&#10;一人当たり面積該当値テキスト"/>
        <xdr:cNvSpPr txBox="1"/>
      </xdr:nvSpPr>
      <xdr:spPr>
        <a:xfrm>
          <a:off x="105156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401" name="楕円 400"/>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45720</xdr:rowOff>
    </xdr:from>
    <xdr:to>
      <xdr:col>55</xdr:col>
      <xdr:colOff>0</xdr:colOff>
      <xdr:row>102</xdr:row>
      <xdr:rowOff>53339</xdr:rowOff>
    </xdr:to>
    <xdr:cxnSp macro="">
      <xdr:nvCxnSpPr>
        <xdr:cNvPr id="402" name="直線コネクタ 401"/>
        <xdr:cNvCxnSpPr/>
      </xdr:nvCxnSpPr>
      <xdr:spPr>
        <a:xfrm flipV="1">
          <a:off x="9639300" y="17533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2539</xdr:rowOff>
    </xdr:from>
    <xdr:to>
      <xdr:col>46</xdr:col>
      <xdr:colOff>38100</xdr:colOff>
      <xdr:row>102</xdr:row>
      <xdr:rowOff>104139</xdr:rowOff>
    </xdr:to>
    <xdr:sp macro="" textlink="">
      <xdr:nvSpPr>
        <xdr:cNvPr id="403" name="楕円 402"/>
        <xdr:cNvSpPr/>
      </xdr:nvSpPr>
      <xdr:spPr>
        <a:xfrm>
          <a:off x="869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53339</xdr:rowOff>
    </xdr:to>
    <xdr:cxnSp macro="">
      <xdr:nvCxnSpPr>
        <xdr:cNvPr id="404" name="直線コネクタ 403"/>
        <xdr:cNvCxnSpPr/>
      </xdr:nvCxnSpPr>
      <xdr:spPr>
        <a:xfrm>
          <a:off x="8750300" y="1754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120666</xdr:rowOff>
    </xdr:from>
    <xdr:ext cx="469744" cy="259045"/>
    <xdr:sp macro="" textlink="">
      <xdr:nvSpPr>
        <xdr:cNvPr id="407"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120666</xdr:rowOff>
    </xdr:from>
    <xdr:ext cx="469744" cy="259045"/>
    <xdr:sp macro="" textlink="">
      <xdr:nvSpPr>
        <xdr:cNvPr id="408" name="n_2mainValue【市民会館】&#10;一人当たり面積"/>
        <xdr:cNvSpPr txBox="1"/>
      </xdr:nvSpPr>
      <xdr:spPr>
        <a:xfrm>
          <a:off x="8515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45" name="楕円 444"/>
        <xdr:cNvSpPr/>
      </xdr:nvSpPr>
      <xdr:spPr>
        <a:xfrm>
          <a:off x="16268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79773</xdr:rowOff>
    </xdr:from>
    <xdr:ext cx="405111" cy="259045"/>
    <xdr:sp macro="" textlink="">
      <xdr:nvSpPr>
        <xdr:cNvPr id="446" name="【一般廃棄物処理施設】&#10;有形固定資産減価償却率該当値テキスト"/>
        <xdr:cNvSpPr txBox="1"/>
      </xdr:nvSpPr>
      <xdr:spPr>
        <a:xfrm>
          <a:off x="16357600" y="693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447" name="楕円 446"/>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44196</xdr:rowOff>
    </xdr:from>
    <xdr:to>
      <xdr:col>85</xdr:col>
      <xdr:colOff>127000</xdr:colOff>
      <xdr:row>41</xdr:row>
      <xdr:rowOff>110490</xdr:rowOff>
    </xdr:to>
    <xdr:cxnSp macro="">
      <xdr:nvCxnSpPr>
        <xdr:cNvPr id="448" name="直線コネクタ 447"/>
        <xdr:cNvCxnSpPr/>
      </xdr:nvCxnSpPr>
      <xdr:spPr>
        <a:xfrm flipV="1">
          <a:off x="15481300" y="707364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123698</xdr:rowOff>
    </xdr:from>
    <xdr:to>
      <xdr:col>76</xdr:col>
      <xdr:colOff>165100</xdr:colOff>
      <xdr:row>42</xdr:row>
      <xdr:rowOff>53848</xdr:rowOff>
    </xdr:to>
    <xdr:sp macro="" textlink="">
      <xdr:nvSpPr>
        <xdr:cNvPr id="449" name="楕円 448"/>
        <xdr:cNvSpPr/>
      </xdr:nvSpPr>
      <xdr:spPr>
        <a:xfrm>
          <a:off x="14541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110490</xdr:rowOff>
    </xdr:from>
    <xdr:to>
      <xdr:col>81</xdr:col>
      <xdr:colOff>50800</xdr:colOff>
      <xdr:row>42</xdr:row>
      <xdr:rowOff>3048</xdr:rowOff>
    </xdr:to>
    <xdr:cxnSp macro="">
      <xdr:nvCxnSpPr>
        <xdr:cNvPr id="450" name="直線コネクタ 449"/>
        <xdr:cNvCxnSpPr/>
      </xdr:nvCxnSpPr>
      <xdr:spPr>
        <a:xfrm flipV="1">
          <a:off x="14592300" y="7139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453" name="n_1mainValue【一般廃棄物処理施設】&#10;有形固定資産減価償却率"/>
        <xdr:cNvSpPr txBox="1"/>
      </xdr:nvSpPr>
      <xdr:spPr>
        <a:xfrm>
          <a:off x="15266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44975</xdr:rowOff>
    </xdr:from>
    <xdr:ext cx="405111" cy="259045"/>
    <xdr:sp macro="" textlink="">
      <xdr:nvSpPr>
        <xdr:cNvPr id="454" name="n_2mainValue【一般廃棄物処理施設】&#10;有形固定資産減価償却率"/>
        <xdr:cNvSpPr txBox="1"/>
      </xdr:nvSpPr>
      <xdr:spPr>
        <a:xfrm>
          <a:off x="14389744"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83"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138862</xdr:rowOff>
    </xdr:from>
    <xdr:to>
      <xdr:col>116</xdr:col>
      <xdr:colOff>114300</xdr:colOff>
      <xdr:row>36</xdr:row>
      <xdr:rowOff>69012</xdr:rowOff>
    </xdr:to>
    <xdr:sp macro="" textlink="">
      <xdr:nvSpPr>
        <xdr:cNvPr id="492" name="楕円 491"/>
        <xdr:cNvSpPr/>
      </xdr:nvSpPr>
      <xdr:spPr>
        <a:xfrm>
          <a:off x="22110700" y="61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161739</xdr:rowOff>
    </xdr:from>
    <xdr:ext cx="534377" cy="259045"/>
    <xdr:sp macro="" textlink="">
      <xdr:nvSpPr>
        <xdr:cNvPr id="493" name="【一般廃棄物処理施設】&#10;一人当たり有形固定資産（償却資産）額該当値テキスト"/>
        <xdr:cNvSpPr txBox="1"/>
      </xdr:nvSpPr>
      <xdr:spPr>
        <a:xfrm>
          <a:off x="22199600" y="59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142024</xdr:rowOff>
    </xdr:from>
    <xdr:to>
      <xdr:col>112</xdr:col>
      <xdr:colOff>38100</xdr:colOff>
      <xdr:row>36</xdr:row>
      <xdr:rowOff>72174</xdr:rowOff>
    </xdr:to>
    <xdr:sp macro="" textlink="">
      <xdr:nvSpPr>
        <xdr:cNvPr id="494" name="楕円 493"/>
        <xdr:cNvSpPr/>
      </xdr:nvSpPr>
      <xdr:spPr>
        <a:xfrm>
          <a:off x="21272500" y="61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18212</xdr:rowOff>
    </xdr:from>
    <xdr:to>
      <xdr:col>116</xdr:col>
      <xdr:colOff>63500</xdr:colOff>
      <xdr:row>36</xdr:row>
      <xdr:rowOff>21374</xdr:rowOff>
    </xdr:to>
    <xdr:cxnSp macro="">
      <xdr:nvCxnSpPr>
        <xdr:cNvPr id="495" name="直線コネクタ 494"/>
        <xdr:cNvCxnSpPr/>
      </xdr:nvCxnSpPr>
      <xdr:spPr>
        <a:xfrm flipV="1">
          <a:off x="21323300" y="6190412"/>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144818</xdr:rowOff>
    </xdr:from>
    <xdr:to>
      <xdr:col>107</xdr:col>
      <xdr:colOff>101600</xdr:colOff>
      <xdr:row>36</xdr:row>
      <xdr:rowOff>74968</xdr:rowOff>
    </xdr:to>
    <xdr:sp macro="" textlink="">
      <xdr:nvSpPr>
        <xdr:cNvPr id="496" name="楕円 495"/>
        <xdr:cNvSpPr/>
      </xdr:nvSpPr>
      <xdr:spPr>
        <a:xfrm>
          <a:off x="20383500" y="61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21374</xdr:rowOff>
    </xdr:from>
    <xdr:to>
      <xdr:col>111</xdr:col>
      <xdr:colOff>177800</xdr:colOff>
      <xdr:row>36</xdr:row>
      <xdr:rowOff>24168</xdr:rowOff>
    </xdr:to>
    <xdr:cxnSp macro="">
      <xdr:nvCxnSpPr>
        <xdr:cNvPr id="497" name="直線コネクタ 496"/>
        <xdr:cNvCxnSpPr/>
      </xdr:nvCxnSpPr>
      <xdr:spPr>
        <a:xfrm flipV="1">
          <a:off x="20434300" y="61935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98"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99"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88701</xdr:rowOff>
    </xdr:from>
    <xdr:ext cx="534377" cy="259045"/>
    <xdr:sp macro="" textlink="">
      <xdr:nvSpPr>
        <xdr:cNvPr id="500" name="n_1mainValue【一般廃棄物処理施設】&#10;一人当たり有形固定資産（償却資産）額"/>
        <xdr:cNvSpPr txBox="1"/>
      </xdr:nvSpPr>
      <xdr:spPr>
        <a:xfrm>
          <a:off x="21043411" y="5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91495</xdr:rowOff>
    </xdr:from>
    <xdr:ext cx="534377" cy="259045"/>
    <xdr:sp macro="" textlink="">
      <xdr:nvSpPr>
        <xdr:cNvPr id="501" name="n_2mainValue【一般廃棄物処理施設】&#10;一人当たり有形固定資産（償却資産）額"/>
        <xdr:cNvSpPr txBox="1"/>
      </xdr:nvSpPr>
      <xdr:spPr>
        <a:xfrm>
          <a:off x="20167111" y="59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39" name="楕円 538"/>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40" name="【保健センター・保健所】&#10;有形固定資産減価償却率該当値テキスト"/>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1" name="楕円 540"/>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120015</xdr:rowOff>
    </xdr:to>
    <xdr:cxnSp macro="">
      <xdr:nvCxnSpPr>
        <xdr:cNvPr id="542" name="直線コネクタ 541"/>
        <xdr:cNvCxnSpPr/>
      </xdr:nvCxnSpPr>
      <xdr:spPr>
        <a:xfrm>
          <a:off x="15481300" y="103441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543" name="楕円 542"/>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100965</xdr:rowOff>
    </xdr:to>
    <xdr:cxnSp macro="">
      <xdr:nvCxnSpPr>
        <xdr:cNvPr id="544" name="直線コネクタ 543"/>
        <xdr:cNvCxnSpPr/>
      </xdr:nvCxnSpPr>
      <xdr:spPr>
        <a:xfrm flipV="1">
          <a:off x="14592300" y="1034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47" name="n_1main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548" name="n_2mainValue【保健センター・保健所】&#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75"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584" name="楕円 583"/>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585"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86" name="楕円 585"/>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57</xdr:row>
      <xdr:rowOff>125730</xdr:rowOff>
    </xdr:to>
    <xdr:cxnSp macro="">
      <xdr:nvCxnSpPr>
        <xdr:cNvPr id="587" name="直線コネクタ 586"/>
        <xdr:cNvCxnSpPr/>
      </xdr:nvCxnSpPr>
      <xdr:spPr>
        <a:xfrm>
          <a:off x="21323300" y="96012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588" name="楕円 587"/>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589" name="直線コネクタ 588"/>
        <xdr:cNvCxnSpPr/>
      </xdr:nvCxnSpPr>
      <xdr:spPr>
        <a:xfrm>
          <a:off x="20434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0"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1"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592"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593"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30" name="楕円 629"/>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631" name="【消防施設】&#10;有形固定資産減価償却率該当値テキスト"/>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7874</xdr:rowOff>
    </xdr:from>
    <xdr:to>
      <xdr:col>81</xdr:col>
      <xdr:colOff>101600</xdr:colOff>
      <xdr:row>80</xdr:row>
      <xdr:rowOff>109474</xdr:rowOff>
    </xdr:to>
    <xdr:sp macro="" textlink="">
      <xdr:nvSpPr>
        <xdr:cNvPr id="632" name="楕円 631"/>
        <xdr:cNvSpPr/>
      </xdr:nvSpPr>
      <xdr:spPr>
        <a:xfrm>
          <a:off x="15430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58674</xdr:rowOff>
    </xdr:to>
    <xdr:cxnSp macro="">
      <xdr:nvCxnSpPr>
        <xdr:cNvPr id="633" name="直線コネクタ 632"/>
        <xdr:cNvCxnSpPr/>
      </xdr:nvCxnSpPr>
      <xdr:spPr>
        <a:xfrm flipV="1">
          <a:off x="15481300" y="137426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37592</xdr:rowOff>
    </xdr:from>
    <xdr:to>
      <xdr:col>76</xdr:col>
      <xdr:colOff>165100</xdr:colOff>
      <xdr:row>80</xdr:row>
      <xdr:rowOff>139192</xdr:rowOff>
    </xdr:to>
    <xdr:sp macro="" textlink="">
      <xdr:nvSpPr>
        <xdr:cNvPr id="634" name="楕円 633"/>
        <xdr:cNvSpPr/>
      </xdr:nvSpPr>
      <xdr:spPr>
        <a:xfrm>
          <a:off x="1454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58674</xdr:rowOff>
    </xdr:from>
    <xdr:to>
      <xdr:col>81</xdr:col>
      <xdr:colOff>50800</xdr:colOff>
      <xdr:row>80</xdr:row>
      <xdr:rowOff>88392</xdr:rowOff>
    </xdr:to>
    <xdr:cxnSp macro="">
      <xdr:nvCxnSpPr>
        <xdr:cNvPr id="635" name="直線コネクタ 634"/>
        <xdr:cNvCxnSpPr/>
      </xdr:nvCxnSpPr>
      <xdr:spPr>
        <a:xfrm flipV="1">
          <a:off x="14592300" y="137746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7"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126001</xdr:rowOff>
    </xdr:from>
    <xdr:ext cx="405111" cy="259045"/>
    <xdr:sp macro="" textlink="">
      <xdr:nvSpPr>
        <xdr:cNvPr id="638" name="n_1mainValue【消防施設】&#10;有形固定資産減価償却率"/>
        <xdr:cNvSpPr txBox="1"/>
      </xdr:nvSpPr>
      <xdr:spPr>
        <a:xfrm>
          <a:off x="152660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155719</xdr:rowOff>
    </xdr:from>
    <xdr:ext cx="405111" cy="259045"/>
    <xdr:sp macro="" textlink="">
      <xdr:nvSpPr>
        <xdr:cNvPr id="639" name="n_2mainValue【消防施設】&#10;有形固定資産減価償却率"/>
        <xdr:cNvSpPr txBox="1"/>
      </xdr:nvSpPr>
      <xdr:spPr>
        <a:xfrm>
          <a:off x="14389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9"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678" name="楕円 677"/>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679" name="【消防施設】&#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80" name="楕円 679"/>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0</xdr:rowOff>
    </xdr:to>
    <xdr:cxnSp macro="">
      <xdr:nvCxnSpPr>
        <xdr:cNvPr id="681" name="直線コネクタ 680"/>
        <xdr:cNvCxnSpPr/>
      </xdr:nvCxnSpPr>
      <xdr:spPr>
        <a:xfrm>
          <a:off x="21323300" y="13887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120650</xdr:rowOff>
    </xdr:from>
    <xdr:to>
      <xdr:col>107</xdr:col>
      <xdr:colOff>101600</xdr:colOff>
      <xdr:row>81</xdr:row>
      <xdr:rowOff>50800</xdr:rowOff>
    </xdr:to>
    <xdr:sp macro="" textlink="">
      <xdr:nvSpPr>
        <xdr:cNvPr id="682" name="楕円 681"/>
        <xdr:cNvSpPr/>
      </xdr:nvSpPr>
      <xdr:spPr>
        <a:xfrm>
          <a:off x="2038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0</xdr:rowOff>
    </xdr:to>
    <xdr:cxnSp macro="">
      <xdr:nvCxnSpPr>
        <xdr:cNvPr id="683" name="直線コネクタ 682"/>
        <xdr:cNvCxnSpPr/>
      </xdr:nvCxnSpPr>
      <xdr:spPr>
        <a:xfrm>
          <a:off x="20434300" y="1388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85"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86" name="n_1mainValue【消防施設】&#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67327</xdr:rowOff>
    </xdr:from>
    <xdr:ext cx="469744" cy="259045"/>
    <xdr:sp macro="" textlink="">
      <xdr:nvSpPr>
        <xdr:cNvPr id="687" name="n_2mainValue【消防施設】&#10;一人当たり面積"/>
        <xdr:cNvSpPr txBox="1"/>
      </xdr:nvSpPr>
      <xdr:spPr>
        <a:xfrm>
          <a:off x="20199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7"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26" name="楕円 725"/>
        <xdr:cNvSpPr/>
      </xdr:nvSpPr>
      <xdr:spPr>
        <a:xfrm>
          <a:off x="16268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78757</xdr:rowOff>
    </xdr:from>
    <xdr:ext cx="405111" cy="259045"/>
    <xdr:sp macro="" textlink="">
      <xdr:nvSpPr>
        <xdr:cNvPr id="727" name="【庁舎】&#10;有形固定資産減価償却率該当値テキスト"/>
        <xdr:cNvSpPr txBox="1"/>
      </xdr:nvSpPr>
      <xdr:spPr>
        <a:xfrm>
          <a:off x="16357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728" name="楕円 727"/>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106680</xdr:rowOff>
    </xdr:to>
    <xdr:cxnSp macro="">
      <xdr:nvCxnSpPr>
        <xdr:cNvPr id="729" name="直線コネクタ 728"/>
        <xdr:cNvCxnSpPr/>
      </xdr:nvCxnSpPr>
      <xdr:spPr>
        <a:xfrm>
          <a:off x="15481300" y="17756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30" name="楕円 729"/>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127636</xdr:rowOff>
    </xdr:to>
    <xdr:cxnSp macro="">
      <xdr:nvCxnSpPr>
        <xdr:cNvPr id="731" name="直線コネクタ 730"/>
        <xdr:cNvCxnSpPr/>
      </xdr:nvCxnSpPr>
      <xdr:spPr>
        <a:xfrm flipV="1">
          <a:off x="14592300" y="17756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2"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33"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34" name="n_1mainValue【庁舎】&#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35" name="n_2mainValue【庁舎】&#10;有形固定資産減価償却率"/>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773" name="楕円 772"/>
        <xdr:cNvSpPr/>
      </xdr:nvSpPr>
      <xdr:spPr>
        <a:xfrm>
          <a:off x="22110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120666</xdr:rowOff>
    </xdr:from>
    <xdr:ext cx="469744" cy="259045"/>
    <xdr:sp macro="" textlink="">
      <xdr:nvSpPr>
        <xdr:cNvPr id="774" name="【庁舎】&#10;一人当たり面積該当値テキスト"/>
        <xdr:cNvSpPr txBox="1"/>
      </xdr:nvSpPr>
      <xdr:spPr>
        <a:xfrm>
          <a:off x="22199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75" name="楕円 774"/>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104</xdr:row>
      <xdr:rowOff>152400</xdr:rowOff>
    </xdr:to>
    <xdr:cxnSp macro="">
      <xdr:nvCxnSpPr>
        <xdr:cNvPr id="776" name="直線コネクタ 775"/>
        <xdr:cNvCxnSpPr/>
      </xdr:nvCxnSpPr>
      <xdr:spPr>
        <a:xfrm flipV="1">
          <a:off x="21323300" y="17979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77" name="楕円 776"/>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78" name="直線コネクタ 777"/>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79"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80"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81" name="n_1mainValue【庁舎】&#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82" name="n_2mainValue【庁舎】&#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については、民間譲渡を行うことを基本とし、躯体や設備に重大な棄損が生じた場合には更新しない。比較的状態の良好な施設については、類似施設を含め、複合化・多機能化も検討していく。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については、令和８年度に完成予定である新庁舎の整備を進めることにより、有形固定資産減価償却率は減少するものと考えている。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2016_&#26494;&#27743;&#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F51">
            <v>128.80000000000001</v>
          </cell>
          <cell r="CN51">
            <v>119.9</v>
          </cell>
          <cell r="CV51">
            <v>108.8</v>
          </cell>
        </row>
        <row r="53">
          <cell r="CF53">
            <v>55.3</v>
          </cell>
          <cell r="CN53">
            <v>56.8</v>
          </cell>
          <cell r="CV53">
            <v>58.1</v>
          </cell>
        </row>
        <row r="55">
          <cell r="AN55" t="str">
            <v>類似団体内平均値</v>
          </cell>
          <cell r="CF55">
            <v>37.4</v>
          </cell>
          <cell r="CN55">
            <v>31</v>
          </cell>
          <cell r="CV55">
            <v>30</v>
          </cell>
        </row>
        <row r="57">
          <cell r="CF57">
            <v>54.4</v>
          </cell>
          <cell r="CN57">
            <v>57.4</v>
          </cell>
          <cell r="CV57">
            <v>59.4</v>
          </cell>
        </row>
        <row r="72">
          <cell r="BP72" t="str">
            <v>H25</v>
          </cell>
          <cell r="BX72" t="str">
            <v>H26</v>
          </cell>
          <cell r="CF72" t="str">
            <v>H27</v>
          </cell>
          <cell r="CN72" t="str">
            <v>H28</v>
          </cell>
          <cell r="CV72" t="str">
            <v>H29</v>
          </cell>
        </row>
        <row r="73">
          <cell r="AN73" t="str">
            <v>当該団体値</v>
          </cell>
          <cell r="BP73">
            <v>154.6</v>
          </cell>
          <cell r="BX73">
            <v>141</v>
          </cell>
          <cell r="CF73">
            <v>128.80000000000001</v>
          </cell>
          <cell r="CN73">
            <v>119.9</v>
          </cell>
          <cell r="CV73">
            <v>108.8</v>
          </cell>
        </row>
        <row r="75">
          <cell r="BP75">
            <v>17.600000000000001</v>
          </cell>
          <cell r="BX75">
            <v>16.7</v>
          </cell>
          <cell r="CF75">
            <v>15.4</v>
          </cell>
          <cell r="CN75">
            <v>15.1</v>
          </cell>
          <cell r="CV75">
            <v>14.6</v>
          </cell>
        </row>
        <row r="77">
          <cell r="AN77" t="str">
            <v>類似団体内平均値</v>
          </cell>
          <cell r="BP77">
            <v>49.8</v>
          </cell>
          <cell r="BX77">
            <v>45.1</v>
          </cell>
          <cell r="CF77">
            <v>37.4</v>
          </cell>
          <cell r="CN77">
            <v>31</v>
          </cell>
          <cell r="CV77">
            <v>30</v>
          </cell>
        </row>
        <row r="79">
          <cell r="BP79">
            <v>7.7</v>
          </cell>
          <cell r="BX79">
            <v>7.1</v>
          </cell>
          <cell r="CF79">
            <v>6.3</v>
          </cell>
          <cell r="CN79">
            <v>5.2</v>
          </cell>
          <cell r="CV79">
            <v>5</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zoomScale="55" zoomScaleNormal="55" workbookViewId="0">
      <selection activeCell="AC6" sqref="AC6:AL8"/>
    </sheetView>
  </sheetViews>
  <sheetFormatPr defaultColWidth="0" defaultRowHeight="11.25" zeroHeight="1" x14ac:dyDescent="0.15"/>
  <cols>
    <col min="1" max="11" width="2.125" style="164" customWidth="1"/>
    <col min="12" max="12" width="2.25" style="164" customWidth="1"/>
    <col min="13" max="17" width="2.375" style="164" customWidth="1"/>
    <col min="18" max="119" width="2.125" style="164" customWidth="1"/>
    <col min="120" max="16384" width="0" style="164" hidden="1"/>
  </cols>
  <sheetData>
    <row r="1" spans="1:119" ht="33" customHeight="1" x14ac:dyDescent="0.15">
      <c r="A1" s="162"/>
      <c r="B1" s="377" t="s">
        <v>73</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63"/>
      <c r="DK1" s="163"/>
      <c r="DL1" s="163"/>
      <c r="DM1" s="163"/>
      <c r="DN1" s="163"/>
      <c r="DO1" s="163"/>
    </row>
    <row r="2" spans="1:119" ht="24.75" thickBot="1" x14ac:dyDescent="0.2">
      <c r="A2" s="162"/>
      <c r="B2" s="165" t="s">
        <v>74</v>
      </c>
      <c r="C2" s="165"/>
      <c r="D2" s="166"/>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row>
    <row r="3" spans="1:119" ht="18.75" customHeight="1" thickBot="1" x14ac:dyDescent="0.2">
      <c r="A3" s="163"/>
      <c r="B3" s="378" t="s">
        <v>75</v>
      </c>
      <c r="C3" s="379"/>
      <c r="D3" s="379"/>
      <c r="E3" s="380"/>
      <c r="F3" s="380"/>
      <c r="G3" s="380"/>
      <c r="H3" s="380"/>
      <c r="I3" s="380"/>
      <c r="J3" s="380"/>
      <c r="K3" s="380"/>
      <c r="L3" s="380" t="s">
        <v>76</v>
      </c>
      <c r="M3" s="380"/>
      <c r="N3" s="380"/>
      <c r="O3" s="380"/>
      <c r="P3" s="380"/>
      <c r="Q3" s="380"/>
      <c r="R3" s="387"/>
      <c r="S3" s="387"/>
      <c r="T3" s="387"/>
      <c r="U3" s="387"/>
      <c r="V3" s="388"/>
      <c r="W3" s="362" t="s">
        <v>77</v>
      </c>
      <c r="X3" s="363"/>
      <c r="Y3" s="363"/>
      <c r="Z3" s="363"/>
      <c r="AA3" s="363"/>
      <c r="AB3" s="379"/>
      <c r="AC3" s="387" t="s">
        <v>78</v>
      </c>
      <c r="AD3" s="363"/>
      <c r="AE3" s="363"/>
      <c r="AF3" s="363"/>
      <c r="AG3" s="363"/>
      <c r="AH3" s="363"/>
      <c r="AI3" s="363"/>
      <c r="AJ3" s="363"/>
      <c r="AK3" s="363"/>
      <c r="AL3" s="364"/>
      <c r="AM3" s="362" t="s">
        <v>79</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80</v>
      </c>
      <c r="BO3" s="363"/>
      <c r="BP3" s="363"/>
      <c r="BQ3" s="363"/>
      <c r="BR3" s="363"/>
      <c r="BS3" s="363"/>
      <c r="BT3" s="363"/>
      <c r="BU3" s="364"/>
      <c r="BV3" s="362" t="s">
        <v>81</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82</v>
      </c>
      <c r="CU3" s="363"/>
      <c r="CV3" s="363"/>
      <c r="CW3" s="363"/>
      <c r="CX3" s="363"/>
      <c r="CY3" s="363"/>
      <c r="CZ3" s="363"/>
      <c r="DA3" s="364"/>
      <c r="DB3" s="362" t="s">
        <v>83</v>
      </c>
      <c r="DC3" s="363"/>
      <c r="DD3" s="363"/>
      <c r="DE3" s="363"/>
      <c r="DF3" s="363"/>
      <c r="DG3" s="363"/>
      <c r="DH3" s="363"/>
      <c r="DI3" s="364"/>
      <c r="DJ3" s="162"/>
      <c r="DK3" s="162"/>
      <c r="DL3" s="162"/>
      <c r="DM3" s="162"/>
      <c r="DN3" s="162"/>
      <c r="DO3" s="162"/>
    </row>
    <row r="4" spans="1:119" ht="18.75" customHeight="1" x14ac:dyDescent="0.15">
      <c r="A4" s="163"/>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84</v>
      </c>
      <c r="AZ4" s="366"/>
      <c r="BA4" s="366"/>
      <c r="BB4" s="366"/>
      <c r="BC4" s="366"/>
      <c r="BD4" s="366"/>
      <c r="BE4" s="366"/>
      <c r="BF4" s="366"/>
      <c r="BG4" s="366"/>
      <c r="BH4" s="366"/>
      <c r="BI4" s="366"/>
      <c r="BJ4" s="366"/>
      <c r="BK4" s="366"/>
      <c r="BL4" s="366"/>
      <c r="BM4" s="367"/>
      <c r="BN4" s="368">
        <v>98775496</v>
      </c>
      <c r="BO4" s="369"/>
      <c r="BP4" s="369"/>
      <c r="BQ4" s="369"/>
      <c r="BR4" s="369"/>
      <c r="BS4" s="369"/>
      <c r="BT4" s="369"/>
      <c r="BU4" s="370"/>
      <c r="BV4" s="368">
        <v>98529201</v>
      </c>
      <c r="BW4" s="369"/>
      <c r="BX4" s="369"/>
      <c r="BY4" s="369"/>
      <c r="BZ4" s="369"/>
      <c r="CA4" s="369"/>
      <c r="CB4" s="369"/>
      <c r="CC4" s="370"/>
      <c r="CD4" s="371" t="s">
        <v>85</v>
      </c>
      <c r="CE4" s="372"/>
      <c r="CF4" s="372"/>
      <c r="CG4" s="372"/>
      <c r="CH4" s="372"/>
      <c r="CI4" s="372"/>
      <c r="CJ4" s="372"/>
      <c r="CK4" s="372"/>
      <c r="CL4" s="372"/>
      <c r="CM4" s="372"/>
      <c r="CN4" s="372"/>
      <c r="CO4" s="372"/>
      <c r="CP4" s="372"/>
      <c r="CQ4" s="372"/>
      <c r="CR4" s="372"/>
      <c r="CS4" s="373"/>
      <c r="CT4" s="374">
        <v>2.4</v>
      </c>
      <c r="CU4" s="375"/>
      <c r="CV4" s="375"/>
      <c r="CW4" s="375"/>
      <c r="CX4" s="375"/>
      <c r="CY4" s="375"/>
      <c r="CZ4" s="375"/>
      <c r="DA4" s="376"/>
      <c r="DB4" s="374">
        <v>2</v>
      </c>
      <c r="DC4" s="375"/>
      <c r="DD4" s="375"/>
      <c r="DE4" s="375"/>
      <c r="DF4" s="375"/>
      <c r="DG4" s="375"/>
      <c r="DH4" s="375"/>
      <c r="DI4" s="376"/>
      <c r="DJ4" s="162"/>
      <c r="DK4" s="162"/>
      <c r="DL4" s="162"/>
      <c r="DM4" s="162"/>
      <c r="DN4" s="162"/>
      <c r="DO4" s="162"/>
    </row>
    <row r="5" spans="1:119" ht="18.75" customHeight="1" x14ac:dyDescent="0.15">
      <c r="A5" s="163"/>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86</v>
      </c>
      <c r="AN5" s="435"/>
      <c r="AO5" s="435"/>
      <c r="AP5" s="435"/>
      <c r="AQ5" s="435"/>
      <c r="AR5" s="435"/>
      <c r="AS5" s="435"/>
      <c r="AT5" s="436"/>
      <c r="AU5" s="437" t="s">
        <v>87</v>
      </c>
      <c r="AV5" s="438"/>
      <c r="AW5" s="438"/>
      <c r="AX5" s="438"/>
      <c r="AY5" s="439" t="s">
        <v>88</v>
      </c>
      <c r="AZ5" s="440"/>
      <c r="BA5" s="440"/>
      <c r="BB5" s="440"/>
      <c r="BC5" s="440"/>
      <c r="BD5" s="440"/>
      <c r="BE5" s="440"/>
      <c r="BF5" s="440"/>
      <c r="BG5" s="440"/>
      <c r="BH5" s="440"/>
      <c r="BI5" s="440"/>
      <c r="BJ5" s="440"/>
      <c r="BK5" s="440"/>
      <c r="BL5" s="440"/>
      <c r="BM5" s="441"/>
      <c r="BN5" s="405">
        <v>97289661</v>
      </c>
      <c r="BO5" s="406"/>
      <c r="BP5" s="406"/>
      <c r="BQ5" s="406"/>
      <c r="BR5" s="406"/>
      <c r="BS5" s="406"/>
      <c r="BT5" s="406"/>
      <c r="BU5" s="407"/>
      <c r="BV5" s="405">
        <v>97165926</v>
      </c>
      <c r="BW5" s="406"/>
      <c r="BX5" s="406"/>
      <c r="BY5" s="406"/>
      <c r="BZ5" s="406"/>
      <c r="CA5" s="406"/>
      <c r="CB5" s="406"/>
      <c r="CC5" s="407"/>
      <c r="CD5" s="408" t="s">
        <v>89</v>
      </c>
      <c r="CE5" s="409"/>
      <c r="CF5" s="409"/>
      <c r="CG5" s="409"/>
      <c r="CH5" s="409"/>
      <c r="CI5" s="409"/>
      <c r="CJ5" s="409"/>
      <c r="CK5" s="409"/>
      <c r="CL5" s="409"/>
      <c r="CM5" s="409"/>
      <c r="CN5" s="409"/>
      <c r="CO5" s="409"/>
      <c r="CP5" s="409"/>
      <c r="CQ5" s="409"/>
      <c r="CR5" s="409"/>
      <c r="CS5" s="410"/>
      <c r="CT5" s="402">
        <v>90.4</v>
      </c>
      <c r="CU5" s="403"/>
      <c r="CV5" s="403"/>
      <c r="CW5" s="403"/>
      <c r="CX5" s="403"/>
      <c r="CY5" s="403"/>
      <c r="CZ5" s="403"/>
      <c r="DA5" s="404"/>
      <c r="DB5" s="402">
        <v>91.6</v>
      </c>
      <c r="DC5" s="403"/>
      <c r="DD5" s="403"/>
      <c r="DE5" s="403"/>
      <c r="DF5" s="403"/>
      <c r="DG5" s="403"/>
      <c r="DH5" s="403"/>
      <c r="DI5" s="404"/>
      <c r="DJ5" s="162"/>
      <c r="DK5" s="162"/>
      <c r="DL5" s="162"/>
      <c r="DM5" s="162"/>
      <c r="DN5" s="162"/>
      <c r="DO5" s="162"/>
    </row>
    <row r="6" spans="1:119" ht="18.75" customHeight="1" x14ac:dyDescent="0.15">
      <c r="A6" s="163"/>
      <c r="B6" s="411" t="s">
        <v>90</v>
      </c>
      <c r="C6" s="412"/>
      <c r="D6" s="412"/>
      <c r="E6" s="413"/>
      <c r="F6" s="413"/>
      <c r="G6" s="413"/>
      <c r="H6" s="413"/>
      <c r="I6" s="413"/>
      <c r="J6" s="413"/>
      <c r="K6" s="413"/>
      <c r="L6" s="413" t="s">
        <v>91</v>
      </c>
      <c r="M6" s="413"/>
      <c r="N6" s="413"/>
      <c r="O6" s="413"/>
      <c r="P6" s="413"/>
      <c r="Q6" s="413"/>
      <c r="R6" s="417"/>
      <c r="S6" s="417"/>
      <c r="T6" s="417"/>
      <c r="U6" s="417"/>
      <c r="V6" s="418"/>
      <c r="W6" s="421" t="s">
        <v>92</v>
      </c>
      <c r="X6" s="422"/>
      <c r="Y6" s="422"/>
      <c r="Z6" s="422"/>
      <c r="AA6" s="422"/>
      <c r="AB6" s="412"/>
      <c r="AC6" s="425" t="s">
        <v>93</v>
      </c>
      <c r="AD6" s="426"/>
      <c r="AE6" s="426"/>
      <c r="AF6" s="426"/>
      <c r="AG6" s="426"/>
      <c r="AH6" s="426"/>
      <c r="AI6" s="426"/>
      <c r="AJ6" s="426"/>
      <c r="AK6" s="426"/>
      <c r="AL6" s="427"/>
      <c r="AM6" s="434" t="s">
        <v>94</v>
      </c>
      <c r="AN6" s="435"/>
      <c r="AO6" s="435"/>
      <c r="AP6" s="435"/>
      <c r="AQ6" s="435"/>
      <c r="AR6" s="435"/>
      <c r="AS6" s="435"/>
      <c r="AT6" s="436"/>
      <c r="AU6" s="437" t="s">
        <v>95</v>
      </c>
      <c r="AV6" s="438"/>
      <c r="AW6" s="438"/>
      <c r="AX6" s="438"/>
      <c r="AY6" s="439" t="s">
        <v>96</v>
      </c>
      <c r="AZ6" s="440"/>
      <c r="BA6" s="440"/>
      <c r="BB6" s="440"/>
      <c r="BC6" s="440"/>
      <c r="BD6" s="440"/>
      <c r="BE6" s="440"/>
      <c r="BF6" s="440"/>
      <c r="BG6" s="440"/>
      <c r="BH6" s="440"/>
      <c r="BI6" s="440"/>
      <c r="BJ6" s="440"/>
      <c r="BK6" s="440"/>
      <c r="BL6" s="440"/>
      <c r="BM6" s="441"/>
      <c r="BN6" s="405">
        <v>1485835</v>
      </c>
      <c r="BO6" s="406"/>
      <c r="BP6" s="406"/>
      <c r="BQ6" s="406"/>
      <c r="BR6" s="406"/>
      <c r="BS6" s="406"/>
      <c r="BT6" s="406"/>
      <c r="BU6" s="407"/>
      <c r="BV6" s="405">
        <v>1363275</v>
      </c>
      <c r="BW6" s="406"/>
      <c r="BX6" s="406"/>
      <c r="BY6" s="406"/>
      <c r="BZ6" s="406"/>
      <c r="CA6" s="406"/>
      <c r="CB6" s="406"/>
      <c r="CC6" s="407"/>
      <c r="CD6" s="408" t="s">
        <v>97</v>
      </c>
      <c r="CE6" s="409"/>
      <c r="CF6" s="409"/>
      <c r="CG6" s="409"/>
      <c r="CH6" s="409"/>
      <c r="CI6" s="409"/>
      <c r="CJ6" s="409"/>
      <c r="CK6" s="409"/>
      <c r="CL6" s="409"/>
      <c r="CM6" s="409"/>
      <c r="CN6" s="409"/>
      <c r="CO6" s="409"/>
      <c r="CP6" s="409"/>
      <c r="CQ6" s="409"/>
      <c r="CR6" s="409"/>
      <c r="CS6" s="410"/>
      <c r="CT6" s="442">
        <v>96.5</v>
      </c>
      <c r="CU6" s="443"/>
      <c r="CV6" s="443"/>
      <c r="CW6" s="443"/>
      <c r="CX6" s="443"/>
      <c r="CY6" s="443"/>
      <c r="CZ6" s="443"/>
      <c r="DA6" s="444"/>
      <c r="DB6" s="442">
        <v>97.6</v>
      </c>
      <c r="DC6" s="443"/>
      <c r="DD6" s="443"/>
      <c r="DE6" s="443"/>
      <c r="DF6" s="443"/>
      <c r="DG6" s="443"/>
      <c r="DH6" s="443"/>
      <c r="DI6" s="444"/>
      <c r="DJ6" s="162"/>
      <c r="DK6" s="162"/>
      <c r="DL6" s="162"/>
      <c r="DM6" s="162"/>
      <c r="DN6" s="162"/>
      <c r="DO6" s="162"/>
    </row>
    <row r="7" spans="1:119" ht="18.75" customHeight="1" x14ac:dyDescent="0.15">
      <c r="A7" s="163"/>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98</v>
      </c>
      <c r="AN7" s="435"/>
      <c r="AO7" s="435"/>
      <c r="AP7" s="435"/>
      <c r="AQ7" s="435"/>
      <c r="AR7" s="435"/>
      <c r="AS7" s="435"/>
      <c r="AT7" s="436"/>
      <c r="AU7" s="437" t="s">
        <v>87</v>
      </c>
      <c r="AV7" s="438"/>
      <c r="AW7" s="438"/>
      <c r="AX7" s="438"/>
      <c r="AY7" s="439" t="s">
        <v>99</v>
      </c>
      <c r="AZ7" s="440"/>
      <c r="BA7" s="440"/>
      <c r="BB7" s="440"/>
      <c r="BC7" s="440"/>
      <c r="BD7" s="440"/>
      <c r="BE7" s="440"/>
      <c r="BF7" s="440"/>
      <c r="BG7" s="440"/>
      <c r="BH7" s="440"/>
      <c r="BI7" s="440"/>
      <c r="BJ7" s="440"/>
      <c r="BK7" s="440"/>
      <c r="BL7" s="440"/>
      <c r="BM7" s="441"/>
      <c r="BN7" s="405">
        <v>179835</v>
      </c>
      <c r="BO7" s="406"/>
      <c r="BP7" s="406"/>
      <c r="BQ7" s="406"/>
      <c r="BR7" s="406"/>
      <c r="BS7" s="406"/>
      <c r="BT7" s="406"/>
      <c r="BU7" s="407"/>
      <c r="BV7" s="405">
        <v>236130</v>
      </c>
      <c r="BW7" s="406"/>
      <c r="BX7" s="406"/>
      <c r="BY7" s="406"/>
      <c r="BZ7" s="406"/>
      <c r="CA7" s="406"/>
      <c r="CB7" s="406"/>
      <c r="CC7" s="407"/>
      <c r="CD7" s="408" t="s">
        <v>100</v>
      </c>
      <c r="CE7" s="409"/>
      <c r="CF7" s="409"/>
      <c r="CG7" s="409"/>
      <c r="CH7" s="409"/>
      <c r="CI7" s="409"/>
      <c r="CJ7" s="409"/>
      <c r="CK7" s="409"/>
      <c r="CL7" s="409"/>
      <c r="CM7" s="409"/>
      <c r="CN7" s="409"/>
      <c r="CO7" s="409"/>
      <c r="CP7" s="409"/>
      <c r="CQ7" s="409"/>
      <c r="CR7" s="409"/>
      <c r="CS7" s="410"/>
      <c r="CT7" s="405">
        <v>55073599</v>
      </c>
      <c r="CU7" s="406"/>
      <c r="CV7" s="406"/>
      <c r="CW7" s="406"/>
      <c r="CX7" s="406"/>
      <c r="CY7" s="406"/>
      <c r="CZ7" s="406"/>
      <c r="DA7" s="407"/>
      <c r="DB7" s="405">
        <v>55615990</v>
      </c>
      <c r="DC7" s="406"/>
      <c r="DD7" s="406"/>
      <c r="DE7" s="406"/>
      <c r="DF7" s="406"/>
      <c r="DG7" s="406"/>
      <c r="DH7" s="406"/>
      <c r="DI7" s="407"/>
      <c r="DJ7" s="162"/>
      <c r="DK7" s="162"/>
      <c r="DL7" s="162"/>
      <c r="DM7" s="162"/>
      <c r="DN7" s="162"/>
      <c r="DO7" s="162"/>
    </row>
    <row r="8" spans="1:119" ht="18.75" customHeight="1" thickBot="1" x14ac:dyDescent="0.2">
      <c r="A8" s="163"/>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101</v>
      </c>
      <c r="AN8" s="435"/>
      <c r="AO8" s="435"/>
      <c r="AP8" s="435"/>
      <c r="AQ8" s="435"/>
      <c r="AR8" s="435"/>
      <c r="AS8" s="435"/>
      <c r="AT8" s="436"/>
      <c r="AU8" s="437" t="s">
        <v>102</v>
      </c>
      <c r="AV8" s="438"/>
      <c r="AW8" s="438"/>
      <c r="AX8" s="438"/>
      <c r="AY8" s="439" t="s">
        <v>103</v>
      </c>
      <c r="AZ8" s="440"/>
      <c r="BA8" s="440"/>
      <c r="BB8" s="440"/>
      <c r="BC8" s="440"/>
      <c r="BD8" s="440"/>
      <c r="BE8" s="440"/>
      <c r="BF8" s="440"/>
      <c r="BG8" s="440"/>
      <c r="BH8" s="440"/>
      <c r="BI8" s="440"/>
      <c r="BJ8" s="440"/>
      <c r="BK8" s="440"/>
      <c r="BL8" s="440"/>
      <c r="BM8" s="441"/>
      <c r="BN8" s="405">
        <v>1306000</v>
      </c>
      <c r="BO8" s="406"/>
      <c r="BP8" s="406"/>
      <c r="BQ8" s="406"/>
      <c r="BR8" s="406"/>
      <c r="BS8" s="406"/>
      <c r="BT8" s="406"/>
      <c r="BU8" s="407"/>
      <c r="BV8" s="405">
        <v>1127145</v>
      </c>
      <c r="BW8" s="406"/>
      <c r="BX8" s="406"/>
      <c r="BY8" s="406"/>
      <c r="BZ8" s="406"/>
      <c r="CA8" s="406"/>
      <c r="CB8" s="406"/>
      <c r="CC8" s="407"/>
      <c r="CD8" s="408" t="s">
        <v>104</v>
      </c>
      <c r="CE8" s="409"/>
      <c r="CF8" s="409"/>
      <c r="CG8" s="409"/>
      <c r="CH8" s="409"/>
      <c r="CI8" s="409"/>
      <c r="CJ8" s="409"/>
      <c r="CK8" s="409"/>
      <c r="CL8" s="409"/>
      <c r="CM8" s="409"/>
      <c r="CN8" s="409"/>
      <c r="CO8" s="409"/>
      <c r="CP8" s="409"/>
      <c r="CQ8" s="409"/>
      <c r="CR8" s="409"/>
      <c r="CS8" s="410"/>
      <c r="CT8" s="445">
        <v>0.57999999999999996</v>
      </c>
      <c r="CU8" s="446"/>
      <c r="CV8" s="446"/>
      <c r="CW8" s="446"/>
      <c r="CX8" s="446"/>
      <c r="CY8" s="446"/>
      <c r="CZ8" s="446"/>
      <c r="DA8" s="447"/>
      <c r="DB8" s="445">
        <v>0.56999999999999995</v>
      </c>
      <c r="DC8" s="446"/>
      <c r="DD8" s="446"/>
      <c r="DE8" s="446"/>
      <c r="DF8" s="446"/>
      <c r="DG8" s="446"/>
      <c r="DH8" s="446"/>
      <c r="DI8" s="447"/>
      <c r="DJ8" s="162"/>
      <c r="DK8" s="162"/>
      <c r="DL8" s="162"/>
      <c r="DM8" s="162"/>
      <c r="DN8" s="162"/>
      <c r="DO8" s="162"/>
    </row>
    <row r="9" spans="1:119" ht="18.75" customHeight="1" thickBot="1" x14ac:dyDescent="0.2">
      <c r="A9" s="163"/>
      <c r="B9" s="399" t="s">
        <v>105</v>
      </c>
      <c r="C9" s="400"/>
      <c r="D9" s="400"/>
      <c r="E9" s="400"/>
      <c r="F9" s="400"/>
      <c r="G9" s="400"/>
      <c r="H9" s="400"/>
      <c r="I9" s="400"/>
      <c r="J9" s="400"/>
      <c r="K9" s="448"/>
      <c r="L9" s="449" t="s">
        <v>106</v>
      </c>
      <c r="M9" s="450"/>
      <c r="N9" s="450"/>
      <c r="O9" s="450"/>
      <c r="P9" s="450"/>
      <c r="Q9" s="451"/>
      <c r="R9" s="452">
        <v>206230</v>
      </c>
      <c r="S9" s="453"/>
      <c r="T9" s="453"/>
      <c r="U9" s="453"/>
      <c r="V9" s="454"/>
      <c r="W9" s="362" t="s">
        <v>107</v>
      </c>
      <c r="X9" s="363"/>
      <c r="Y9" s="363"/>
      <c r="Z9" s="363"/>
      <c r="AA9" s="363"/>
      <c r="AB9" s="363"/>
      <c r="AC9" s="363"/>
      <c r="AD9" s="363"/>
      <c r="AE9" s="363"/>
      <c r="AF9" s="363"/>
      <c r="AG9" s="363"/>
      <c r="AH9" s="363"/>
      <c r="AI9" s="363"/>
      <c r="AJ9" s="363"/>
      <c r="AK9" s="363"/>
      <c r="AL9" s="364"/>
      <c r="AM9" s="434" t="s">
        <v>108</v>
      </c>
      <c r="AN9" s="435"/>
      <c r="AO9" s="435"/>
      <c r="AP9" s="435"/>
      <c r="AQ9" s="435"/>
      <c r="AR9" s="435"/>
      <c r="AS9" s="435"/>
      <c r="AT9" s="436"/>
      <c r="AU9" s="437" t="s">
        <v>95</v>
      </c>
      <c r="AV9" s="438"/>
      <c r="AW9" s="438"/>
      <c r="AX9" s="438"/>
      <c r="AY9" s="439" t="s">
        <v>109</v>
      </c>
      <c r="AZ9" s="440"/>
      <c r="BA9" s="440"/>
      <c r="BB9" s="440"/>
      <c r="BC9" s="440"/>
      <c r="BD9" s="440"/>
      <c r="BE9" s="440"/>
      <c r="BF9" s="440"/>
      <c r="BG9" s="440"/>
      <c r="BH9" s="440"/>
      <c r="BI9" s="440"/>
      <c r="BJ9" s="440"/>
      <c r="BK9" s="440"/>
      <c r="BL9" s="440"/>
      <c r="BM9" s="441"/>
      <c r="BN9" s="405">
        <v>178855</v>
      </c>
      <c r="BO9" s="406"/>
      <c r="BP9" s="406"/>
      <c r="BQ9" s="406"/>
      <c r="BR9" s="406"/>
      <c r="BS9" s="406"/>
      <c r="BT9" s="406"/>
      <c r="BU9" s="407"/>
      <c r="BV9" s="405">
        <v>175439</v>
      </c>
      <c r="BW9" s="406"/>
      <c r="BX9" s="406"/>
      <c r="BY9" s="406"/>
      <c r="BZ9" s="406"/>
      <c r="CA9" s="406"/>
      <c r="CB9" s="406"/>
      <c r="CC9" s="407"/>
      <c r="CD9" s="408" t="s">
        <v>110</v>
      </c>
      <c r="CE9" s="409"/>
      <c r="CF9" s="409"/>
      <c r="CG9" s="409"/>
      <c r="CH9" s="409"/>
      <c r="CI9" s="409"/>
      <c r="CJ9" s="409"/>
      <c r="CK9" s="409"/>
      <c r="CL9" s="409"/>
      <c r="CM9" s="409"/>
      <c r="CN9" s="409"/>
      <c r="CO9" s="409"/>
      <c r="CP9" s="409"/>
      <c r="CQ9" s="409"/>
      <c r="CR9" s="409"/>
      <c r="CS9" s="410"/>
      <c r="CT9" s="402">
        <v>20.3</v>
      </c>
      <c r="CU9" s="403"/>
      <c r="CV9" s="403"/>
      <c r="CW9" s="403"/>
      <c r="CX9" s="403"/>
      <c r="CY9" s="403"/>
      <c r="CZ9" s="403"/>
      <c r="DA9" s="404"/>
      <c r="DB9" s="402">
        <v>20.9</v>
      </c>
      <c r="DC9" s="403"/>
      <c r="DD9" s="403"/>
      <c r="DE9" s="403"/>
      <c r="DF9" s="403"/>
      <c r="DG9" s="403"/>
      <c r="DH9" s="403"/>
      <c r="DI9" s="404"/>
      <c r="DJ9" s="162"/>
      <c r="DK9" s="162"/>
      <c r="DL9" s="162"/>
      <c r="DM9" s="162"/>
      <c r="DN9" s="162"/>
      <c r="DO9" s="162"/>
    </row>
    <row r="10" spans="1:119" ht="18.75" customHeight="1" thickBot="1" x14ac:dyDescent="0.2">
      <c r="A10" s="163"/>
      <c r="B10" s="399"/>
      <c r="C10" s="400"/>
      <c r="D10" s="400"/>
      <c r="E10" s="400"/>
      <c r="F10" s="400"/>
      <c r="G10" s="400"/>
      <c r="H10" s="400"/>
      <c r="I10" s="400"/>
      <c r="J10" s="400"/>
      <c r="K10" s="448"/>
      <c r="L10" s="455" t="s">
        <v>111</v>
      </c>
      <c r="M10" s="435"/>
      <c r="N10" s="435"/>
      <c r="O10" s="435"/>
      <c r="P10" s="435"/>
      <c r="Q10" s="436"/>
      <c r="R10" s="456">
        <v>208613</v>
      </c>
      <c r="S10" s="457"/>
      <c r="T10" s="457"/>
      <c r="U10" s="457"/>
      <c r="V10" s="458"/>
      <c r="W10" s="393"/>
      <c r="X10" s="394"/>
      <c r="Y10" s="394"/>
      <c r="Z10" s="394"/>
      <c r="AA10" s="394"/>
      <c r="AB10" s="394"/>
      <c r="AC10" s="394"/>
      <c r="AD10" s="394"/>
      <c r="AE10" s="394"/>
      <c r="AF10" s="394"/>
      <c r="AG10" s="394"/>
      <c r="AH10" s="394"/>
      <c r="AI10" s="394"/>
      <c r="AJ10" s="394"/>
      <c r="AK10" s="394"/>
      <c r="AL10" s="397"/>
      <c r="AM10" s="434" t="s">
        <v>112</v>
      </c>
      <c r="AN10" s="435"/>
      <c r="AO10" s="435"/>
      <c r="AP10" s="435"/>
      <c r="AQ10" s="435"/>
      <c r="AR10" s="435"/>
      <c r="AS10" s="435"/>
      <c r="AT10" s="436"/>
      <c r="AU10" s="437" t="s">
        <v>113</v>
      </c>
      <c r="AV10" s="438"/>
      <c r="AW10" s="438"/>
      <c r="AX10" s="438"/>
      <c r="AY10" s="439" t="s">
        <v>114</v>
      </c>
      <c r="AZ10" s="440"/>
      <c r="BA10" s="440"/>
      <c r="BB10" s="440"/>
      <c r="BC10" s="440"/>
      <c r="BD10" s="440"/>
      <c r="BE10" s="440"/>
      <c r="BF10" s="440"/>
      <c r="BG10" s="440"/>
      <c r="BH10" s="440"/>
      <c r="BI10" s="440"/>
      <c r="BJ10" s="440"/>
      <c r="BK10" s="440"/>
      <c r="BL10" s="440"/>
      <c r="BM10" s="441"/>
      <c r="BN10" s="405">
        <v>504955</v>
      </c>
      <c r="BO10" s="406"/>
      <c r="BP10" s="406"/>
      <c r="BQ10" s="406"/>
      <c r="BR10" s="406"/>
      <c r="BS10" s="406"/>
      <c r="BT10" s="406"/>
      <c r="BU10" s="407"/>
      <c r="BV10" s="405">
        <v>19156</v>
      </c>
      <c r="BW10" s="406"/>
      <c r="BX10" s="406"/>
      <c r="BY10" s="406"/>
      <c r="BZ10" s="406"/>
      <c r="CA10" s="406"/>
      <c r="CB10" s="406"/>
      <c r="CC10" s="407"/>
      <c r="CD10" s="167" t="s">
        <v>115</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c r="DJ10" s="162"/>
      <c r="DK10" s="162"/>
      <c r="DL10" s="162"/>
      <c r="DM10" s="162"/>
      <c r="DN10" s="162"/>
      <c r="DO10" s="162"/>
    </row>
    <row r="11" spans="1:119" ht="18.75" customHeight="1" thickBot="1" x14ac:dyDescent="0.2">
      <c r="A11" s="163"/>
      <c r="B11" s="399"/>
      <c r="C11" s="400"/>
      <c r="D11" s="400"/>
      <c r="E11" s="400"/>
      <c r="F11" s="400"/>
      <c r="G11" s="400"/>
      <c r="H11" s="400"/>
      <c r="I11" s="400"/>
      <c r="J11" s="400"/>
      <c r="K11" s="448"/>
      <c r="L11" s="459" t="s">
        <v>116</v>
      </c>
      <c r="M11" s="460"/>
      <c r="N11" s="460"/>
      <c r="O11" s="460"/>
      <c r="P11" s="460"/>
      <c r="Q11" s="461"/>
      <c r="R11" s="462" t="s">
        <v>117</v>
      </c>
      <c r="S11" s="463"/>
      <c r="T11" s="463"/>
      <c r="U11" s="463"/>
      <c r="V11" s="464"/>
      <c r="W11" s="393"/>
      <c r="X11" s="394"/>
      <c r="Y11" s="394"/>
      <c r="Z11" s="394"/>
      <c r="AA11" s="394"/>
      <c r="AB11" s="394"/>
      <c r="AC11" s="394"/>
      <c r="AD11" s="394"/>
      <c r="AE11" s="394"/>
      <c r="AF11" s="394"/>
      <c r="AG11" s="394"/>
      <c r="AH11" s="394"/>
      <c r="AI11" s="394"/>
      <c r="AJ11" s="394"/>
      <c r="AK11" s="394"/>
      <c r="AL11" s="397"/>
      <c r="AM11" s="434" t="s">
        <v>118</v>
      </c>
      <c r="AN11" s="435"/>
      <c r="AO11" s="435"/>
      <c r="AP11" s="435"/>
      <c r="AQ11" s="435"/>
      <c r="AR11" s="435"/>
      <c r="AS11" s="435"/>
      <c r="AT11" s="436"/>
      <c r="AU11" s="437" t="s">
        <v>119</v>
      </c>
      <c r="AV11" s="438"/>
      <c r="AW11" s="438"/>
      <c r="AX11" s="438"/>
      <c r="AY11" s="439" t="s">
        <v>120</v>
      </c>
      <c r="AZ11" s="440"/>
      <c r="BA11" s="440"/>
      <c r="BB11" s="440"/>
      <c r="BC11" s="440"/>
      <c r="BD11" s="440"/>
      <c r="BE11" s="440"/>
      <c r="BF11" s="440"/>
      <c r="BG11" s="440"/>
      <c r="BH11" s="440"/>
      <c r="BI11" s="440"/>
      <c r="BJ11" s="440"/>
      <c r="BK11" s="440"/>
      <c r="BL11" s="440"/>
      <c r="BM11" s="441"/>
      <c r="BN11" s="405">
        <v>488619</v>
      </c>
      <c r="BO11" s="406"/>
      <c r="BP11" s="406"/>
      <c r="BQ11" s="406"/>
      <c r="BR11" s="406"/>
      <c r="BS11" s="406"/>
      <c r="BT11" s="406"/>
      <c r="BU11" s="407"/>
      <c r="BV11" s="405">
        <v>427328</v>
      </c>
      <c r="BW11" s="406"/>
      <c r="BX11" s="406"/>
      <c r="BY11" s="406"/>
      <c r="BZ11" s="406"/>
      <c r="CA11" s="406"/>
      <c r="CB11" s="406"/>
      <c r="CC11" s="407"/>
      <c r="CD11" s="408" t="s">
        <v>121</v>
      </c>
      <c r="CE11" s="409"/>
      <c r="CF11" s="409"/>
      <c r="CG11" s="409"/>
      <c r="CH11" s="409"/>
      <c r="CI11" s="409"/>
      <c r="CJ11" s="409"/>
      <c r="CK11" s="409"/>
      <c r="CL11" s="409"/>
      <c r="CM11" s="409"/>
      <c r="CN11" s="409"/>
      <c r="CO11" s="409"/>
      <c r="CP11" s="409"/>
      <c r="CQ11" s="409"/>
      <c r="CR11" s="409"/>
      <c r="CS11" s="410"/>
      <c r="CT11" s="445" t="s">
        <v>122</v>
      </c>
      <c r="CU11" s="446"/>
      <c r="CV11" s="446"/>
      <c r="CW11" s="446"/>
      <c r="CX11" s="446"/>
      <c r="CY11" s="446"/>
      <c r="CZ11" s="446"/>
      <c r="DA11" s="447"/>
      <c r="DB11" s="445" t="s">
        <v>123</v>
      </c>
      <c r="DC11" s="446"/>
      <c r="DD11" s="446"/>
      <c r="DE11" s="446"/>
      <c r="DF11" s="446"/>
      <c r="DG11" s="446"/>
      <c r="DH11" s="446"/>
      <c r="DI11" s="447"/>
      <c r="DJ11" s="162"/>
      <c r="DK11" s="162"/>
      <c r="DL11" s="162"/>
      <c r="DM11" s="162"/>
      <c r="DN11" s="162"/>
      <c r="DO11" s="162"/>
    </row>
    <row r="12" spans="1:119" ht="18.75" customHeight="1" x14ac:dyDescent="0.15">
      <c r="A12" s="163"/>
      <c r="B12" s="465" t="s">
        <v>124</v>
      </c>
      <c r="C12" s="466"/>
      <c r="D12" s="466"/>
      <c r="E12" s="466"/>
      <c r="F12" s="466"/>
      <c r="G12" s="466"/>
      <c r="H12" s="466"/>
      <c r="I12" s="466"/>
      <c r="J12" s="466"/>
      <c r="K12" s="467"/>
      <c r="L12" s="474" t="s">
        <v>125</v>
      </c>
      <c r="M12" s="475"/>
      <c r="N12" s="475"/>
      <c r="O12" s="475"/>
      <c r="P12" s="475"/>
      <c r="Q12" s="476"/>
      <c r="R12" s="477">
        <v>203787</v>
      </c>
      <c r="S12" s="478"/>
      <c r="T12" s="478"/>
      <c r="U12" s="478"/>
      <c r="V12" s="479"/>
      <c r="W12" s="480" t="s">
        <v>1</v>
      </c>
      <c r="X12" s="438"/>
      <c r="Y12" s="438"/>
      <c r="Z12" s="438"/>
      <c r="AA12" s="438"/>
      <c r="AB12" s="481"/>
      <c r="AC12" s="437" t="s">
        <v>126</v>
      </c>
      <c r="AD12" s="438"/>
      <c r="AE12" s="438"/>
      <c r="AF12" s="438"/>
      <c r="AG12" s="481"/>
      <c r="AH12" s="437" t="s">
        <v>127</v>
      </c>
      <c r="AI12" s="438"/>
      <c r="AJ12" s="438"/>
      <c r="AK12" s="438"/>
      <c r="AL12" s="482"/>
      <c r="AM12" s="434" t="s">
        <v>128</v>
      </c>
      <c r="AN12" s="435"/>
      <c r="AO12" s="435"/>
      <c r="AP12" s="435"/>
      <c r="AQ12" s="435"/>
      <c r="AR12" s="435"/>
      <c r="AS12" s="435"/>
      <c r="AT12" s="436"/>
      <c r="AU12" s="437" t="s">
        <v>129</v>
      </c>
      <c r="AV12" s="438"/>
      <c r="AW12" s="438"/>
      <c r="AX12" s="438"/>
      <c r="AY12" s="439" t="s">
        <v>130</v>
      </c>
      <c r="AZ12" s="440"/>
      <c r="BA12" s="440"/>
      <c r="BB12" s="440"/>
      <c r="BC12" s="440"/>
      <c r="BD12" s="440"/>
      <c r="BE12" s="440"/>
      <c r="BF12" s="440"/>
      <c r="BG12" s="440"/>
      <c r="BH12" s="440"/>
      <c r="BI12" s="440"/>
      <c r="BJ12" s="440"/>
      <c r="BK12" s="440"/>
      <c r="BL12" s="440"/>
      <c r="BM12" s="441"/>
      <c r="BN12" s="405">
        <v>370000</v>
      </c>
      <c r="BO12" s="406"/>
      <c r="BP12" s="406"/>
      <c r="BQ12" s="406"/>
      <c r="BR12" s="406"/>
      <c r="BS12" s="406"/>
      <c r="BT12" s="406"/>
      <c r="BU12" s="407"/>
      <c r="BV12" s="405">
        <v>0</v>
      </c>
      <c r="BW12" s="406"/>
      <c r="BX12" s="406"/>
      <c r="BY12" s="406"/>
      <c r="BZ12" s="406"/>
      <c r="CA12" s="406"/>
      <c r="CB12" s="406"/>
      <c r="CC12" s="407"/>
      <c r="CD12" s="408" t="s">
        <v>131</v>
      </c>
      <c r="CE12" s="409"/>
      <c r="CF12" s="409"/>
      <c r="CG12" s="409"/>
      <c r="CH12" s="409"/>
      <c r="CI12" s="409"/>
      <c r="CJ12" s="409"/>
      <c r="CK12" s="409"/>
      <c r="CL12" s="409"/>
      <c r="CM12" s="409"/>
      <c r="CN12" s="409"/>
      <c r="CO12" s="409"/>
      <c r="CP12" s="409"/>
      <c r="CQ12" s="409"/>
      <c r="CR12" s="409"/>
      <c r="CS12" s="410"/>
      <c r="CT12" s="445" t="s">
        <v>123</v>
      </c>
      <c r="CU12" s="446"/>
      <c r="CV12" s="446"/>
      <c r="CW12" s="446"/>
      <c r="CX12" s="446"/>
      <c r="CY12" s="446"/>
      <c r="CZ12" s="446"/>
      <c r="DA12" s="447"/>
      <c r="DB12" s="445" t="s">
        <v>132</v>
      </c>
      <c r="DC12" s="446"/>
      <c r="DD12" s="446"/>
      <c r="DE12" s="446"/>
      <c r="DF12" s="446"/>
      <c r="DG12" s="446"/>
      <c r="DH12" s="446"/>
      <c r="DI12" s="447"/>
      <c r="DJ12" s="162"/>
      <c r="DK12" s="162"/>
      <c r="DL12" s="162"/>
      <c r="DM12" s="162"/>
      <c r="DN12" s="162"/>
      <c r="DO12" s="162"/>
    </row>
    <row r="13" spans="1:119" ht="18.75" customHeight="1" x14ac:dyDescent="0.15">
      <c r="A13" s="163"/>
      <c r="B13" s="468"/>
      <c r="C13" s="469"/>
      <c r="D13" s="469"/>
      <c r="E13" s="469"/>
      <c r="F13" s="469"/>
      <c r="G13" s="469"/>
      <c r="H13" s="469"/>
      <c r="I13" s="469"/>
      <c r="J13" s="469"/>
      <c r="K13" s="470"/>
      <c r="L13" s="173"/>
      <c r="M13" s="493" t="s">
        <v>133</v>
      </c>
      <c r="N13" s="494"/>
      <c r="O13" s="494"/>
      <c r="P13" s="494"/>
      <c r="Q13" s="495"/>
      <c r="R13" s="486">
        <v>202407</v>
      </c>
      <c r="S13" s="487"/>
      <c r="T13" s="487"/>
      <c r="U13" s="487"/>
      <c r="V13" s="488"/>
      <c r="W13" s="421" t="s">
        <v>134</v>
      </c>
      <c r="X13" s="422"/>
      <c r="Y13" s="422"/>
      <c r="Z13" s="422"/>
      <c r="AA13" s="422"/>
      <c r="AB13" s="412"/>
      <c r="AC13" s="456">
        <v>3784</v>
      </c>
      <c r="AD13" s="457"/>
      <c r="AE13" s="457"/>
      <c r="AF13" s="457"/>
      <c r="AG13" s="496"/>
      <c r="AH13" s="456">
        <v>4389</v>
      </c>
      <c r="AI13" s="457"/>
      <c r="AJ13" s="457"/>
      <c r="AK13" s="457"/>
      <c r="AL13" s="458"/>
      <c r="AM13" s="434" t="s">
        <v>135</v>
      </c>
      <c r="AN13" s="435"/>
      <c r="AO13" s="435"/>
      <c r="AP13" s="435"/>
      <c r="AQ13" s="435"/>
      <c r="AR13" s="435"/>
      <c r="AS13" s="435"/>
      <c r="AT13" s="436"/>
      <c r="AU13" s="437" t="s">
        <v>136</v>
      </c>
      <c r="AV13" s="438"/>
      <c r="AW13" s="438"/>
      <c r="AX13" s="438"/>
      <c r="AY13" s="439" t="s">
        <v>137</v>
      </c>
      <c r="AZ13" s="440"/>
      <c r="BA13" s="440"/>
      <c r="BB13" s="440"/>
      <c r="BC13" s="440"/>
      <c r="BD13" s="440"/>
      <c r="BE13" s="440"/>
      <c r="BF13" s="440"/>
      <c r="BG13" s="440"/>
      <c r="BH13" s="440"/>
      <c r="BI13" s="440"/>
      <c r="BJ13" s="440"/>
      <c r="BK13" s="440"/>
      <c r="BL13" s="440"/>
      <c r="BM13" s="441"/>
      <c r="BN13" s="405">
        <v>802429</v>
      </c>
      <c r="BO13" s="406"/>
      <c r="BP13" s="406"/>
      <c r="BQ13" s="406"/>
      <c r="BR13" s="406"/>
      <c r="BS13" s="406"/>
      <c r="BT13" s="406"/>
      <c r="BU13" s="407"/>
      <c r="BV13" s="405">
        <v>621923</v>
      </c>
      <c r="BW13" s="406"/>
      <c r="BX13" s="406"/>
      <c r="BY13" s="406"/>
      <c r="BZ13" s="406"/>
      <c r="CA13" s="406"/>
      <c r="CB13" s="406"/>
      <c r="CC13" s="407"/>
      <c r="CD13" s="408" t="s">
        <v>138</v>
      </c>
      <c r="CE13" s="409"/>
      <c r="CF13" s="409"/>
      <c r="CG13" s="409"/>
      <c r="CH13" s="409"/>
      <c r="CI13" s="409"/>
      <c r="CJ13" s="409"/>
      <c r="CK13" s="409"/>
      <c r="CL13" s="409"/>
      <c r="CM13" s="409"/>
      <c r="CN13" s="409"/>
      <c r="CO13" s="409"/>
      <c r="CP13" s="409"/>
      <c r="CQ13" s="409"/>
      <c r="CR13" s="409"/>
      <c r="CS13" s="410"/>
      <c r="CT13" s="402">
        <v>14.6</v>
      </c>
      <c r="CU13" s="403"/>
      <c r="CV13" s="403"/>
      <c r="CW13" s="403"/>
      <c r="CX13" s="403"/>
      <c r="CY13" s="403"/>
      <c r="CZ13" s="403"/>
      <c r="DA13" s="404"/>
      <c r="DB13" s="402">
        <v>15.1</v>
      </c>
      <c r="DC13" s="403"/>
      <c r="DD13" s="403"/>
      <c r="DE13" s="403"/>
      <c r="DF13" s="403"/>
      <c r="DG13" s="403"/>
      <c r="DH13" s="403"/>
      <c r="DI13" s="404"/>
      <c r="DJ13" s="162"/>
      <c r="DK13" s="162"/>
      <c r="DL13" s="162"/>
      <c r="DM13" s="162"/>
      <c r="DN13" s="162"/>
      <c r="DO13" s="162"/>
    </row>
    <row r="14" spans="1:119" ht="18.75" customHeight="1" thickBot="1" x14ac:dyDescent="0.2">
      <c r="A14" s="163"/>
      <c r="B14" s="468"/>
      <c r="C14" s="469"/>
      <c r="D14" s="469"/>
      <c r="E14" s="469"/>
      <c r="F14" s="469"/>
      <c r="G14" s="469"/>
      <c r="H14" s="469"/>
      <c r="I14" s="469"/>
      <c r="J14" s="469"/>
      <c r="K14" s="470"/>
      <c r="L14" s="483" t="s">
        <v>139</v>
      </c>
      <c r="M14" s="484"/>
      <c r="N14" s="484"/>
      <c r="O14" s="484"/>
      <c r="P14" s="484"/>
      <c r="Q14" s="485"/>
      <c r="R14" s="486">
        <v>204403</v>
      </c>
      <c r="S14" s="487"/>
      <c r="T14" s="487"/>
      <c r="U14" s="487"/>
      <c r="V14" s="488"/>
      <c r="W14" s="395"/>
      <c r="X14" s="396"/>
      <c r="Y14" s="396"/>
      <c r="Z14" s="396"/>
      <c r="AA14" s="396"/>
      <c r="AB14" s="385"/>
      <c r="AC14" s="489">
        <v>3.9</v>
      </c>
      <c r="AD14" s="490"/>
      <c r="AE14" s="490"/>
      <c r="AF14" s="490"/>
      <c r="AG14" s="491"/>
      <c r="AH14" s="489">
        <v>4.5999999999999996</v>
      </c>
      <c r="AI14" s="490"/>
      <c r="AJ14" s="490"/>
      <c r="AK14" s="490"/>
      <c r="AL14" s="492"/>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497" t="s">
        <v>140</v>
      </c>
      <c r="CE14" s="498"/>
      <c r="CF14" s="498"/>
      <c r="CG14" s="498"/>
      <c r="CH14" s="498"/>
      <c r="CI14" s="498"/>
      <c r="CJ14" s="498"/>
      <c r="CK14" s="498"/>
      <c r="CL14" s="498"/>
      <c r="CM14" s="498"/>
      <c r="CN14" s="498"/>
      <c r="CO14" s="498"/>
      <c r="CP14" s="498"/>
      <c r="CQ14" s="498"/>
      <c r="CR14" s="498"/>
      <c r="CS14" s="499"/>
      <c r="CT14" s="500">
        <v>108.8</v>
      </c>
      <c r="CU14" s="501"/>
      <c r="CV14" s="501"/>
      <c r="CW14" s="501"/>
      <c r="CX14" s="501"/>
      <c r="CY14" s="501"/>
      <c r="CZ14" s="501"/>
      <c r="DA14" s="502"/>
      <c r="DB14" s="500">
        <v>119.9</v>
      </c>
      <c r="DC14" s="501"/>
      <c r="DD14" s="501"/>
      <c r="DE14" s="501"/>
      <c r="DF14" s="501"/>
      <c r="DG14" s="501"/>
      <c r="DH14" s="501"/>
      <c r="DI14" s="502"/>
      <c r="DJ14" s="162"/>
      <c r="DK14" s="162"/>
      <c r="DL14" s="162"/>
      <c r="DM14" s="162"/>
      <c r="DN14" s="162"/>
      <c r="DO14" s="162"/>
    </row>
    <row r="15" spans="1:119" ht="18.75" customHeight="1" x14ac:dyDescent="0.15">
      <c r="A15" s="163"/>
      <c r="B15" s="468"/>
      <c r="C15" s="469"/>
      <c r="D15" s="469"/>
      <c r="E15" s="469"/>
      <c r="F15" s="469"/>
      <c r="G15" s="469"/>
      <c r="H15" s="469"/>
      <c r="I15" s="469"/>
      <c r="J15" s="469"/>
      <c r="K15" s="470"/>
      <c r="L15" s="173"/>
      <c r="M15" s="493" t="s">
        <v>141</v>
      </c>
      <c r="N15" s="494"/>
      <c r="O15" s="494"/>
      <c r="P15" s="494"/>
      <c r="Q15" s="495"/>
      <c r="R15" s="486">
        <v>203114</v>
      </c>
      <c r="S15" s="487"/>
      <c r="T15" s="487"/>
      <c r="U15" s="487"/>
      <c r="V15" s="488"/>
      <c r="W15" s="421" t="s">
        <v>142</v>
      </c>
      <c r="X15" s="422"/>
      <c r="Y15" s="422"/>
      <c r="Z15" s="422"/>
      <c r="AA15" s="422"/>
      <c r="AB15" s="412"/>
      <c r="AC15" s="456">
        <v>17619</v>
      </c>
      <c r="AD15" s="457"/>
      <c r="AE15" s="457"/>
      <c r="AF15" s="457"/>
      <c r="AG15" s="496"/>
      <c r="AH15" s="456">
        <v>18672</v>
      </c>
      <c r="AI15" s="457"/>
      <c r="AJ15" s="457"/>
      <c r="AK15" s="457"/>
      <c r="AL15" s="458"/>
      <c r="AM15" s="434"/>
      <c r="AN15" s="435"/>
      <c r="AO15" s="435"/>
      <c r="AP15" s="435"/>
      <c r="AQ15" s="435"/>
      <c r="AR15" s="435"/>
      <c r="AS15" s="435"/>
      <c r="AT15" s="436"/>
      <c r="AU15" s="437"/>
      <c r="AV15" s="438"/>
      <c r="AW15" s="438"/>
      <c r="AX15" s="438"/>
      <c r="AY15" s="365" t="s">
        <v>143</v>
      </c>
      <c r="AZ15" s="366"/>
      <c r="BA15" s="366"/>
      <c r="BB15" s="366"/>
      <c r="BC15" s="366"/>
      <c r="BD15" s="366"/>
      <c r="BE15" s="366"/>
      <c r="BF15" s="366"/>
      <c r="BG15" s="366"/>
      <c r="BH15" s="366"/>
      <c r="BI15" s="366"/>
      <c r="BJ15" s="366"/>
      <c r="BK15" s="366"/>
      <c r="BL15" s="366"/>
      <c r="BM15" s="367"/>
      <c r="BN15" s="368">
        <v>24670876</v>
      </c>
      <c r="BO15" s="369"/>
      <c r="BP15" s="369"/>
      <c r="BQ15" s="369"/>
      <c r="BR15" s="369"/>
      <c r="BS15" s="369"/>
      <c r="BT15" s="369"/>
      <c r="BU15" s="370"/>
      <c r="BV15" s="368">
        <v>24617284</v>
      </c>
      <c r="BW15" s="369"/>
      <c r="BX15" s="369"/>
      <c r="BY15" s="369"/>
      <c r="BZ15" s="369"/>
      <c r="CA15" s="369"/>
      <c r="CB15" s="369"/>
      <c r="CC15" s="370"/>
      <c r="CD15" s="503" t="s">
        <v>144</v>
      </c>
      <c r="CE15" s="504"/>
      <c r="CF15" s="504"/>
      <c r="CG15" s="504"/>
      <c r="CH15" s="504"/>
      <c r="CI15" s="504"/>
      <c r="CJ15" s="504"/>
      <c r="CK15" s="504"/>
      <c r="CL15" s="504"/>
      <c r="CM15" s="504"/>
      <c r="CN15" s="504"/>
      <c r="CO15" s="504"/>
      <c r="CP15" s="504"/>
      <c r="CQ15" s="504"/>
      <c r="CR15" s="504"/>
      <c r="CS15" s="505"/>
      <c r="CT15" s="174"/>
      <c r="CU15" s="175"/>
      <c r="CV15" s="175"/>
      <c r="CW15" s="175"/>
      <c r="CX15" s="175"/>
      <c r="CY15" s="175"/>
      <c r="CZ15" s="175"/>
      <c r="DA15" s="176"/>
      <c r="DB15" s="174"/>
      <c r="DC15" s="175"/>
      <c r="DD15" s="175"/>
      <c r="DE15" s="175"/>
      <c r="DF15" s="175"/>
      <c r="DG15" s="175"/>
      <c r="DH15" s="175"/>
      <c r="DI15" s="176"/>
      <c r="DJ15" s="162"/>
      <c r="DK15" s="162"/>
      <c r="DL15" s="162"/>
      <c r="DM15" s="162"/>
      <c r="DN15" s="162"/>
      <c r="DO15" s="162"/>
    </row>
    <row r="16" spans="1:119" ht="18.75" customHeight="1" x14ac:dyDescent="0.15">
      <c r="A16" s="163"/>
      <c r="B16" s="468"/>
      <c r="C16" s="469"/>
      <c r="D16" s="469"/>
      <c r="E16" s="469"/>
      <c r="F16" s="469"/>
      <c r="G16" s="469"/>
      <c r="H16" s="469"/>
      <c r="I16" s="469"/>
      <c r="J16" s="469"/>
      <c r="K16" s="470"/>
      <c r="L16" s="483" t="s">
        <v>145</v>
      </c>
      <c r="M16" s="514"/>
      <c r="N16" s="514"/>
      <c r="O16" s="514"/>
      <c r="P16" s="514"/>
      <c r="Q16" s="515"/>
      <c r="R16" s="506" t="s">
        <v>146</v>
      </c>
      <c r="S16" s="507"/>
      <c r="T16" s="507"/>
      <c r="U16" s="507"/>
      <c r="V16" s="508"/>
      <c r="W16" s="395"/>
      <c r="X16" s="396"/>
      <c r="Y16" s="396"/>
      <c r="Z16" s="396"/>
      <c r="AA16" s="396"/>
      <c r="AB16" s="385"/>
      <c r="AC16" s="489">
        <v>18.3</v>
      </c>
      <c r="AD16" s="490"/>
      <c r="AE16" s="490"/>
      <c r="AF16" s="490"/>
      <c r="AG16" s="491"/>
      <c r="AH16" s="489">
        <v>19.399999999999999</v>
      </c>
      <c r="AI16" s="490"/>
      <c r="AJ16" s="490"/>
      <c r="AK16" s="490"/>
      <c r="AL16" s="492"/>
      <c r="AM16" s="434"/>
      <c r="AN16" s="435"/>
      <c r="AO16" s="435"/>
      <c r="AP16" s="435"/>
      <c r="AQ16" s="435"/>
      <c r="AR16" s="435"/>
      <c r="AS16" s="435"/>
      <c r="AT16" s="436"/>
      <c r="AU16" s="437"/>
      <c r="AV16" s="438"/>
      <c r="AW16" s="438"/>
      <c r="AX16" s="438"/>
      <c r="AY16" s="439" t="s">
        <v>147</v>
      </c>
      <c r="AZ16" s="440"/>
      <c r="BA16" s="440"/>
      <c r="BB16" s="440"/>
      <c r="BC16" s="440"/>
      <c r="BD16" s="440"/>
      <c r="BE16" s="440"/>
      <c r="BF16" s="440"/>
      <c r="BG16" s="440"/>
      <c r="BH16" s="440"/>
      <c r="BI16" s="440"/>
      <c r="BJ16" s="440"/>
      <c r="BK16" s="440"/>
      <c r="BL16" s="440"/>
      <c r="BM16" s="441"/>
      <c r="BN16" s="405">
        <v>42500623</v>
      </c>
      <c r="BO16" s="406"/>
      <c r="BP16" s="406"/>
      <c r="BQ16" s="406"/>
      <c r="BR16" s="406"/>
      <c r="BS16" s="406"/>
      <c r="BT16" s="406"/>
      <c r="BU16" s="407"/>
      <c r="BV16" s="405">
        <v>42594741</v>
      </c>
      <c r="BW16" s="406"/>
      <c r="BX16" s="406"/>
      <c r="BY16" s="406"/>
      <c r="BZ16" s="406"/>
      <c r="CA16" s="406"/>
      <c r="CB16" s="406"/>
      <c r="CC16" s="407"/>
      <c r="CD16" s="177"/>
      <c r="CE16" s="512"/>
      <c r="CF16" s="512"/>
      <c r="CG16" s="512"/>
      <c r="CH16" s="512"/>
      <c r="CI16" s="512"/>
      <c r="CJ16" s="512"/>
      <c r="CK16" s="512"/>
      <c r="CL16" s="512"/>
      <c r="CM16" s="512"/>
      <c r="CN16" s="512"/>
      <c r="CO16" s="512"/>
      <c r="CP16" s="512"/>
      <c r="CQ16" s="512"/>
      <c r="CR16" s="512"/>
      <c r="CS16" s="513"/>
      <c r="CT16" s="402"/>
      <c r="CU16" s="403"/>
      <c r="CV16" s="403"/>
      <c r="CW16" s="403"/>
      <c r="CX16" s="403"/>
      <c r="CY16" s="403"/>
      <c r="CZ16" s="403"/>
      <c r="DA16" s="404"/>
      <c r="DB16" s="402"/>
      <c r="DC16" s="403"/>
      <c r="DD16" s="403"/>
      <c r="DE16" s="403"/>
      <c r="DF16" s="403"/>
      <c r="DG16" s="403"/>
      <c r="DH16" s="403"/>
      <c r="DI16" s="404"/>
      <c r="DJ16" s="162"/>
      <c r="DK16" s="162"/>
      <c r="DL16" s="162"/>
      <c r="DM16" s="162"/>
      <c r="DN16" s="162"/>
      <c r="DO16" s="162"/>
    </row>
    <row r="17" spans="1:119" ht="18.75" customHeight="1" thickBot="1" x14ac:dyDescent="0.2">
      <c r="A17" s="163"/>
      <c r="B17" s="471"/>
      <c r="C17" s="472"/>
      <c r="D17" s="472"/>
      <c r="E17" s="472"/>
      <c r="F17" s="472"/>
      <c r="G17" s="472"/>
      <c r="H17" s="472"/>
      <c r="I17" s="472"/>
      <c r="J17" s="472"/>
      <c r="K17" s="473"/>
      <c r="L17" s="178"/>
      <c r="M17" s="509" t="s">
        <v>148</v>
      </c>
      <c r="N17" s="510"/>
      <c r="O17" s="510"/>
      <c r="P17" s="510"/>
      <c r="Q17" s="511"/>
      <c r="R17" s="506" t="s">
        <v>149</v>
      </c>
      <c r="S17" s="507"/>
      <c r="T17" s="507"/>
      <c r="U17" s="507"/>
      <c r="V17" s="508"/>
      <c r="W17" s="421" t="s">
        <v>150</v>
      </c>
      <c r="X17" s="422"/>
      <c r="Y17" s="422"/>
      <c r="Z17" s="422"/>
      <c r="AA17" s="422"/>
      <c r="AB17" s="412"/>
      <c r="AC17" s="456">
        <v>74949</v>
      </c>
      <c r="AD17" s="457"/>
      <c r="AE17" s="457"/>
      <c r="AF17" s="457"/>
      <c r="AG17" s="496"/>
      <c r="AH17" s="456">
        <v>73275</v>
      </c>
      <c r="AI17" s="457"/>
      <c r="AJ17" s="457"/>
      <c r="AK17" s="457"/>
      <c r="AL17" s="458"/>
      <c r="AM17" s="434"/>
      <c r="AN17" s="435"/>
      <c r="AO17" s="435"/>
      <c r="AP17" s="435"/>
      <c r="AQ17" s="435"/>
      <c r="AR17" s="435"/>
      <c r="AS17" s="435"/>
      <c r="AT17" s="436"/>
      <c r="AU17" s="437"/>
      <c r="AV17" s="438"/>
      <c r="AW17" s="438"/>
      <c r="AX17" s="438"/>
      <c r="AY17" s="439" t="s">
        <v>151</v>
      </c>
      <c r="AZ17" s="440"/>
      <c r="BA17" s="440"/>
      <c r="BB17" s="440"/>
      <c r="BC17" s="440"/>
      <c r="BD17" s="440"/>
      <c r="BE17" s="440"/>
      <c r="BF17" s="440"/>
      <c r="BG17" s="440"/>
      <c r="BH17" s="440"/>
      <c r="BI17" s="440"/>
      <c r="BJ17" s="440"/>
      <c r="BK17" s="440"/>
      <c r="BL17" s="440"/>
      <c r="BM17" s="441"/>
      <c r="BN17" s="405">
        <v>31522336</v>
      </c>
      <c r="BO17" s="406"/>
      <c r="BP17" s="406"/>
      <c r="BQ17" s="406"/>
      <c r="BR17" s="406"/>
      <c r="BS17" s="406"/>
      <c r="BT17" s="406"/>
      <c r="BU17" s="407"/>
      <c r="BV17" s="405">
        <v>31428499</v>
      </c>
      <c r="BW17" s="406"/>
      <c r="BX17" s="406"/>
      <c r="BY17" s="406"/>
      <c r="BZ17" s="406"/>
      <c r="CA17" s="406"/>
      <c r="CB17" s="406"/>
      <c r="CC17" s="407"/>
      <c r="CD17" s="177"/>
      <c r="CE17" s="512"/>
      <c r="CF17" s="512"/>
      <c r="CG17" s="512"/>
      <c r="CH17" s="512"/>
      <c r="CI17" s="512"/>
      <c r="CJ17" s="512"/>
      <c r="CK17" s="512"/>
      <c r="CL17" s="512"/>
      <c r="CM17" s="512"/>
      <c r="CN17" s="512"/>
      <c r="CO17" s="512"/>
      <c r="CP17" s="512"/>
      <c r="CQ17" s="512"/>
      <c r="CR17" s="512"/>
      <c r="CS17" s="513"/>
      <c r="CT17" s="402"/>
      <c r="CU17" s="403"/>
      <c r="CV17" s="403"/>
      <c r="CW17" s="403"/>
      <c r="CX17" s="403"/>
      <c r="CY17" s="403"/>
      <c r="CZ17" s="403"/>
      <c r="DA17" s="404"/>
      <c r="DB17" s="402"/>
      <c r="DC17" s="403"/>
      <c r="DD17" s="403"/>
      <c r="DE17" s="403"/>
      <c r="DF17" s="403"/>
      <c r="DG17" s="403"/>
      <c r="DH17" s="403"/>
      <c r="DI17" s="404"/>
      <c r="DJ17" s="162"/>
      <c r="DK17" s="162"/>
      <c r="DL17" s="162"/>
      <c r="DM17" s="162"/>
      <c r="DN17" s="162"/>
      <c r="DO17" s="162"/>
    </row>
    <row r="18" spans="1:119" ht="18.75" customHeight="1" thickBot="1" x14ac:dyDescent="0.2">
      <c r="A18" s="163"/>
      <c r="B18" s="516" t="s">
        <v>152</v>
      </c>
      <c r="C18" s="448"/>
      <c r="D18" s="448"/>
      <c r="E18" s="517"/>
      <c r="F18" s="517"/>
      <c r="G18" s="517"/>
      <c r="H18" s="517"/>
      <c r="I18" s="517"/>
      <c r="J18" s="517"/>
      <c r="K18" s="517"/>
      <c r="L18" s="518">
        <v>572.99</v>
      </c>
      <c r="M18" s="518"/>
      <c r="N18" s="518"/>
      <c r="O18" s="518"/>
      <c r="P18" s="518"/>
      <c r="Q18" s="518"/>
      <c r="R18" s="519"/>
      <c r="S18" s="519"/>
      <c r="T18" s="519"/>
      <c r="U18" s="519"/>
      <c r="V18" s="520"/>
      <c r="W18" s="423"/>
      <c r="X18" s="424"/>
      <c r="Y18" s="424"/>
      <c r="Z18" s="424"/>
      <c r="AA18" s="424"/>
      <c r="AB18" s="415"/>
      <c r="AC18" s="521">
        <v>77.8</v>
      </c>
      <c r="AD18" s="522"/>
      <c r="AE18" s="522"/>
      <c r="AF18" s="522"/>
      <c r="AG18" s="523"/>
      <c r="AH18" s="521">
        <v>76.099999999999994</v>
      </c>
      <c r="AI18" s="522"/>
      <c r="AJ18" s="522"/>
      <c r="AK18" s="522"/>
      <c r="AL18" s="524"/>
      <c r="AM18" s="434"/>
      <c r="AN18" s="435"/>
      <c r="AO18" s="435"/>
      <c r="AP18" s="435"/>
      <c r="AQ18" s="435"/>
      <c r="AR18" s="435"/>
      <c r="AS18" s="435"/>
      <c r="AT18" s="436"/>
      <c r="AU18" s="437"/>
      <c r="AV18" s="438"/>
      <c r="AW18" s="438"/>
      <c r="AX18" s="438"/>
      <c r="AY18" s="439" t="s">
        <v>153</v>
      </c>
      <c r="AZ18" s="440"/>
      <c r="BA18" s="440"/>
      <c r="BB18" s="440"/>
      <c r="BC18" s="440"/>
      <c r="BD18" s="440"/>
      <c r="BE18" s="440"/>
      <c r="BF18" s="440"/>
      <c r="BG18" s="440"/>
      <c r="BH18" s="440"/>
      <c r="BI18" s="440"/>
      <c r="BJ18" s="440"/>
      <c r="BK18" s="440"/>
      <c r="BL18" s="440"/>
      <c r="BM18" s="441"/>
      <c r="BN18" s="405">
        <v>50927412</v>
      </c>
      <c r="BO18" s="406"/>
      <c r="BP18" s="406"/>
      <c r="BQ18" s="406"/>
      <c r="BR18" s="406"/>
      <c r="BS18" s="406"/>
      <c r="BT18" s="406"/>
      <c r="BU18" s="407"/>
      <c r="BV18" s="405">
        <v>51462533</v>
      </c>
      <c r="BW18" s="406"/>
      <c r="BX18" s="406"/>
      <c r="BY18" s="406"/>
      <c r="BZ18" s="406"/>
      <c r="CA18" s="406"/>
      <c r="CB18" s="406"/>
      <c r="CC18" s="407"/>
      <c r="CD18" s="177"/>
      <c r="CE18" s="512"/>
      <c r="CF18" s="512"/>
      <c r="CG18" s="512"/>
      <c r="CH18" s="512"/>
      <c r="CI18" s="512"/>
      <c r="CJ18" s="512"/>
      <c r="CK18" s="512"/>
      <c r="CL18" s="512"/>
      <c r="CM18" s="512"/>
      <c r="CN18" s="512"/>
      <c r="CO18" s="512"/>
      <c r="CP18" s="512"/>
      <c r="CQ18" s="512"/>
      <c r="CR18" s="512"/>
      <c r="CS18" s="513"/>
      <c r="CT18" s="402"/>
      <c r="CU18" s="403"/>
      <c r="CV18" s="403"/>
      <c r="CW18" s="403"/>
      <c r="CX18" s="403"/>
      <c r="CY18" s="403"/>
      <c r="CZ18" s="403"/>
      <c r="DA18" s="404"/>
      <c r="DB18" s="402"/>
      <c r="DC18" s="403"/>
      <c r="DD18" s="403"/>
      <c r="DE18" s="403"/>
      <c r="DF18" s="403"/>
      <c r="DG18" s="403"/>
      <c r="DH18" s="403"/>
      <c r="DI18" s="404"/>
      <c r="DJ18" s="162"/>
      <c r="DK18" s="162"/>
      <c r="DL18" s="162"/>
      <c r="DM18" s="162"/>
      <c r="DN18" s="162"/>
      <c r="DO18" s="162"/>
    </row>
    <row r="19" spans="1:119" ht="18.75" customHeight="1" thickBot="1" x14ac:dyDescent="0.2">
      <c r="A19" s="163"/>
      <c r="B19" s="516" t="s">
        <v>154</v>
      </c>
      <c r="C19" s="448"/>
      <c r="D19" s="448"/>
      <c r="E19" s="517"/>
      <c r="F19" s="517"/>
      <c r="G19" s="517"/>
      <c r="H19" s="517"/>
      <c r="I19" s="517"/>
      <c r="J19" s="517"/>
      <c r="K19" s="517"/>
      <c r="L19" s="525">
        <v>360</v>
      </c>
      <c r="M19" s="525"/>
      <c r="N19" s="525"/>
      <c r="O19" s="525"/>
      <c r="P19" s="525"/>
      <c r="Q19" s="525"/>
      <c r="R19" s="526"/>
      <c r="S19" s="526"/>
      <c r="T19" s="526"/>
      <c r="U19" s="526"/>
      <c r="V19" s="527"/>
      <c r="W19" s="362"/>
      <c r="X19" s="363"/>
      <c r="Y19" s="363"/>
      <c r="Z19" s="363"/>
      <c r="AA19" s="363"/>
      <c r="AB19" s="363"/>
      <c r="AC19" s="534"/>
      <c r="AD19" s="534"/>
      <c r="AE19" s="534"/>
      <c r="AF19" s="534"/>
      <c r="AG19" s="534"/>
      <c r="AH19" s="534"/>
      <c r="AI19" s="534"/>
      <c r="AJ19" s="534"/>
      <c r="AK19" s="534"/>
      <c r="AL19" s="535"/>
      <c r="AM19" s="434"/>
      <c r="AN19" s="435"/>
      <c r="AO19" s="435"/>
      <c r="AP19" s="435"/>
      <c r="AQ19" s="435"/>
      <c r="AR19" s="435"/>
      <c r="AS19" s="435"/>
      <c r="AT19" s="436"/>
      <c r="AU19" s="437"/>
      <c r="AV19" s="438"/>
      <c r="AW19" s="438"/>
      <c r="AX19" s="438"/>
      <c r="AY19" s="439" t="s">
        <v>155</v>
      </c>
      <c r="AZ19" s="440"/>
      <c r="BA19" s="440"/>
      <c r="BB19" s="440"/>
      <c r="BC19" s="440"/>
      <c r="BD19" s="440"/>
      <c r="BE19" s="440"/>
      <c r="BF19" s="440"/>
      <c r="BG19" s="440"/>
      <c r="BH19" s="440"/>
      <c r="BI19" s="440"/>
      <c r="BJ19" s="440"/>
      <c r="BK19" s="440"/>
      <c r="BL19" s="440"/>
      <c r="BM19" s="441"/>
      <c r="BN19" s="405">
        <v>65061442</v>
      </c>
      <c r="BO19" s="406"/>
      <c r="BP19" s="406"/>
      <c r="BQ19" s="406"/>
      <c r="BR19" s="406"/>
      <c r="BS19" s="406"/>
      <c r="BT19" s="406"/>
      <c r="BU19" s="407"/>
      <c r="BV19" s="405">
        <v>64624944</v>
      </c>
      <c r="BW19" s="406"/>
      <c r="BX19" s="406"/>
      <c r="BY19" s="406"/>
      <c r="BZ19" s="406"/>
      <c r="CA19" s="406"/>
      <c r="CB19" s="406"/>
      <c r="CC19" s="407"/>
      <c r="CD19" s="177"/>
      <c r="CE19" s="512"/>
      <c r="CF19" s="512"/>
      <c r="CG19" s="512"/>
      <c r="CH19" s="512"/>
      <c r="CI19" s="512"/>
      <c r="CJ19" s="512"/>
      <c r="CK19" s="512"/>
      <c r="CL19" s="512"/>
      <c r="CM19" s="512"/>
      <c r="CN19" s="512"/>
      <c r="CO19" s="512"/>
      <c r="CP19" s="512"/>
      <c r="CQ19" s="512"/>
      <c r="CR19" s="512"/>
      <c r="CS19" s="513"/>
      <c r="CT19" s="402"/>
      <c r="CU19" s="403"/>
      <c r="CV19" s="403"/>
      <c r="CW19" s="403"/>
      <c r="CX19" s="403"/>
      <c r="CY19" s="403"/>
      <c r="CZ19" s="403"/>
      <c r="DA19" s="404"/>
      <c r="DB19" s="402"/>
      <c r="DC19" s="403"/>
      <c r="DD19" s="403"/>
      <c r="DE19" s="403"/>
      <c r="DF19" s="403"/>
      <c r="DG19" s="403"/>
      <c r="DH19" s="403"/>
      <c r="DI19" s="404"/>
      <c r="DJ19" s="162"/>
      <c r="DK19" s="162"/>
      <c r="DL19" s="162"/>
      <c r="DM19" s="162"/>
      <c r="DN19" s="162"/>
      <c r="DO19" s="162"/>
    </row>
    <row r="20" spans="1:119" ht="18.75" customHeight="1" thickBot="1" x14ac:dyDescent="0.2">
      <c r="A20" s="163"/>
      <c r="B20" s="516" t="s">
        <v>156</v>
      </c>
      <c r="C20" s="448"/>
      <c r="D20" s="448"/>
      <c r="E20" s="517"/>
      <c r="F20" s="517"/>
      <c r="G20" s="517"/>
      <c r="H20" s="517"/>
      <c r="I20" s="517"/>
      <c r="J20" s="517"/>
      <c r="K20" s="517"/>
      <c r="L20" s="525">
        <v>83031</v>
      </c>
      <c r="M20" s="525"/>
      <c r="N20" s="525"/>
      <c r="O20" s="525"/>
      <c r="P20" s="525"/>
      <c r="Q20" s="525"/>
      <c r="R20" s="526"/>
      <c r="S20" s="526"/>
      <c r="T20" s="526"/>
      <c r="U20" s="526"/>
      <c r="V20" s="527"/>
      <c r="W20" s="423"/>
      <c r="X20" s="424"/>
      <c r="Y20" s="424"/>
      <c r="Z20" s="424"/>
      <c r="AA20" s="424"/>
      <c r="AB20" s="424"/>
      <c r="AC20" s="528"/>
      <c r="AD20" s="528"/>
      <c r="AE20" s="528"/>
      <c r="AF20" s="528"/>
      <c r="AG20" s="528"/>
      <c r="AH20" s="528"/>
      <c r="AI20" s="528"/>
      <c r="AJ20" s="528"/>
      <c r="AK20" s="528"/>
      <c r="AL20" s="529"/>
      <c r="AM20" s="530"/>
      <c r="AN20" s="460"/>
      <c r="AO20" s="460"/>
      <c r="AP20" s="460"/>
      <c r="AQ20" s="460"/>
      <c r="AR20" s="460"/>
      <c r="AS20" s="460"/>
      <c r="AT20" s="461"/>
      <c r="AU20" s="531"/>
      <c r="AV20" s="532"/>
      <c r="AW20" s="532"/>
      <c r="AX20" s="533"/>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77"/>
      <c r="CE20" s="512"/>
      <c r="CF20" s="512"/>
      <c r="CG20" s="512"/>
      <c r="CH20" s="512"/>
      <c r="CI20" s="512"/>
      <c r="CJ20" s="512"/>
      <c r="CK20" s="512"/>
      <c r="CL20" s="512"/>
      <c r="CM20" s="512"/>
      <c r="CN20" s="512"/>
      <c r="CO20" s="512"/>
      <c r="CP20" s="512"/>
      <c r="CQ20" s="512"/>
      <c r="CR20" s="512"/>
      <c r="CS20" s="513"/>
      <c r="CT20" s="402"/>
      <c r="CU20" s="403"/>
      <c r="CV20" s="403"/>
      <c r="CW20" s="403"/>
      <c r="CX20" s="403"/>
      <c r="CY20" s="403"/>
      <c r="CZ20" s="403"/>
      <c r="DA20" s="404"/>
      <c r="DB20" s="402"/>
      <c r="DC20" s="403"/>
      <c r="DD20" s="403"/>
      <c r="DE20" s="403"/>
      <c r="DF20" s="403"/>
      <c r="DG20" s="403"/>
      <c r="DH20" s="403"/>
      <c r="DI20" s="404"/>
      <c r="DJ20" s="162"/>
      <c r="DK20" s="162"/>
      <c r="DL20" s="162"/>
      <c r="DM20" s="162"/>
      <c r="DN20" s="162"/>
      <c r="DO20" s="162"/>
    </row>
    <row r="21" spans="1:119" ht="18.75" customHeight="1" x14ac:dyDescent="0.15">
      <c r="A21" s="163"/>
      <c r="B21" s="536" t="s">
        <v>157</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439"/>
      <c r="AZ21" s="440"/>
      <c r="BA21" s="440"/>
      <c r="BB21" s="440"/>
      <c r="BC21" s="440"/>
      <c r="BD21" s="440"/>
      <c r="BE21" s="440"/>
      <c r="BF21" s="440"/>
      <c r="BG21" s="440"/>
      <c r="BH21" s="440"/>
      <c r="BI21" s="440"/>
      <c r="BJ21" s="440"/>
      <c r="BK21" s="440"/>
      <c r="BL21" s="440"/>
      <c r="BM21" s="441"/>
      <c r="BN21" s="405"/>
      <c r="BO21" s="406"/>
      <c r="BP21" s="406"/>
      <c r="BQ21" s="406"/>
      <c r="BR21" s="406"/>
      <c r="BS21" s="406"/>
      <c r="BT21" s="406"/>
      <c r="BU21" s="407"/>
      <c r="BV21" s="405"/>
      <c r="BW21" s="406"/>
      <c r="BX21" s="406"/>
      <c r="BY21" s="406"/>
      <c r="BZ21" s="406"/>
      <c r="CA21" s="406"/>
      <c r="CB21" s="406"/>
      <c r="CC21" s="407"/>
      <c r="CD21" s="177"/>
      <c r="CE21" s="512"/>
      <c r="CF21" s="512"/>
      <c r="CG21" s="512"/>
      <c r="CH21" s="512"/>
      <c r="CI21" s="512"/>
      <c r="CJ21" s="512"/>
      <c r="CK21" s="512"/>
      <c r="CL21" s="512"/>
      <c r="CM21" s="512"/>
      <c r="CN21" s="512"/>
      <c r="CO21" s="512"/>
      <c r="CP21" s="512"/>
      <c r="CQ21" s="512"/>
      <c r="CR21" s="512"/>
      <c r="CS21" s="513"/>
      <c r="CT21" s="402"/>
      <c r="CU21" s="403"/>
      <c r="CV21" s="403"/>
      <c r="CW21" s="403"/>
      <c r="CX21" s="403"/>
      <c r="CY21" s="403"/>
      <c r="CZ21" s="403"/>
      <c r="DA21" s="404"/>
      <c r="DB21" s="402"/>
      <c r="DC21" s="403"/>
      <c r="DD21" s="403"/>
      <c r="DE21" s="403"/>
      <c r="DF21" s="403"/>
      <c r="DG21" s="403"/>
      <c r="DH21" s="403"/>
      <c r="DI21" s="404"/>
      <c r="DJ21" s="162"/>
      <c r="DK21" s="162"/>
      <c r="DL21" s="162"/>
      <c r="DM21" s="162"/>
      <c r="DN21" s="162"/>
      <c r="DO21" s="162"/>
    </row>
    <row r="22" spans="1:119" ht="18.75" customHeight="1" thickBot="1" x14ac:dyDescent="0.2">
      <c r="A22" s="163"/>
      <c r="B22" s="539" t="s">
        <v>158</v>
      </c>
      <c r="C22" s="540"/>
      <c r="D22" s="541"/>
      <c r="E22" s="417" t="s">
        <v>1</v>
      </c>
      <c r="F22" s="422"/>
      <c r="G22" s="422"/>
      <c r="H22" s="422"/>
      <c r="I22" s="422"/>
      <c r="J22" s="422"/>
      <c r="K22" s="412"/>
      <c r="L22" s="417" t="s">
        <v>159</v>
      </c>
      <c r="M22" s="422"/>
      <c r="N22" s="422"/>
      <c r="O22" s="422"/>
      <c r="P22" s="412"/>
      <c r="Q22" s="548" t="s">
        <v>160</v>
      </c>
      <c r="R22" s="549"/>
      <c r="S22" s="549"/>
      <c r="T22" s="549"/>
      <c r="U22" s="549"/>
      <c r="V22" s="550"/>
      <c r="W22" s="554" t="s">
        <v>161</v>
      </c>
      <c r="X22" s="540"/>
      <c r="Y22" s="541"/>
      <c r="Z22" s="417" t="s">
        <v>1</v>
      </c>
      <c r="AA22" s="422"/>
      <c r="AB22" s="422"/>
      <c r="AC22" s="422"/>
      <c r="AD22" s="422"/>
      <c r="AE22" s="422"/>
      <c r="AF22" s="422"/>
      <c r="AG22" s="412"/>
      <c r="AH22" s="567" t="s">
        <v>162</v>
      </c>
      <c r="AI22" s="422"/>
      <c r="AJ22" s="422"/>
      <c r="AK22" s="422"/>
      <c r="AL22" s="412"/>
      <c r="AM22" s="567" t="s">
        <v>163</v>
      </c>
      <c r="AN22" s="568"/>
      <c r="AO22" s="568"/>
      <c r="AP22" s="568"/>
      <c r="AQ22" s="568"/>
      <c r="AR22" s="569"/>
      <c r="AS22" s="548" t="s">
        <v>160</v>
      </c>
      <c r="AT22" s="549"/>
      <c r="AU22" s="549"/>
      <c r="AV22" s="549"/>
      <c r="AW22" s="549"/>
      <c r="AX22" s="573"/>
      <c r="AY22" s="575"/>
      <c r="AZ22" s="576"/>
      <c r="BA22" s="576"/>
      <c r="BB22" s="576"/>
      <c r="BC22" s="576"/>
      <c r="BD22" s="576"/>
      <c r="BE22" s="576"/>
      <c r="BF22" s="576"/>
      <c r="BG22" s="576"/>
      <c r="BH22" s="576"/>
      <c r="BI22" s="576"/>
      <c r="BJ22" s="576"/>
      <c r="BK22" s="576"/>
      <c r="BL22" s="576"/>
      <c r="BM22" s="577"/>
      <c r="BN22" s="578"/>
      <c r="BO22" s="579"/>
      <c r="BP22" s="579"/>
      <c r="BQ22" s="579"/>
      <c r="BR22" s="579"/>
      <c r="BS22" s="579"/>
      <c r="BT22" s="579"/>
      <c r="BU22" s="580"/>
      <c r="BV22" s="578"/>
      <c r="BW22" s="579"/>
      <c r="BX22" s="579"/>
      <c r="BY22" s="579"/>
      <c r="BZ22" s="579"/>
      <c r="CA22" s="579"/>
      <c r="CB22" s="579"/>
      <c r="CC22" s="580"/>
      <c r="CD22" s="177"/>
      <c r="CE22" s="512"/>
      <c r="CF22" s="512"/>
      <c r="CG22" s="512"/>
      <c r="CH22" s="512"/>
      <c r="CI22" s="512"/>
      <c r="CJ22" s="512"/>
      <c r="CK22" s="512"/>
      <c r="CL22" s="512"/>
      <c r="CM22" s="512"/>
      <c r="CN22" s="512"/>
      <c r="CO22" s="512"/>
      <c r="CP22" s="512"/>
      <c r="CQ22" s="512"/>
      <c r="CR22" s="512"/>
      <c r="CS22" s="513"/>
      <c r="CT22" s="402"/>
      <c r="CU22" s="403"/>
      <c r="CV22" s="403"/>
      <c r="CW22" s="403"/>
      <c r="CX22" s="403"/>
      <c r="CY22" s="403"/>
      <c r="CZ22" s="403"/>
      <c r="DA22" s="404"/>
      <c r="DB22" s="402"/>
      <c r="DC22" s="403"/>
      <c r="DD22" s="403"/>
      <c r="DE22" s="403"/>
      <c r="DF22" s="403"/>
      <c r="DG22" s="403"/>
      <c r="DH22" s="403"/>
      <c r="DI22" s="404"/>
      <c r="DJ22" s="162"/>
      <c r="DK22" s="162"/>
      <c r="DL22" s="162"/>
      <c r="DM22" s="162"/>
      <c r="DN22" s="162"/>
      <c r="DO22" s="162"/>
    </row>
    <row r="23" spans="1:119" ht="18.75" customHeight="1" x14ac:dyDescent="0.15">
      <c r="A23" s="163"/>
      <c r="B23" s="542"/>
      <c r="C23" s="543"/>
      <c r="D23" s="544"/>
      <c r="E23" s="391"/>
      <c r="F23" s="396"/>
      <c r="G23" s="396"/>
      <c r="H23" s="396"/>
      <c r="I23" s="396"/>
      <c r="J23" s="396"/>
      <c r="K23" s="385"/>
      <c r="L23" s="391"/>
      <c r="M23" s="396"/>
      <c r="N23" s="396"/>
      <c r="O23" s="396"/>
      <c r="P23" s="385"/>
      <c r="Q23" s="551"/>
      <c r="R23" s="552"/>
      <c r="S23" s="552"/>
      <c r="T23" s="552"/>
      <c r="U23" s="552"/>
      <c r="V23" s="553"/>
      <c r="W23" s="555"/>
      <c r="X23" s="543"/>
      <c r="Y23" s="544"/>
      <c r="Z23" s="391"/>
      <c r="AA23" s="396"/>
      <c r="AB23" s="396"/>
      <c r="AC23" s="396"/>
      <c r="AD23" s="396"/>
      <c r="AE23" s="396"/>
      <c r="AF23" s="396"/>
      <c r="AG23" s="385"/>
      <c r="AH23" s="391"/>
      <c r="AI23" s="396"/>
      <c r="AJ23" s="396"/>
      <c r="AK23" s="396"/>
      <c r="AL23" s="385"/>
      <c r="AM23" s="570"/>
      <c r="AN23" s="571"/>
      <c r="AO23" s="571"/>
      <c r="AP23" s="571"/>
      <c r="AQ23" s="571"/>
      <c r="AR23" s="572"/>
      <c r="AS23" s="551"/>
      <c r="AT23" s="552"/>
      <c r="AU23" s="552"/>
      <c r="AV23" s="552"/>
      <c r="AW23" s="552"/>
      <c r="AX23" s="574"/>
      <c r="AY23" s="365" t="s">
        <v>164</v>
      </c>
      <c r="AZ23" s="366"/>
      <c r="BA23" s="366"/>
      <c r="BB23" s="366"/>
      <c r="BC23" s="366"/>
      <c r="BD23" s="366"/>
      <c r="BE23" s="366"/>
      <c r="BF23" s="366"/>
      <c r="BG23" s="366"/>
      <c r="BH23" s="366"/>
      <c r="BI23" s="366"/>
      <c r="BJ23" s="366"/>
      <c r="BK23" s="366"/>
      <c r="BL23" s="366"/>
      <c r="BM23" s="367"/>
      <c r="BN23" s="405">
        <v>115752502</v>
      </c>
      <c r="BO23" s="406"/>
      <c r="BP23" s="406"/>
      <c r="BQ23" s="406"/>
      <c r="BR23" s="406"/>
      <c r="BS23" s="406"/>
      <c r="BT23" s="406"/>
      <c r="BU23" s="407"/>
      <c r="BV23" s="405">
        <v>120551203</v>
      </c>
      <c r="BW23" s="406"/>
      <c r="BX23" s="406"/>
      <c r="BY23" s="406"/>
      <c r="BZ23" s="406"/>
      <c r="CA23" s="406"/>
      <c r="CB23" s="406"/>
      <c r="CC23" s="407"/>
      <c r="CD23" s="177"/>
      <c r="CE23" s="512"/>
      <c r="CF23" s="512"/>
      <c r="CG23" s="512"/>
      <c r="CH23" s="512"/>
      <c r="CI23" s="512"/>
      <c r="CJ23" s="512"/>
      <c r="CK23" s="512"/>
      <c r="CL23" s="512"/>
      <c r="CM23" s="512"/>
      <c r="CN23" s="512"/>
      <c r="CO23" s="512"/>
      <c r="CP23" s="512"/>
      <c r="CQ23" s="512"/>
      <c r="CR23" s="512"/>
      <c r="CS23" s="513"/>
      <c r="CT23" s="402"/>
      <c r="CU23" s="403"/>
      <c r="CV23" s="403"/>
      <c r="CW23" s="403"/>
      <c r="CX23" s="403"/>
      <c r="CY23" s="403"/>
      <c r="CZ23" s="403"/>
      <c r="DA23" s="404"/>
      <c r="DB23" s="402"/>
      <c r="DC23" s="403"/>
      <c r="DD23" s="403"/>
      <c r="DE23" s="403"/>
      <c r="DF23" s="403"/>
      <c r="DG23" s="403"/>
      <c r="DH23" s="403"/>
      <c r="DI23" s="404"/>
      <c r="DJ23" s="162"/>
      <c r="DK23" s="162"/>
      <c r="DL23" s="162"/>
      <c r="DM23" s="162"/>
      <c r="DN23" s="162"/>
      <c r="DO23" s="162"/>
    </row>
    <row r="24" spans="1:119" ht="18.75" customHeight="1" thickBot="1" x14ac:dyDescent="0.2">
      <c r="A24" s="163"/>
      <c r="B24" s="542"/>
      <c r="C24" s="543"/>
      <c r="D24" s="544"/>
      <c r="E24" s="455" t="s">
        <v>165</v>
      </c>
      <c r="F24" s="435"/>
      <c r="G24" s="435"/>
      <c r="H24" s="435"/>
      <c r="I24" s="435"/>
      <c r="J24" s="435"/>
      <c r="K24" s="436"/>
      <c r="L24" s="456">
        <v>1</v>
      </c>
      <c r="M24" s="457"/>
      <c r="N24" s="457"/>
      <c r="O24" s="457"/>
      <c r="P24" s="496"/>
      <c r="Q24" s="456">
        <v>9720</v>
      </c>
      <c r="R24" s="457"/>
      <c r="S24" s="457"/>
      <c r="T24" s="457"/>
      <c r="U24" s="457"/>
      <c r="V24" s="496"/>
      <c r="W24" s="555"/>
      <c r="X24" s="543"/>
      <c r="Y24" s="544"/>
      <c r="Z24" s="455" t="s">
        <v>166</v>
      </c>
      <c r="AA24" s="435"/>
      <c r="AB24" s="435"/>
      <c r="AC24" s="435"/>
      <c r="AD24" s="435"/>
      <c r="AE24" s="435"/>
      <c r="AF24" s="435"/>
      <c r="AG24" s="436"/>
      <c r="AH24" s="456">
        <v>1449</v>
      </c>
      <c r="AI24" s="457"/>
      <c r="AJ24" s="457"/>
      <c r="AK24" s="457"/>
      <c r="AL24" s="496"/>
      <c r="AM24" s="456">
        <v>4774455</v>
      </c>
      <c r="AN24" s="457"/>
      <c r="AO24" s="457"/>
      <c r="AP24" s="457"/>
      <c r="AQ24" s="457"/>
      <c r="AR24" s="496"/>
      <c r="AS24" s="456">
        <v>3295</v>
      </c>
      <c r="AT24" s="457"/>
      <c r="AU24" s="457"/>
      <c r="AV24" s="457"/>
      <c r="AW24" s="457"/>
      <c r="AX24" s="458"/>
      <c r="AY24" s="575" t="s">
        <v>167</v>
      </c>
      <c r="AZ24" s="576"/>
      <c r="BA24" s="576"/>
      <c r="BB24" s="576"/>
      <c r="BC24" s="576"/>
      <c r="BD24" s="576"/>
      <c r="BE24" s="576"/>
      <c r="BF24" s="576"/>
      <c r="BG24" s="576"/>
      <c r="BH24" s="576"/>
      <c r="BI24" s="576"/>
      <c r="BJ24" s="576"/>
      <c r="BK24" s="576"/>
      <c r="BL24" s="576"/>
      <c r="BM24" s="577"/>
      <c r="BN24" s="405">
        <v>65380149</v>
      </c>
      <c r="BO24" s="406"/>
      <c r="BP24" s="406"/>
      <c r="BQ24" s="406"/>
      <c r="BR24" s="406"/>
      <c r="BS24" s="406"/>
      <c r="BT24" s="406"/>
      <c r="BU24" s="407"/>
      <c r="BV24" s="405">
        <v>66050409</v>
      </c>
      <c r="BW24" s="406"/>
      <c r="BX24" s="406"/>
      <c r="BY24" s="406"/>
      <c r="BZ24" s="406"/>
      <c r="CA24" s="406"/>
      <c r="CB24" s="406"/>
      <c r="CC24" s="407"/>
      <c r="CD24" s="177"/>
      <c r="CE24" s="512"/>
      <c r="CF24" s="512"/>
      <c r="CG24" s="512"/>
      <c r="CH24" s="512"/>
      <c r="CI24" s="512"/>
      <c r="CJ24" s="512"/>
      <c r="CK24" s="512"/>
      <c r="CL24" s="512"/>
      <c r="CM24" s="512"/>
      <c r="CN24" s="512"/>
      <c r="CO24" s="512"/>
      <c r="CP24" s="512"/>
      <c r="CQ24" s="512"/>
      <c r="CR24" s="512"/>
      <c r="CS24" s="513"/>
      <c r="CT24" s="402"/>
      <c r="CU24" s="403"/>
      <c r="CV24" s="403"/>
      <c r="CW24" s="403"/>
      <c r="CX24" s="403"/>
      <c r="CY24" s="403"/>
      <c r="CZ24" s="403"/>
      <c r="DA24" s="404"/>
      <c r="DB24" s="402"/>
      <c r="DC24" s="403"/>
      <c r="DD24" s="403"/>
      <c r="DE24" s="403"/>
      <c r="DF24" s="403"/>
      <c r="DG24" s="403"/>
      <c r="DH24" s="403"/>
      <c r="DI24" s="404"/>
      <c r="DJ24" s="162"/>
      <c r="DK24" s="162"/>
      <c r="DL24" s="162"/>
      <c r="DM24" s="162"/>
      <c r="DN24" s="162"/>
      <c r="DO24" s="162"/>
    </row>
    <row r="25" spans="1:119" s="162" customFormat="1" ht="18.75" customHeight="1" x14ac:dyDescent="0.15">
      <c r="A25" s="163"/>
      <c r="B25" s="542"/>
      <c r="C25" s="543"/>
      <c r="D25" s="544"/>
      <c r="E25" s="455" t="s">
        <v>168</v>
      </c>
      <c r="F25" s="435"/>
      <c r="G25" s="435"/>
      <c r="H25" s="435"/>
      <c r="I25" s="435"/>
      <c r="J25" s="435"/>
      <c r="K25" s="436"/>
      <c r="L25" s="456">
        <v>1</v>
      </c>
      <c r="M25" s="457"/>
      <c r="N25" s="457"/>
      <c r="O25" s="457"/>
      <c r="P25" s="496"/>
      <c r="Q25" s="456">
        <v>7920</v>
      </c>
      <c r="R25" s="457"/>
      <c r="S25" s="457"/>
      <c r="T25" s="457"/>
      <c r="U25" s="457"/>
      <c r="V25" s="496"/>
      <c r="W25" s="555"/>
      <c r="X25" s="543"/>
      <c r="Y25" s="544"/>
      <c r="Z25" s="455" t="s">
        <v>169</v>
      </c>
      <c r="AA25" s="435"/>
      <c r="AB25" s="435"/>
      <c r="AC25" s="435"/>
      <c r="AD25" s="435"/>
      <c r="AE25" s="435"/>
      <c r="AF25" s="435"/>
      <c r="AG25" s="436"/>
      <c r="AH25" s="456">
        <v>246</v>
      </c>
      <c r="AI25" s="457"/>
      <c r="AJ25" s="457"/>
      <c r="AK25" s="457"/>
      <c r="AL25" s="496"/>
      <c r="AM25" s="456">
        <v>742920</v>
      </c>
      <c r="AN25" s="457"/>
      <c r="AO25" s="457"/>
      <c r="AP25" s="457"/>
      <c r="AQ25" s="457"/>
      <c r="AR25" s="496"/>
      <c r="AS25" s="456">
        <v>3020</v>
      </c>
      <c r="AT25" s="457"/>
      <c r="AU25" s="457"/>
      <c r="AV25" s="457"/>
      <c r="AW25" s="457"/>
      <c r="AX25" s="458"/>
      <c r="AY25" s="365" t="s">
        <v>170</v>
      </c>
      <c r="AZ25" s="366"/>
      <c r="BA25" s="366"/>
      <c r="BB25" s="366"/>
      <c r="BC25" s="366"/>
      <c r="BD25" s="366"/>
      <c r="BE25" s="366"/>
      <c r="BF25" s="366"/>
      <c r="BG25" s="366"/>
      <c r="BH25" s="366"/>
      <c r="BI25" s="366"/>
      <c r="BJ25" s="366"/>
      <c r="BK25" s="366"/>
      <c r="BL25" s="366"/>
      <c r="BM25" s="367"/>
      <c r="BN25" s="368">
        <v>24813036</v>
      </c>
      <c r="BO25" s="369"/>
      <c r="BP25" s="369"/>
      <c r="BQ25" s="369"/>
      <c r="BR25" s="369"/>
      <c r="BS25" s="369"/>
      <c r="BT25" s="369"/>
      <c r="BU25" s="370"/>
      <c r="BV25" s="368">
        <v>25473787</v>
      </c>
      <c r="BW25" s="369"/>
      <c r="BX25" s="369"/>
      <c r="BY25" s="369"/>
      <c r="BZ25" s="369"/>
      <c r="CA25" s="369"/>
      <c r="CB25" s="369"/>
      <c r="CC25" s="370"/>
      <c r="CD25" s="177"/>
      <c r="CE25" s="512"/>
      <c r="CF25" s="512"/>
      <c r="CG25" s="512"/>
      <c r="CH25" s="512"/>
      <c r="CI25" s="512"/>
      <c r="CJ25" s="512"/>
      <c r="CK25" s="512"/>
      <c r="CL25" s="512"/>
      <c r="CM25" s="512"/>
      <c r="CN25" s="512"/>
      <c r="CO25" s="512"/>
      <c r="CP25" s="512"/>
      <c r="CQ25" s="512"/>
      <c r="CR25" s="512"/>
      <c r="CS25" s="513"/>
      <c r="CT25" s="402"/>
      <c r="CU25" s="403"/>
      <c r="CV25" s="403"/>
      <c r="CW25" s="403"/>
      <c r="CX25" s="403"/>
      <c r="CY25" s="403"/>
      <c r="CZ25" s="403"/>
      <c r="DA25" s="404"/>
      <c r="DB25" s="402"/>
      <c r="DC25" s="403"/>
      <c r="DD25" s="403"/>
      <c r="DE25" s="403"/>
      <c r="DF25" s="403"/>
      <c r="DG25" s="403"/>
      <c r="DH25" s="403"/>
      <c r="DI25" s="404"/>
    </row>
    <row r="26" spans="1:119" s="162" customFormat="1" ht="18.75" customHeight="1" x14ac:dyDescent="0.15">
      <c r="A26" s="163"/>
      <c r="B26" s="542"/>
      <c r="C26" s="543"/>
      <c r="D26" s="544"/>
      <c r="E26" s="455" t="s">
        <v>171</v>
      </c>
      <c r="F26" s="435"/>
      <c r="G26" s="435"/>
      <c r="H26" s="435"/>
      <c r="I26" s="435"/>
      <c r="J26" s="435"/>
      <c r="K26" s="436"/>
      <c r="L26" s="456">
        <v>1</v>
      </c>
      <c r="M26" s="457"/>
      <c r="N26" s="457"/>
      <c r="O26" s="457"/>
      <c r="P26" s="496"/>
      <c r="Q26" s="456">
        <v>6800</v>
      </c>
      <c r="R26" s="457"/>
      <c r="S26" s="457"/>
      <c r="T26" s="457"/>
      <c r="U26" s="457"/>
      <c r="V26" s="496"/>
      <c r="W26" s="555"/>
      <c r="X26" s="543"/>
      <c r="Y26" s="544"/>
      <c r="Z26" s="455" t="s">
        <v>172</v>
      </c>
      <c r="AA26" s="565"/>
      <c r="AB26" s="565"/>
      <c r="AC26" s="565"/>
      <c r="AD26" s="565"/>
      <c r="AE26" s="565"/>
      <c r="AF26" s="565"/>
      <c r="AG26" s="566"/>
      <c r="AH26" s="456">
        <v>11</v>
      </c>
      <c r="AI26" s="457"/>
      <c r="AJ26" s="457"/>
      <c r="AK26" s="457"/>
      <c r="AL26" s="496"/>
      <c r="AM26" s="456">
        <v>36014</v>
      </c>
      <c r="AN26" s="457"/>
      <c r="AO26" s="457"/>
      <c r="AP26" s="457"/>
      <c r="AQ26" s="457"/>
      <c r="AR26" s="496"/>
      <c r="AS26" s="456">
        <v>3274</v>
      </c>
      <c r="AT26" s="457"/>
      <c r="AU26" s="457"/>
      <c r="AV26" s="457"/>
      <c r="AW26" s="457"/>
      <c r="AX26" s="458"/>
      <c r="AY26" s="408" t="s">
        <v>173</v>
      </c>
      <c r="AZ26" s="409"/>
      <c r="BA26" s="409"/>
      <c r="BB26" s="409"/>
      <c r="BC26" s="409"/>
      <c r="BD26" s="409"/>
      <c r="BE26" s="409"/>
      <c r="BF26" s="409"/>
      <c r="BG26" s="409"/>
      <c r="BH26" s="409"/>
      <c r="BI26" s="409"/>
      <c r="BJ26" s="409"/>
      <c r="BK26" s="409"/>
      <c r="BL26" s="409"/>
      <c r="BM26" s="410"/>
      <c r="BN26" s="405" t="s">
        <v>132</v>
      </c>
      <c r="BO26" s="406"/>
      <c r="BP26" s="406"/>
      <c r="BQ26" s="406"/>
      <c r="BR26" s="406"/>
      <c r="BS26" s="406"/>
      <c r="BT26" s="406"/>
      <c r="BU26" s="407"/>
      <c r="BV26" s="405" t="s">
        <v>174</v>
      </c>
      <c r="BW26" s="406"/>
      <c r="BX26" s="406"/>
      <c r="BY26" s="406"/>
      <c r="BZ26" s="406"/>
      <c r="CA26" s="406"/>
      <c r="CB26" s="406"/>
      <c r="CC26" s="407"/>
      <c r="CD26" s="177"/>
      <c r="CE26" s="512"/>
      <c r="CF26" s="512"/>
      <c r="CG26" s="512"/>
      <c r="CH26" s="512"/>
      <c r="CI26" s="512"/>
      <c r="CJ26" s="512"/>
      <c r="CK26" s="512"/>
      <c r="CL26" s="512"/>
      <c r="CM26" s="512"/>
      <c r="CN26" s="512"/>
      <c r="CO26" s="512"/>
      <c r="CP26" s="512"/>
      <c r="CQ26" s="512"/>
      <c r="CR26" s="512"/>
      <c r="CS26" s="513"/>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163"/>
      <c r="B27" s="542"/>
      <c r="C27" s="543"/>
      <c r="D27" s="544"/>
      <c r="E27" s="455" t="s">
        <v>175</v>
      </c>
      <c r="F27" s="435"/>
      <c r="G27" s="435"/>
      <c r="H27" s="435"/>
      <c r="I27" s="435"/>
      <c r="J27" s="435"/>
      <c r="K27" s="436"/>
      <c r="L27" s="456">
        <v>1</v>
      </c>
      <c r="M27" s="457"/>
      <c r="N27" s="457"/>
      <c r="O27" s="457"/>
      <c r="P27" s="496"/>
      <c r="Q27" s="456">
        <v>5840</v>
      </c>
      <c r="R27" s="457"/>
      <c r="S27" s="457"/>
      <c r="T27" s="457"/>
      <c r="U27" s="457"/>
      <c r="V27" s="496"/>
      <c r="W27" s="555"/>
      <c r="X27" s="543"/>
      <c r="Y27" s="544"/>
      <c r="Z27" s="455" t="s">
        <v>176</v>
      </c>
      <c r="AA27" s="435"/>
      <c r="AB27" s="435"/>
      <c r="AC27" s="435"/>
      <c r="AD27" s="435"/>
      <c r="AE27" s="435"/>
      <c r="AF27" s="435"/>
      <c r="AG27" s="436"/>
      <c r="AH27" s="456">
        <v>150</v>
      </c>
      <c r="AI27" s="457"/>
      <c r="AJ27" s="457"/>
      <c r="AK27" s="457"/>
      <c r="AL27" s="496"/>
      <c r="AM27" s="456">
        <v>508278</v>
      </c>
      <c r="AN27" s="457"/>
      <c r="AO27" s="457"/>
      <c r="AP27" s="457"/>
      <c r="AQ27" s="457"/>
      <c r="AR27" s="496"/>
      <c r="AS27" s="456">
        <v>3389</v>
      </c>
      <c r="AT27" s="457"/>
      <c r="AU27" s="457"/>
      <c r="AV27" s="457"/>
      <c r="AW27" s="457"/>
      <c r="AX27" s="458"/>
      <c r="AY27" s="497" t="s">
        <v>177</v>
      </c>
      <c r="AZ27" s="498"/>
      <c r="BA27" s="498"/>
      <c r="BB27" s="498"/>
      <c r="BC27" s="498"/>
      <c r="BD27" s="498"/>
      <c r="BE27" s="498"/>
      <c r="BF27" s="498"/>
      <c r="BG27" s="498"/>
      <c r="BH27" s="498"/>
      <c r="BI27" s="498"/>
      <c r="BJ27" s="498"/>
      <c r="BK27" s="498"/>
      <c r="BL27" s="498"/>
      <c r="BM27" s="499"/>
      <c r="BN27" s="578">
        <v>2386788</v>
      </c>
      <c r="BO27" s="579"/>
      <c r="BP27" s="579"/>
      <c r="BQ27" s="579"/>
      <c r="BR27" s="579"/>
      <c r="BS27" s="579"/>
      <c r="BT27" s="579"/>
      <c r="BU27" s="580"/>
      <c r="BV27" s="578">
        <v>2375306</v>
      </c>
      <c r="BW27" s="579"/>
      <c r="BX27" s="579"/>
      <c r="BY27" s="579"/>
      <c r="BZ27" s="579"/>
      <c r="CA27" s="579"/>
      <c r="CB27" s="579"/>
      <c r="CC27" s="580"/>
      <c r="CD27" s="179"/>
      <c r="CE27" s="512"/>
      <c r="CF27" s="512"/>
      <c r="CG27" s="512"/>
      <c r="CH27" s="512"/>
      <c r="CI27" s="512"/>
      <c r="CJ27" s="512"/>
      <c r="CK27" s="512"/>
      <c r="CL27" s="512"/>
      <c r="CM27" s="512"/>
      <c r="CN27" s="512"/>
      <c r="CO27" s="512"/>
      <c r="CP27" s="512"/>
      <c r="CQ27" s="512"/>
      <c r="CR27" s="512"/>
      <c r="CS27" s="513"/>
      <c r="CT27" s="402"/>
      <c r="CU27" s="403"/>
      <c r="CV27" s="403"/>
      <c r="CW27" s="403"/>
      <c r="CX27" s="403"/>
      <c r="CY27" s="403"/>
      <c r="CZ27" s="403"/>
      <c r="DA27" s="404"/>
      <c r="DB27" s="402"/>
      <c r="DC27" s="403"/>
      <c r="DD27" s="403"/>
      <c r="DE27" s="403"/>
      <c r="DF27" s="403"/>
      <c r="DG27" s="403"/>
      <c r="DH27" s="403"/>
      <c r="DI27" s="404"/>
      <c r="DJ27" s="162"/>
      <c r="DK27" s="162"/>
      <c r="DL27" s="162"/>
      <c r="DM27" s="162"/>
      <c r="DN27" s="162"/>
      <c r="DO27" s="162"/>
    </row>
    <row r="28" spans="1:119" ht="18.75" customHeight="1" x14ac:dyDescent="0.15">
      <c r="A28" s="163"/>
      <c r="B28" s="542"/>
      <c r="C28" s="543"/>
      <c r="D28" s="544"/>
      <c r="E28" s="455" t="s">
        <v>178</v>
      </c>
      <c r="F28" s="435"/>
      <c r="G28" s="435"/>
      <c r="H28" s="435"/>
      <c r="I28" s="435"/>
      <c r="J28" s="435"/>
      <c r="K28" s="436"/>
      <c r="L28" s="456">
        <v>1</v>
      </c>
      <c r="M28" s="457"/>
      <c r="N28" s="457"/>
      <c r="O28" s="457"/>
      <c r="P28" s="496"/>
      <c r="Q28" s="456">
        <v>5040</v>
      </c>
      <c r="R28" s="457"/>
      <c r="S28" s="457"/>
      <c r="T28" s="457"/>
      <c r="U28" s="457"/>
      <c r="V28" s="496"/>
      <c r="W28" s="555"/>
      <c r="X28" s="543"/>
      <c r="Y28" s="544"/>
      <c r="Z28" s="455" t="s">
        <v>179</v>
      </c>
      <c r="AA28" s="435"/>
      <c r="AB28" s="435"/>
      <c r="AC28" s="435"/>
      <c r="AD28" s="435"/>
      <c r="AE28" s="435"/>
      <c r="AF28" s="435"/>
      <c r="AG28" s="436"/>
      <c r="AH28" s="456" t="s">
        <v>174</v>
      </c>
      <c r="AI28" s="457"/>
      <c r="AJ28" s="457"/>
      <c r="AK28" s="457"/>
      <c r="AL28" s="496"/>
      <c r="AM28" s="456" t="s">
        <v>174</v>
      </c>
      <c r="AN28" s="457"/>
      <c r="AO28" s="457"/>
      <c r="AP28" s="457"/>
      <c r="AQ28" s="457"/>
      <c r="AR28" s="496"/>
      <c r="AS28" s="456" t="s">
        <v>180</v>
      </c>
      <c r="AT28" s="457"/>
      <c r="AU28" s="457"/>
      <c r="AV28" s="457"/>
      <c r="AW28" s="457"/>
      <c r="AX28" s="458"/>
      <c r="AY28" s="581" t="s">
        <v>181</v>
      </c>
      <c r="AZ28" s="582"/>
      <c r="BA28" s="582"/>
      <c r="BB28" s="583"/>
      <c r="BC28" s="365" t="s">
        <v>41</v>
      </c>
      <c r="BD28" s="366"/>
      <c r="BE28" s="366"/>
      <c r="BF28" s="366"/>
      <c r="BG28" s="366"/>
      <c r="BH28" s="366"/>
      <c r="BI28" s="366"/>
      <c r="BJ28" s="366"/>
      <c r="BK28" s="366"/>
      <c r="BL28" s="366"/>
      <c r="BM28" s="367"/>
      <c r="BN28" s="368">
        <v>3070776</v>
      </c>
      <c r="BO28" s="369"/>
      <c r="BP28" s="369"/>
      <c r="BQ28" s="369"/>
      <c r="BR28" s="369"/>
      <c r="BS28" s="369"/>
      <c r="BT28" s="369"/>
      <c r="BU28" s="370"/>
      <c r="BV28" s="368">
        <v>2935821</v>
      </c>
      <c r="BW28" s="369"/>
      <c r="BX28" s="369"/>
      <c r="BY28" s="369"/>
      <c r="BZ28" s="369"/>
      <c r="CA28" s="369"/>
      <c r="CB28" s="369"/>
      <c r="CC28" s="370"/>
      <c r="CD28" s="177"/>
      <c r="CE28" s="512"/>
      <c r="CF28" s="512"/>
      <c r="CG28" s="512"/>
      <c r="CH28" s="512"/>
      <c r="CI28" s="512"/>
      <c r="CJ28" s="512"/>
      <c r="CK28" s="512"/>
      <c r="CL28" s="512"/>
      <c r="CM28" s="512"/>
      <c r="CN28" s="512"/>
      <c r="CO28" s="512"/>
      <c r="CP28" s="512"/>
      <c r="CQ28" s="512"/>
      <c r="CR28" s="512"/>
      <c r="CS28" s="513"/>
      <c r="CT28" s="402"/>
      <c r="CU28" s="403"/>
      <c r="CV28" s="403"/>
      <c r="CW28" s="403"/>
      <c r="CX28" s="403"/>
      <c r="CY28" s="403"/>
      <c r="CZ28" s="403"/>
      <c r="DA28" s="404"/>
      <c r="DB28" s="402"/>
      <c r="DC28" s="403"/>
      <c r="DD28" s="403"/>
      <c r="DE28" s="403"/>
      <c r="DF28" s="403"/>
      <c r="DG28" s="403"/>
      <c r="DH28" s="403"/>
      <c r="DI28" s="404"/>
      <c r="DJ28" s="162"/>
      <c r="DK28" s="162"/>
      <c r="DL28" s="162"/>
      <c r="DM28" s="162"/>
      <c r="DN28" s="162"/>
      <c r="DO28" s="162"/>
    </row>
    <row r="29" spans="1:119" ht="18.75" customHeight="1" x14ac:dyDescent="0.15">
      <c r="A29" s="163"/>
      <c r="B29" s="542"/>
      <c r="C29" s="543"/>
      <c r="D29" s="544"/>
      <c r="E29" s="455" t="s">
        <v>182</v>
      </c>
      <c r="F29" s="435"/>
      <c r="G29" s="435"/>
      <c r="H29" s="435"/>
      <c r="I29" s="435"/>
      <c r="J29" s="435"/>
      <c r="K29" s="436"/>
      <c r="L29" s="456">
        <v>32</v>
      </c>
      <c r="M29" s="457"/>
      <c r="N29" s="457"/>
      <c r="O29" s="457"/>
      <c r="P29" s="496"/>
      <c r="Q29" s="456">
        <v>4750</v>
      </c>
      <c r="R29" s="457"/>
      <c r="S29" s="457"/>
      <c r="T29" s="457"/>
      <c r="U29" s="457"/>
      <c r="V29" s="496"/>
      <c r="W29" s="556"/>
      <c r="X29" s="557"/>
      <c r="Y29" s="558"/>
      <c r="Z29" s="455" t="s">
        <v>183</v>
      </c>
      <c r="AA29" s="435"/>
      <c r="AB29" s="435"/>
      <c r="AC29" s="435"/>
      <c r="AD29" s="435"/>
      <c r="AE29" s="435"/>
      <c r="AF29" s="435"/>
      <c r="AG29" s="436"/>
      <c r="AH29" s="456">
        <v>1599</v>
      </c>
      <c r="AI29" s="457"/>
      <c r="AJ29" s="457"/>
      <c r="AK29" s="457"/>
      <c r="AL29" s="496"/>
      <c r="AM29" s="456">
        <v>5282733</v>
      </c>
      <c r="AN29" s="457"/>
      <c r="AO29" s="457"/>
      <c r="AP29" s="457"/>
      <c r="AQ29" s="457"/>
      <c r="AR29" s="496"/>
      <c r="AS29" s="456">
        <v>3304</v>
      </c>
      <c r="AT29" s="457"/>
      <c r="AU29" s="457"/>
      <c r="AV29" s="457"/>
      <c r="AW29" s="457"/>
      <c r="AX29" s="458"/>
      <c r="AY29" s="584"/>
      <c r="AZ29" s="585"/>
      <c r="BA29" s="585"/>
      <c r="BB29" s="586"/>
      <c r="BC29" s="439" t="s">
        <v>184</v>
      </c>
      <c r="BD29" s="440"/>
      <c r="BE29" s="440"/>
      <c r="BF29" s="440"/>
      <c r="BG29" s="440"/>
      <c r="BH29" s="440"/>
      <c r="BI29" s="440"/>
      <c r="BJ29" s="440"/>
      <c r="BK29" s="440"/>
      <c r="BL29" s="440"/>
      <c r="BM29" s="441"/>
      <c r="BN29" s="405">
        <v>1939880</v>
      </c>
      <c r="BO29" s="406"/>
      <c r="BP29" s="406"/>
      <c r="BQ29" s="406"/>
      <c r="BR29" s="406"/>
      <c r="BS29" s="406"/>
      <c r="BT29" s="406"/>
      <c r="BU29" s="407"/>
      <c r="BV29" s="405">
        <v>2425181</v>
      </c>
      <c r="BW29" s="406"/>
      <c r="BX29" s="406"/>
      <c r="BY29" s="406"/>
      <c r="BZ29" s="406"/>
      <c r="CA29" s="406"/>
      <c r="CB29" s="406"/>
      <c r="CC29" s="407"/>
      <c r="CD29" s="179"/>
      <c r="CE29" s="512"/>
      <c r="CF29" s="512"/>
      <c r="CG29" s="512"/>
      <c r="CH29" s="512"/>
      <c r="CI29" s="512"/>
      <c r="CJ29" s="512"/>
      <c r="CK29" s="512"/>
      <c r="CL29" s="512"/>
      <c r="CM29" s="512"/>
      <c r="CN29" s="512"/>
      <c r="CO29" s="512"/>
      <c r="CP29" s="512"/>
      <c r="CQ29" s="512"/>
      <c r="CR29" s="512"/>
      <c r="CS29" s="513"/>
      <c r="CT29" s="402"/>
      <c r="CU29" s="403"/>
      <c r="CV29" s="403"/>
      <c r="CW29" s="403"/>
      <c r="CX29" s="403"/>
      <c r="CY29" s="403"/>
      <c r="CZ29" s="403"/>
      <c r="DA29" s="404"/>
      <c r="DB29" s="402"/>
      <c r="DC29" s="403"/>
      <c r="DD29" s="403"/>
      <c r="DE29" s="403"/>
      <c r="DF29" s="403"/>
      <c r="DG29" s="403"/>
      <c r="DH29" s="403"/>
      <c r="DI29" s="404"/>
      <c r="DJ29" s="162"/>
      <c r="DK29" s="162"/>
      <c r="DL29" s="162"/>
      <c r="DM29" s="162"/>
      <c r="DN29" s="162"/>
      <c r="DO29" s="162"/>
    </row>
    <row r="30" spans="1:119" ht="18.75" customHeight="1" thickBot="1" x14ac:dyDescent="0.2">
      <c r="A30" s="163"/>
      <c r="B30" s="545"/>
      <c r="C30" s="546"/>
      <c r="D30" s="547"/>
      <c r="E30" s="459"/>
      <c r="F30" s="460"/>
      <c r="G30" s="460"/>
      <c r="H30" s="460"/>
      <c r="I30" s="460"/>
      <c r="J30" s="460"/>
      <c r="K30" s="461"/>
      <c r="L30" s="559"/>
      <c r="M30" s="560"/>
      <c r="N30" s="560"/>
      <c r="O30" s="560"/>
      <c r="P30" s="561"/>
      <c r="Q30" s="559"/>
      <c r="R30" s="560"/>
      <c r="S30" s="560"/>
      <c r="T30" s="560"/>
      <c r="U30" s="560"/>
      <c r="V30" s="561"/>
      <c r="W30" s="562" t="s">
        <v>185</v>
      </c>
      <c r="X30" s="563"/>
      <c r="Y30" s="563"/>
      <c r="Z30" s="563"/>
      <c r="AA30" s="563"/>
      <c r="AB30" s="563"/>
      <c r="AC30" s="563"/>
      <c r="AD30" s="563"/>
      <c r="AE30" s="563"/>
      <c r="AF30" s="563"/>
      <c r="AG30" s="564"/>
      <c r="AH30" s="521">
        <v>99.6</v>
      </c>
      <c r="AI30" s="522"/>
      <c r="AJ30" s="522"/>
      <c r="AK30" s="522"/>
      <c r="AL30" s="522"/>
      <c r="AM30" s="522"/>
      <c r="AN30" s="522"/>
      <c r="AO30" s="522"/>
      <c r="AP30" s="522"/>
      <c r="AQ30" s="522"/>
      <c r="AR30" s="522"/>
      <c r="AS30" s="522"/>
      <c r="AT30" s="522"/>
      <c r="AU30" s="522"/>
      <c r="AV30" s="522"/>
      <c r="AW30" s="522"/>
      <c r="AX30" s="524"/>
      <c r="AY30" s="587"/>
      <c r="AZ30" s="588"/>
      <c r="BA30" s="588"/>
      <c r="BB30" s="589"/>
      <c r="BC30" s="575" t="s">
        <v>43</v>
      </c>
      <c r="BD30" s="576"/>
      <c r="BE30" s="576"/>
      <c r="BF30" s="576"/>
      <c r="BG30" s="576"/>
      <c r="BH30" s="576"/>
      <c r="BI30" s="576"/>
      <c r="BJ30" s="576"/>
      <c r="BK30" s="576"/>
      <c r="BL30" s="576"/>
      <c r="BM30" s="577"/>
      <c r="BN30" s="578">
        <v>8391550</v>
      </c>
      <c r="BO30" s="579"/>
      <c r="BP30" s="579"/>
      <c r="BQ30" s="579"/>
      <c r="BR30" s="579"/>
      <c r="BS30" s="579"/>
      <c r="BT30" s="579"/>
      <c r="BU30" s="580"/>
      <c r="BV30" s="578">
        <v>8336370</v>
      </c>
      <c r="BW30" s="579"/>
      <c r="BX30" s="579"/>
      <c r="BY30" s="579"/>
      <c r="BZ30" s="579"/>
      <c r="CA30" s="579"/>
      <c r="CB30" s="579"/>
      <c r="CC30" s="580"/>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c r="DJ30" s="162"/>
      <c r="DK30" s="162"/>
      <c r="DL30" s="162"/>
      <c r="DM30" s="162"/>
      <c r="DN30" s="162"/>
      <c r="DO30" s="162"/>
    </row>
    <row r="31" spans="1:119" ht="13.5" customHeight="1" x14ac:dyDescent="0.15">
      <c r="A31" s="163"/>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8"/>
      <c r="DJ31" s="162"/>
      <c r="DK31" s="162"/>
      <c r="DL31" s="162"/>
      <c r="DM31" s="162"/>
      <c r="DN31" s="162"/>
      <c r="DO31" s="162"/>
    </row>
    <row r="32" spans="1:119" ht="13.5" customHeight="1" x14ac:dyDescent="0.15">
      <c r="A32" s="163"/>
      <c r="B32" s="189"/>
      <c r="C32" s="190" t="s">
        <v>186</v>
      </c>
      <c r="D32" s="190"/>
      <c r="E32" s="190"/>
      <c r="F32" s="187"/>
      <c r="G32" s="187"/>
      <c r="H32" s="187"/>
      <c r="I32" s="187"/>
      <c r="J32" s="187"/>
      <c r="K32" s="187"/>
      <c r="L32" s="187"/>
      <c r="M32" s="187"/>
      <c r="N32" s="187"/>
      <c r="O32" s="187"/>
      <c r="P32" s="187"/>
      <c r="Q32" s="187"/>
      <c r="R32" s="187"/>
      <c r="S32" s="187"/>
      <c r="T32" s="187"/>
      <c r="U32" s="187" t="s">
        <v>187</v>
      </c>
      <c r="V32" s="187"/>
      <c r="W32" s="187"/>
      <c r="X32" s="187"/>
      <c r="Y32" s="187"/>
      <c r="Z32" s="187"/>
      <c r="AA32" s="187"/>
      <c r="AB32" s="187"/>
      <c r="AC32" s="187"/>
      <c r="AD32" s="187"/>
      <c r="AE32" s="187"/>
      <c r="AF32" s="187"/>
      <c r="AG32" s="187"/>
      <c r="AH32" s="187"/>
      <c r="AI32" s="187"/>
      <c r="AJ32" s="187"/>
      <c r="AK32" s="187"/>
      <c r="AL32" s="187"/>
      <c r="AM32" s="191" t="s">
        <v>188</v>
      </c>
      <c r="AN32" s="187"/>
      <c r="AO32" s="187"/>
      <c r="AP32" s="187"/>
      <c r="AQ32" s="187"/>
      <c r="AR32" s="187"/>
      <c r="AS32" s="191"/>
      <c r="AT32" s="191"/>
      <c r="AU32" s="191"/>
      <c r="AV32" s="191"/>
      <c r="AW32" s="191"/>
      <c r="AX32" s="191"/>
      <c r="AY32" s="191"/>
      <c r="AZ32" s="191"/>
      <c r="BA32" s="191"/>
      <c r="BB32" s="187"/>
      <c r="BC32" s="191"/>
      <c r="BD32" s="187"/>
      <c r="BE32" s="191" t="s">
        <v>189</v>
      </c>
      <c r="BF32" s="187"/>
      <c r="BG32" s="187"/>
      <c r="BH32" s="187"/>
      <c r="BI32" s="187"/>
      <c r="BJ32" s="191"/>
      <c r="BK32" s="191"/>
      <c r="BL32" s="191"/>
      <c r="BM32" s="191"/>
      <c r="BN32" s="191"/>
      <c r="BO32" s="191"/>
      <c r="BP32" s="191"/>
      <c r="BQ32" s="191"/>
      <c r="BR32" s="187"/>
      <c r="BS32" s="187"/>
      <c r="BT32" s="187"/>
      <c r="BU32" s="187"/>
      <c r="BV32" s="187"/>
      <c r="BW32" s="187" t="s">
        <v>190</v>
      </c>
      <c r="BX32" s="187"/>
      <c r="BY32" s="187"/>
      <c r="BZ32" s="187"/>
      <c r="CA32" s="187"/>
      <c r="CB32" s="191"/>
      <c r="CC32" s="191"/>
      <c r="CD32" s="191"/>
      <c r="CE32" s="191"/>
      <c r="CF32" s="191"/>
      <c r="CG32" s="191"/>
      <c r="CH32" s="191"/>
      <c r="CI32" s="191"/>
      <c r="CJ32" s="191"/>
      <c r="CK32" s="191"/>
      <c r="CL32" s="191"/>
      <c r="CM32" s="191"/>
      <c r="CN32" s="191"/>
      <c r="CO32" s="191" t="s">
        <v>191</v>
      </c>
      <c r="CP32" s="191"/>
      <c r="CQ32" s="191"/>
      <c r="CR32" s="191"/>
      <c r="CS32" s="191"/>
      <c r="CT32" s="191"/>
      <c r="CU32" s="191"/>
      <c r="CV32" s="191"/>
      <c r="CW32" s="191"/>
      <c r="CX32" s="191"/>
      <c r="CY32" s="191"/>
      <c r="CZ32" s="191"/>
      <c r="DA32" s="191"/>
      <c r="DB32" s="191"/>
      <c r="DC32" s="191"/>
      <c r="DD32" s="191"/>
      <c r="DE32" s="191"/>
      <c r="DF32" s="191"/>
      <c r="DG32" s="191"/>
      <c r="DH32" s="191"/>
      <c r="DI32" s="188"/>
      <c r="DJ32" s="162"/>
      <c r="DK32" s="162"/>
      <c r="DL32" s="162"/>
      <c r="DM32" s="162"/>
      <c r="DN32" s="162"/>
      <c r="DO32" s="162"/>
    </row>
    <row r="33" spans="1:119" ht="13.5" customHeight="1" x14ac:dyDescent="0.15">
      <c r="A33" s="163"/>
      <c r="B33" s="189"/>
      <c r="C33" s="429" t="s">
        <v>192</v>
      </c>
      <c r="D33" s="429"/>
      <c r="E33" s="394" t="s">
        <v>193</v>
      </c>
      <c r="F33" s="394"/>
      <c r="G33" s="394"/>
      <c r="H33" s="394"/>
      <c r="I33" s="394"/>
      <c r="J33" s="394"/>
      <c r="K33" s="394"/>
      <c r="L33" s="394"/>
      <c r="M33" s="394"/>
      <c r="N33" s="394"/>
      <c r="O33" s="394"/>
      <c r="P33" s="394"/>
      <c r="Q33" s="394"/>
      <c r="R33" s="394"/>
      <c r="S33" s="394"/>
      <c r="T33" s="192"/>
      <c r="U33" s="429" t="s">
        <v>194</v>
      </c>
      <c r="V33" s="429"/>
      <c r="W33" s="394" t="s">
        <v>195</v>
      </c>
      <c r="X33" s="394"/>
      <c r="Y33" s="394"/>
      <c r="Z33" s="394"/>
      <c r="AA33" s="394"/>
      <c r="AB33" s="394"/>
      <c r="AC33" s="394"/>
      <c r="AD33" s="394"/>
      <c r="AE33" s="394"/>
      <c r="AF33" s="394"/>
      <c r="AG33" s="394"/>
      <c r="AH33" s="394"/>
      <c r="AI33" s="394"/>
      <c r="AJ33" s="394"/>
      <c r="AK33" s="394"/>
      <c r="AL33" s="192"/>
      <c r="AM33" s="429" t="s">
        <v>192</v>
      </c>
      <c r="AN33" s="429"/>
      <c r="AO33" s="394" t="s">
        <v>196</v>
      </c>
      <c r="AP33" s="394"/>
      <c r="AQ33" s="394"/>
      <c r="AR33" s="394"/>
      <c r="AS33" s="394"/>
      <c r="AT33" s="394"/>
      <c r="AU33" s="394"/>
      <c r="AV33" s="394"/>
      <c r="AW33" s="394"/>
      <c r="AX33" s="394"/>
      <c r="AY33" s="394"/>
      <c r="AZ33" s="394"/>
      <c r="BA33" s="394"/>
      <c r="BB33" s="394"/>
      <c r="BC33" s="394"/>
      <c r="BD33" s="193"/>
      <c r="BE33" s="394" t="s">
        <v>197</v>
      </c>
      <c r="BF33" s="394"/>
      <c r="BG33" s="394" t="s">
        <v>198</v>
      </c>
      <c r="BH33" s="394"/>
      <c r="BI33" s="394"/>
      <c r="BJ33" s="394"/>
      <c r="BK33" s="394"/>
      <c r="BL33" s="394"/>
      <c r="BM33" s="394"/>
      <c r="BN33" s="394"/>
      <c r="BO33" s="394"/>
      <c r="BP33" s="394"/>
      <c r="BQ33" s="394"/>
      <c r="BR33" s="394"/>
      <c r="BS33" s="394"/>
      <c r="BT33" s="394"/>
      <c r="BU33" s="394"/>
      <c r="BV33" s="193"/>
      <c r="BW33" s="429" t="s">
        <v>197</v>
      </c>
      <c r="BX33" s="429"/>
      <c r="BY33" s="394" t="s">
        <v>199</v>
      </c>
      <c r="BZ33" s="394"/>
      <c r="CA33" s="394"/>
      <c r="CB33" s="394"/>
      <c r="CC33" s="394"/>
      <c r="CD33" s="394"/>
      <c r="CE33" s="394"/>
      <c r="CF33" s="394"/>
      <c r="CG33" s="394"/>
      <c r="CH33" s="394"/>
      <c r="CI33" s="394"/>
      <c r="CJ33" s="394"/>
      <c r="CK33" s="394"/>
      <c r="CL33" s="394"/>
      <c r="CM33" s="394"/>
      <c r="CN33" s="192"/>
      <c r="CO33" s="429" t="s">
        <v>200</v>
      </c>
      <c r="CP33" s="429"/>
      <c r="CQ33" s="394" t="s">
        <v>201</v>
      </c>
      <c r="CR33" s="394"/>
      <c r="CS33" s="394"/>
      <c r="CT33" s="394"/>
      <c r="CU33" s="394"/>
      <c r="CV33" s="394"/>
      <c r="CW33" s="394"/>
      <c r="CX33" s="394"/>
      <c r="CY33" s="394"/>
      <c r="CZ33" s="394"/>
      <c r="DA33" s="394"/>
      <c r="DB33" s="394"/>
      <c r="DC33" s="394"/>
      <c r="DD33" s="394"/>
      <c r="DE33" s="394"/>
      <c r="DF33" s="192"/>
      <c r="DG33" s="590" t="s">
        <v>202</v>
      </c>
      <c r="DH33" s="590"/>
      <c r="DI33" s="194"/>
      <c r="DJ33" s="162"/>
      <c r="DK33" s="162"/>
      <c r="DL33" s="162"/>
      <c r="DM33" s="162"/>
      <c r="DN33" s="162"/>
      <c r="DO33" s="162"/>
    </row>
    <row r="34" spans="1:119" ht="32.25" customHeight="1" x14ac:dyDescent="0.15">
      <c r="A34" s="163"/>
      <c r="B34" s="189"/>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190"/>
      <c r="U34" s="591">
        <f>IF(W34="","",MAX(C34:D43)+1)</f>
        <v>3</v>
      </c>
      <c r="V34" s="591"/>
      <c r="W34" s="592" t="str">
        <f>IF('各会計、関係団体の財政状況及び健全化判断比率'!B28="","",'各会計、関係団体の財政状況及び健全化判断比率'!B28)</f>
        <v>国民健康保険事業特別会計</v>
      </c>
      <c r="X34" s="592"/>
      <c r="Y34" s="592"/>
      <c r="Z34" s="592"/>
      <c r="AA34" s="592"/>
      <c r="AB34" s="592"/>
      <c r="AC34" s="592"/>
      <c r="AD34" s="592"/>
      <c r="AE34" s="592"/>
      <c r="AF34" s="592"/>
      <c r="AG34" s="592"/>
      <c r="AH34" s="592"/>
      <c r="AI34" s="592"/>
      <c r="AJ34" s="592"/>
      <c r="AK34" s="592"/>
      <c r="AL34" s="190"/>
      <c r="AM34" s="591">
        <f>IF(AO34="","",MAX(C34:D43,U34:V43)+1)</f>
        <v>7</v>
      </c>
      <c r="AN34" s="591"/>
      <c r="AO34" s="592" t="str">
        <f>IF('各会計、関係団体の財政状況及び健全化判断比率'!B32="","",'各会計、関係団体の財政状況及び健全化判断比率'!B32)</f>
        <v>水道事業会計</v>
      </c>
      <c r="AP34" s="592"/>
      <c r="AQ34" s="592"/>
      <c r="AR34" s="592"/>
      <c r="AS34" s="592"/>
      <c r="AT34" s="592"/>
      <c r="AU34" s="592"/>
      <c r="AV34" s="592"/>
      <c r="AW34" s="592"/>
      <c r="AX34" s="592"/>
      <c r="AY34" s="592"/>
      <c r="AZ34" s="592"/>
      <c r="BA34" s="592"/>
      <c r="BB34" s="592"/>
      <c r="BC34" s="592"/>
      <c r="BD34" s="190"/>
      <c r="BE34" s="591">
        <f>IF(BG34="","",MAX(C34:D43,U34:V43,AM34:AN43)+1)</f>
        <v>12</v>
      </c>
      <c r="BF34" s="591"/>
      <c r="BG34" s="592" t="str">
        <f>IF('各会計、関係団体の財政状況及び健全化判断比率'!B37="","",'各会計、関係団体の財政状況及び健全化判断比率'!B37)</f>
        <v>企業団地事業特別会計</v>
      </c>
      <c r="BH34" s="592"/>
      <c r="BI34" s="592"/>
      <c r="BJ34" s="592"/>
      <c r="BK34" s="592"/>
      <c r="BL34" s="592"/>
      <c r="BM34" s="592"/>
      <c r="BN34" s="592"/>
      <c r="BO34" s="592"/>
      <c r="BP34" s="592"/>
      <c r="BQ34" s="592"/>
      <c r="BR34" s="592"/>
      <c r="BS34" s="592"/>
      <c r="BT34" s="592"/>
      <c r="BU34" s="592"/>
      <c r="BV34" s="190"/>
      <c r="BW34" s="591">
        <f>IF(BY34="","",MAX(C34:D43,U34:V43,AM34:AN43,BE34:BF43)+1)</f>
        <v>13</v>
      </c>
      <c r="BX34" s="591"/>
      <c r="BY34" s="592" t="str">
        <f>IF('各会計、関係団体の財政状況及び健全化判断比率'!B68="","",'各会計、関係団体の財政状況及び健全化判断比率'!B68)</f>
        <v>島根県市町村総合事務組合</v>
      </c>
      <c r="BZ34" s="592"/>
      <c r="CA34" s="592"/>
      <c r="CB34" s="592"/>
      <c r="CC34" s="592"/>
      <c r="CD34" s="592"/>
      <c r="CE34" s="592"/>
      <c r="CF34" s="592"/>
      <c r="CG34" s="592"/>
      <c r="CH34" s="592"/>
      <c r="CI34" s="592"/>
      <c r="CJ34" s="592"/>
      <c r="CK34" s="592"/>
      <c r="CL34" s="592"/>
      <c r="CM34" s="592"/>
      <c r="CN34" s="190"/>
      <c r="CO34" s="591">
        <f>IF(CQ34="","",MAX(C34:D43,U34:V43,AM34:AN43,BE34:BF43,BW34:BX43)+1)</f>
        <v>18</v>
      </c>
      <c r="CP34" s="591"/>
      <c r="CQ34" s="592" t="str">
        <f>IF('各会計、関係団体の財政状況及び健全化判断比率'!BS7="","",'各会計、関係団体の財政状況及び健全化判断比率'!BS7)</f>
        <v>(公財)松江市観光振興公社</v>
      </c>
      <c r="CR34" s="592"/>
      <c r="CS34" s="592"/>
      <c r="CT34" s="592"/>
      <c r="CU34" s="592"/>
      <c r="CV34" s="592"/>
      <c r="CW34" s="592"/>
      <c r="CX34" s="592"/>
      <c r="CY34" s="592"/>
      <c r="CZ34" s="592"/>
      <c r="DA34" s="592"/>
      <c r="DB34" s="592"/>
      <c r="DC34" s="592"/>
      <c r="DD34" s="592"/>
      <c r="DE34" s="592"/>
      <c r="DF34" s="187"/>
      <c r="DG34" s="593" t="str">
        <f>IF('各会計、関係団体の財政状況及び健全化判断比率'!BR7="","",'各会計、関係団体の財政状況及び健全化判断比率'!BR7)</f>
        <v>〇</v>
      </c>
      <c r="DH34" s="593"/>
      <c r="DI34" s="194"/>
      <c r="DJ34" s="162"/>
      <c r="DK34" s="162"/>
      <c r="DL34" s="162"/>
      <c r="DM34" s="162"/>
      <c r="DN34" s="162"/>
      <c r="DO34" s="162"/>
    </row>
    <row r="35" spans="1:119" ht="32.25" customHeight="1" x14ac:dyDescent="0.15">
      <c r="A35" s="163"/>
      <c r="B35" s="189"/>
      <c r="C35" s="591">
        <f>IF(E35="","",C34+1)</f>
        <v>2</v>
      </c>
      <c r="D35" s="591"/>
      <c r="E35" s="592" t="str">
        <f>IF('各会計、関係団体の財政状況及び健全化判断比率'!B8="","",'各会計、関係団体の財政状況及び健全化判断比率'!B8)</f>
        <v>公園墓地事業特別会計</v>
      </c>
      <c r="F35" s="592"/>
      <c r="G35" s="592"/>
      <c r="H35" s="592"/>
      <c r="I35" s="592"/>
      <c r="J35" s="592"/>
      <c r="K35" s="592"/>
      <c r="L35" s="592"/>
      <c r="M35" s="592"/>
      <c r="N35" s="592"/>
      <c r="O35" s="592"/>
      <c r="P35" s="592"/>
      <c r="Q35" s="592"/>
      <c r="R35" s="592"/>
      <c r="S35" s="592"/>
      <c r="T35" s="190"/>
      <c r="U35" s="591">
        <f>IF(W35="","",U34+1)</f>
        <v>4</v>
      </c>
      <c r="V35" s="591"/>
      <c r="W35" s="592" t="str">
        <f>IF('各会計、関係団体の財政状況及び健全化判断比率'!B29="","",'各会計、関係団体の財政状況及び健全化判断比率'!B29)</f>
        <v>宍道国民健康保険診療施設事業特別会計</v>
      </c>
      <c r="X35" s="592"/>
      <c r="Y35" s="592"/>
      <c r="Z35" s="592"/>
      <c r="AA35" s="592"/>
      <c r="AB35" s="592"/>
      <c r="AC35" s="592"/>
      <c r="AD35" s="592"/>
      <c r="AE35" s="592"/>
      <c r="AF35" s="592"/>
      <c r="AG35" s="592"/>
      <c r="AH35" s="592"/>
      <c r="AI35" s="592"/>
      <c r="AJ35" s="592"/>
      <c r="AK35" s="592"/>
      <c r="AL35" s="190"/>
      <c r="AM35" s="591">
        <f t="shared" ref="AM35:AM43" si="0">IF(AO35="","",AM34+1)</f>
        <v>8</v>
      </c>
      <c r="AN35" s="591"/>
      <c r="AO35" s="592" t="str">
        <f>IF('各会計、関係団体の財政状況及び健全化判断比率'!B33="","",'各会計、関係団体の財政状況及び健全化判断比率'!B33)</f>
        <v>下水道事業会計</v>
      </c>
      <c r="AP35" s="592"/>
      <c r="AQ35" s="592"/>
      <c r="AR35" s="592"/>
      <c r="AS35" s="592"/>
      <c r="AT35" s="592"/>
      <c r="AU35" s="592"/>
      <c r="AV35" s="592"/>
      <c r="AW35" s="592"/>
      <c r="AX35" s="592"/>
      <c r="AY35" s="592"/>
      <c r="AZ35" s="592"/>
      <c r="BA35" s="592"/>
      <c r="BB35" s="592"/>
      <c r="BC35" s="592"/>
      <c r="BD35" s="190"/>
      <c r="BE35" s="591" t="str">
        <f t="shared" ref="BE35:BE43" si="1">IF(BG35="","",BE34+1)</f>
        <v/>
      </c>
      <c r="BF35" s="591"/>
      <c r="BG35" s="592"/>
      <c r="BH35" s="592"/>
      <c r="BI35" s="592"/>
      <c r="BJ35" s="592"/>
      <c r="BK35" s="592"/>
      <c r="BL35" s="592"/>
      <c r="BM35" s="592"/>
      <c r="BN35" s="592"/>
      <c r="BO35" s="592"/>
      <c r="BP35" s="592"/>
      <c r="BQ35" s="592"/>
      <c r="BR35" s="592"/>
      <c r="BS35" s="592"/>
      <c r="BT35" s="592"/>
      <c r="BU35" s="592"/>
      <c r="BV35" s="190"/>
      <c r="BW35" s="591">
        <f t="shared" ref="BW35:BW43" si="2">IF(BY35="","",BW34+1)</f>
        <v>14</v>
      </c>
      <c r="BX35" s="591"/>
      <c r="BY35" s="592" t="str">
        <f>IF('各会計、関係団体の財政状況及び健全化判断比率'!B69="","",'各会計、関係団体の財政状況及び健全化判断比率'!B69)</f>
        <v>島根県後期高齢者医療広域連合（普通会計）</v>
      </c>
      <c r="BZ35" s="592"/>
      <c r="CA35" s="592"/>
      <c r="CB35" s="592"/>
      <c r="CC35" s="592"/>
      <c r="CD35" s="592"/>
      <c r="CE35" s="592"/>
      <c r="CF35" s="592"/>
      <c r="CG35" s="592"/>
      <c r="CH35" s="592"/>
      <c r="CI35" s="592"/>
      <c r="CJ35" s="592"/>
      <c r="CK35" s="592"/>
      <c r="CL35" s="592"/>
      <c r="CM35" s="592"/>
      <c r="CN35" s="190"/>
      <c r="CO35" s="591">
        <f t="shared" ref="CO35:CO43" si="3">IF(CQ35="","",CO34+1)</f>
        <v>19</v>
      </c>
      <c r="CP35" s="591"/>
      <c r="CQ35" s="592" t="str">
        <f>IF('各会計、関係団体の財政状況及び健全化判断比率'!BS8="","",'各会計、関係団体の財政状況及び健全化判断比率'!BS8)</f>
        <v>(一財)松江勤労福祉振興協会</v>
      </c>
      <c r="CR35" s="592"/>
      <c r="CS35" s="592"/>
      <c r="CT35" s="592"/>
      <c r="CU35" s="592"/>
      <c r="CV35" s="592"/>
      <c r="CW35" s="592"/>
      <c r="CX35" s="592"/>
      <c r="CY35" s="592"/>
      <c r="CZ35" s="592"/>
      <c r="DA35" s="592"/>
      <c r="DB35" s="592"/>
      <c r="DC35" s="592"/>
      <c r="DD35" s="592"/>
      <c r="DE35" s="592"/>
      <c r="DF35" s="187"/>
      <c r="DG35" s="593" t="str">
        <f>IF('各会計、関係団体の財政状況及び健全化判断比率'!BR8="","",'各会計、関係団体の財政状況及び健全化判断比率'!BR8)</f>
        <v>〇</v>
      </c>
      <c r="DH35" s="593"/>
      <c r="DI35" s="194"/>
      <c r="DJ35" s="162"/>
      <c r="DK35" s="162"/>
      <c r="DL35" s="162"/>
      <c r="DM35" s="162"/>
      <c r="DN35" s="162"/>
      <c r="DO35" s="162"/>
    </row>
    <row r="36" spans="1:119" ht="32.25" customHeight="1" x14ac:dyDescent="0.15">
      <c r="A36" s="163"/>
      <c r="B36" s="189"/>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190"/>
      <c r="U36" s="591">
        <f t="shared" ref="U36:U43" si="4">IF(W36="","",U35+1)</f>
        <v>5</v>
      </c>
      <c r="V36" s="591"/>
      <c r="W36" s="592" t="str">
        <f>IF('各会計、関係団体の財政状況及び健全化判断比率'!B30="","",'各会計、関係団体の財政状況及び健全化判断比率'!B30)</f>
        <v>後期高齢者医療保険事業特別会計</v>
      </c>
      <c r="X36" s="592"/>
      <c r="Y36" s="592"/>
      <c r="Z36" s="592"/>
      <c r="AA36" s="592"/>
      <c r="AB36" s="592"/>
      <c r="AC36" s="592"/>
      <c r="AD36" s="592"/>
      <c r="AE36" s="592"/>
      <c r="AF36" s="592"/>
      <c r="AG36" s="592"/>
      <c r="AH36" s="592"/>
      <c r="AI36" s="592"/>
      <c r="AJ36" s="592"/>
      <c r="AK36" s="592"/>
      <c r="AL36" s="190"/>
      <c r="AM36" s="591">
        <f t="shared" si="0"/>
        <v>9</v>
      </c>
      <c r="AN36" s="591"/>
      <c r="AO36" s="592" t="str">
        <f>IF('各会計、関係団体の財政状況及び健全化判断比率'!B34="","",'各会計、関係団体の財政状況及び健全化判断比率'!B34)</f>
        <v>ガス事業会計</v>
      </c>
      <c r="AP36" s="592"/>
      <c r="AQ36" s="592"/>
      <c r="AR36" s="592"/>
      <c r="AS36" s="592"/>
      <c r="AT36" s="592"/>
      <c r="AU36" s="592"/>
      <c r="AV36" s="592"/>
      <c r="AW36" s="592"/>
      <c r="AX36" s="592"/>
      <c r="AY36" s="592"/>
      <c r="AZ36" s="592"/>
      <c r="BA36" s="592"/>
      <c r="BB36" s="592"/>
      <c r="BC36" s="592"/>
      <c r="BD36" s="190"/>
      <c r="BE36" s="591" t="str">
        <f t="shared" si="1"/>
        <v/>
      </c>
      <c r="BF36" s="591"/>
      <c r="BG36" s="592"/>
      <c r="BH36" s="592"/>
      <c r="BI36" s="592"/>
      <c r="BJ36" s="592"/>
      <c r="BK36" s="592"/>
      <c r="BL36" s="592"/>
      <c r="BM36" s="592"/>
      <c r="BN36" s="592"/>
      <c r="BO36" s="592"/>
      <c r="BP36" s="592"/>
      <c r="BQ36" s="592"/>
      <c r="BR36" s="592"/>
      <c r="BS36" s="592"/>
      <c r="BT36" s="592"/>
      <c r="BU36" s="592"/>
      <c r="BV36" s="190"/>
      <c r="BW36" s="591">
        <f t="shared" si="2"/>
        <v>15</v>
      </c>
      <c r="BX36" s="591"/>
      <c r="BY36" s="592" t="str">
        <f>IF('各会計、関係団体の財政状況及び健全化判断比率'!B70="","",'各会計、関係団体の財政状況及び健全化判断比率'!B70)</f>
        <v>島根県後期高齢者医療広域連合（特別会計）</v>
      </c>
      <c r="BZ36" s="592"/>
      <c r="CA36" s="592"/>
      <c r="CB36" s="592"/>
      <c r="CC36" s="592"/>
      <c r="CD36" s="592"/>
      <c r="CE36" s="592"/>
      <c r="CF36" s="592"/>
      <c r="CG36" s="592"/>
      <c r="CH36" s="592"/>
      <c r="CI36" s="592"/>
      <c r="CJ36" s="592"/>
      <c r="CK36" s="592"/>
      <c r="CL36" s="592"/>
      <c r="CM36" s="592"/>
      <c r="CN36" s="190"/>
      <c r="CO36" s="591">
        <f t="shared" si="3"/>
        <v>20</v>
      </c>
      <c r="CP36" s="591"/>
      <c r="CQ36" s="592" t="str">
        <f>IF('各会計、関係団体の財政状況及び健全化判断比率'!BS9="","",'各会計、関係団体の財政状況及び健全化判断比率'!BS9)</f>
        <v>(公財)松江市スポーツ・文化振興財団</v>
      </c>
      <c r="CR36" s="592"/>
      <c r="CS36" s="592"/>
      <c r="CT36" s="592"/>
      <c r="CU36" s="592"/>
      <c r="CV36" s="592"/>
      <c r="CW36" s="592"/>
      <c r="CX36" s="592"/>
      <c r="CY36" s="592"/>
      <c r="CZ36" s="592"/>
      <c r="DA36" s="592"/>
      <c r="DB36" s="592"/>
      <c r="DC36" s="592"/>
      <c r="DD36" s="592"/>
      <c r="DE36" s="592"/>
      <c r="DF36" s="187"/>
      <c r="DG36" s="593" t="str">
        <f>IF('各会計、関係団体の財政状況及び健全化判断比率'!BR9="","",'各会計、関係団体の財政状況及び健全化判断比率'!BR9)</f>
        <v/>
      </c>
      <c r="DH36" s="593"/>
      <c r="DI36" s="194"/>
      <c r="DJ36" s="162"/>
      <c r="DK36" s="162"/>
      <c r="DL36" s="162"/>
      <c r="DM36" s="162"/>
      <c r="DN36" s="162"/>
      <c r="DO36" s="162"/>
    </row>
    <row r="37" spans="1:119" ht="32.25" customHeight="1" x14ac:dyDescent="0.15">
      <c r="A37" s="163"/>
      <c r="B37" s="189"/>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190"/>
      <c r="U37" s="591">
        <f t="shared" si="4"/>
        <v>6</v>
      </c>
      <c r="V37" s="591"/>
      <c r="W37" s="592" t="str">
        <f>IF('各会計、関係団体の財政状況及び健全化判断比率'!B31="","",'各会計、関係団体の財政状況及び健全化判断比率'!B31)</f>
        <v>介護保険事業特別会計</v>
      </c>
      <c r="X37" s="592"/>
      <c r="Y37" s="592"/>
      <c r="Z37" s="592"/>
      <c r="AA37" s="592"/>
      <c r="AB37" s="592"/>
      <c r="AC37" s="592"/>
      <c r="AD37" s="592"/>
      <c r="AE37" s="592"/>
      <c r="AF37" s="592"/>
      <c r="AG37" s="592"/>
      <c r="AH37" s="592"/>
      <c r="AI37" s="592"/>
      <c r="AJ37" s="592"/>
      <c r="AK37" s="592"/>
      <c r="AL37" s="190"/>
      <c r="AM37" s="591">
        <f t="shared" si="0"/>
        <v>10</v>
      </c>
      <c r="AN37" s="591"/>
      <c r="AO37" s="592" t="str">
        <f>IF('各会計、関係団体の財政状況及び健全化判断比率'!B35="","",'各会計、関係団体の財政状況及び健全化判断比率'!B35)</f>
        <v>交通事業会計</v>
      </c>
      <c r="AP37" s="592"/>
      <c r="AQ37" s="592"/>
      <c r="AR37" s="592"/>
      <c r="AS37" s="592"/>
      <c r="AT37" s="592"/>
      <c r="AU37" s="592"/>
      <c r="AV37" s="592"/>
      <c r="AW37" s="592"/>
      <c r="AX37" s="592"/>
      <c r="AY37" s="592"/>
      <c r="AZ37" s="592"/>
      <c r="BA37" s="592"/>
      <c r="BB37" s="592"/>
      <c r="BC37" s="592"/>
      <c r="BD37" s="190"/>
      <c r="BE37" s="591" t="str">
        <f t="shared" si="1"/>
        <v/>
      </c>
      <c r="BF37" s="591"/>
      <c r="BG37" s="592"/>
      <c r="BH37" s="592"/>
      <c r="BI37" s="592"/>
      <c r="BJ37" s="592"/>
      <c r="BK37" s="592"/>
      <c r="BL37" s="592"/>
      <c r="BM37" s="592"/>
      <c r="BN37" s="592"/>
      <c r="BO37" s="592"/>
      <c r="BP37" s="592"/>
      <c r="BQ37" s="592"/>
      <c r="BR37" s="592"/>
      <c r="BS37" s="592"/>
      <c r="BT37" s="592"/>
      <c r="BU37" s="592"/>
      <c r="BV37" s="190"/>
      <c r="BW37" s="591">
        <f t="shared" si="2"/>
        <v>16</v>
      </c>
      <c r="BX37" s="591"/>
      <c r="BY37" s="592" t="str">
        <f>IF('各会計、関係団体の財政状況及び健全化判断比率'!B71="","",'各会計、関係団体の財政状況及び健全化判断比率'!B71)</f>
        <v>斐川宍道水道事業団（上水道事業会計）</v>
      </c>
      <c r="BZ37" s="592"/>
      <c r="CA37" s="592"/>
      <c r="CB37" s="592"/>
      <c r="CC37" s="592"/>
      <c r="CD37" s="592"/>
      <c r="CE37" s="592"/>
      <c r="CF37" s="592"/>
      <c r="CG37" s="592"/>
      <c r="CH37" s="592"/>
      <c r="CI37" s="592"/>
      <c r="CJ37" s="592"/>
      <c r="CK37" s="592"/>
      <c r="CL37" s="592"/>
      <c r="CM37" s="592"/>
      <c r="CN37" s="190"/>
      <c r="CO37" s="591">
        <f t="shared" si="3"/>
        <v>21</v>
      </c>
      <c r="CP37" s="591"/>
      <c r="CQ37" s="592" t="str">
        <f>IF('各会計、関係団体の財政状況及び健全化判断比率'!BS10="","",'各会計、関係団体の財政状況及び健全化判断比率'!BS10)</f>
        <v>(公財)松江体育協会</v>
      </c>
      <c r="CR37" s="592"/>
      <c r="CS37" s="592"/>
      <c r="CT37" s="592"/>
      <c r="CU37" s="592"/>
      <c r="CV37" s="592"/>
      <c r="CW37" s="592"/>
      <c r="CX37" s="592"/>
      <c r="CY37" s="592"/>
      <c r="CZ37" s="592"/>
      <c r="DA37" s="592"/>
      <c r="DB37" s="592"/>
      <c r="DC37" s="592"/>
      <c r="DD37" s="592"/>
      <c r="DE37" s="592"/>
      <c r="DF37" s="187"/>
      <c r="DG37" s="593" t="str">
        <f>IF('各会計、関係団体の財政状況及び健全化判断比率'!BR10="","",'各会計、関係団体の財政状況及び健全化判断比率'!BR10)</f>
        <v/>
      </c>
      <c r="DH37" s="593"/>
      <c r="DI37" s="194"/>
      <c r="DJ37" s="162"/>
      <c r="DK37" s="162"/>
      <c r="DL37" s="162"/>
      <c r="DM37" s="162"/>
      <c r="DN37" s="162"/>
      <c r="DO37" s="162"/>
    </row>
    <row r="38" spans="1:119" ht="32.25" customHeight="1" x14ac:dyDescent="0.15">
      <c r="A38" s="163"/>
      <c r="B38" s="189"/>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190"/>
      <c r="U38" s="591" t="str">
        <f t="shared" si="4"/>
        <v/>
      </c>
      <c r="V38" s="591"/>
      <c r="W38" s="592"/>
      <c r="X38" s="592"/>
      <c r="Y38" s="592"/>
      <c r="Z38" s="592"/>
      <c r="AA38" s="592"/>
      <c r="AB38" s="592"/>
      <c r="AC38" s="592"/>
      <c r="AD38" s="592"/>
      <c r="AE38" s="592"/>
      <c r="AF38" s="592"/>
      <c r="AG38" s="592"/>
      <c r="AH38" s="592"/>
      <c r="AI38" s="592"/>
      <c r="AJ38" s="592"/>
      <c r="AK38" s="592"/>
      <c r="AL38" s="190"/>
      <c r="AM38" s="591">
        <f t="shared" si="0"/>
        <v>11</v>
      </c>
      <c r="AN38" s="591"/>
      <c r="AO38" s="592" t="str">
        <f>IF('各会計、関係団体の財政状況及び健全化判断比率'!B36="","",'各会計、関係団体の財政状況及び健全化判断比率'!B36)</f>
        <v>病院事業会計</v>
      </c>
      <c r="AP38" s="592"/>
      <c r="AQ38" s="592"/>
      <c r="AR38" s="592"/>
      <c r="AS38" s="592"/>
      <c r="AT38" s="592"/>
      <c r="AU38" s="592"/>
      <c r="AV38" s="592"/>
      <c r="AW38" s="592"/>
      <c r="AX38" s="592"/>
      <c r="AY38" s="592"/>
      <c r="AZ38" s="592"/>
      <c r="BA38" s="592"/>
      <c r="BB38" s="592"/>
      <c r="BC38" s="592"/>
      <c r="BD38" s="190"/>
      <c r="BE38" s="591" t="str">
        <f t="shared" si="1"/>
        <v/>
      </c>
      <c r="BF38" s="591"/>
      <c r="BG38" s="592"/>
      <c r="BH38" s="592"/>
      <c r="BI38" s="592"/>
      <c r="BJ38" s="592"/>
      <c r="BK38" s="592"/>
      <c r="BL38" s="592"/>
      <c r="BM38" s="592"/>
      <c r="BN38" s="592"/>
      <c r="BO38" s="592"/>
      <c r="BP38" s="592"/>
      <c r="BQ38" s="592"/>
      <c r="BR38" s="592"/>
      <c r="BS38" s="592"/>
      <c r="BT38" s="592"/>
      <c r="BU38" s="592"/>
      <c r="BV38" s="190"/>
      <c r="BW38" s="591">
        <f t="shared" si="2"/>
        <v>17</v>
      </c>
      <c r="BX38" s="591"/>
      <c r="BY38" s="592" t="str">
        <f>IF('各会計、関係団体の財政状況及び健全化判断比率'!B72="","",'各会計、関係団体の財政状況及び健全化判断比率'!B72)</f>
        <v>玉井斎場管理組合</v>
      </c>
      <c r="BZ38" s="592"/>
      <c r="CA38" s="592"/>
      <c r="CB38" s="592"/>
      <c r="CC38" s="592"/>
      <c r="CD38" s="592"/>
      <c r="CE38" s="592"/>
      <c r="CF38" s="592"/>
      <c r="CG38" s="592"/>
      <c r="CH38" s="592"/>
      <c r="CI38" s="592"/>
      <c r="CJ38" s="592"/>
      <c r="CK38" s="592"/>
      <c r="CL38" s="592"/>
      <c r="CM38" s="592"/>
      <c r="CN38" s="190"/>
      <c r="CO38" s="591">
        <f t="shared" si="3"/>
        <v>22</v>
      </c>
      <c r="CP38" s="591"/>
      <c r="CQ38" s="592" t="str">
        <f>IF('各会計、関係団体の財政状況及び健全化判断比率'!BS11="","",'各会計、関係団体の財政状況及び健全化判断比率'!BS11)</f>
        <v>山陰ケーブルビジョン（株）</v>
      </c>
      <c r="CR38" s="592"/>
      <c r="CS38" s="592"/>
      <c r="CT38" s="592"/>
      <c r="CU38" s="592"/>
      <c r="CV38" s="592"/>
      <c r="CW38" s="592"/>
      <c r="CX38" s="592"/>
      <c r="CY38" s="592"/>
      <c r="CZ38" s="592"/>
      <c r="DA38" s="592"/>
      <c r="DB38" s="592"/>
      <c r="DC38" s="592"/>
      <c r="DD38" s="592"/>
      <c r="DE38" s="592"/>
      <c r="DF38" s="187"/>
      <c r="DG38" s="593" t="str">
        <f>IF('各会計、関係団体の財政状況及び健全化判断比率'!BR11="","",'各会計、関係団体の財政状況及び健全化判断比率'!BR11)</f>
        <v/>
      </c>
      <c r="DH38" s="593"/>
      <c r="DI38" s="194"/>
      <c r="DJ38" s="162"/>
      <c r="DK38" s="162"/>
      <c r="DL38" s="162"/>
      <c r="DM38" s="162"/>
      <c r="DN38" s="162"/>
      <c r="DO38" s="162"/>
    </row>
    <row r="39" spans="1:119" ht="32.25" customHeight="1" x14ac:dyDescent="0.15">
      <c r="A39" s="163"/>
      <c r="B39" s="189"/>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190"/>
      <c r="U39" s="591" t="str">
        <f t="shared" si="4"/>
        <v/>
      </c>
      <c r="V39" s="591"/>
      <c r="W39" s="592"/>
      <c r="X39" s="592"/>
      <c r="Y39" s="592"/>
      <c r="Z39" s="592"/>
      <c r="AA39" s="592"/>
      <c r="AB39" s="592"/>
      <c r="AC39" s="592"/>
      <c r="AD39" s="592"/>
      <c r="AE39" s="592"/>
      <c r="AF39" s="592"/>
      <c r="AG39" s="592"/>
      <c r="AH39" s="592"/>
      <c r="AI39" s="592"/>
      <c r="AJ39" s="592"/>
      <c r="AK39" s="592"/>
      <c r="AL39" s="190"/>
      <c r="AM39" s="591" t="str">
        <f t="shared" si="0"/>
        <v/>
      </c>
      <c r="AN39" s="591"/>
      <c r="AO39" s="592"/>
      <c r="AP39" s="592"/>
      <c r="AQ39" s="592"/>
      <c r="AR39" s="592"/>
      <c r="AS39" s="592"/>
      <c r="AT39" s="592"/>
      <c r="AU39" s="592"/>
      <c r="AV39" s="592"/>
      <c r="AW39" s="592"/>
      <c r="AX39" s="592"/>
      <c r="AY39" s="592"/>
      <c r="AZ39" s="592"/>
      <c r="BA39" s="592"/>
      <c r="BB39" s="592"/>
      <c r="BC39" s="592"/>
      <c r="BD39" s="190"/>
      <c r="BE39" s="591" t="str">
        <f t="shared" si="1"/>
        <v/>
      </c>
      <c r="BF39" s="591"/>
      <c r="BG39" s="592"/>
      <c r="BH39" s="592"/>
      <c r="BI39" s="592"/>
      <c r="BJ39" s="592"/>
      <c r="BK39" s="592"/>
      <c r="BL39" s="592"/>
      <c r="BM39" s="592"/>
      <c r="BN39" s="592"/>
      <c r="BO39" s="592"/>
      <c r="BP39" s="592"/>
      <c r="BQ39" s="592"/>
      <c r="BR39" s="592"/>
      <c r="BS39" s="592"/>
      <c r="BT39" s="592"/>
      <c r="BU39" s="592"/>
      <c r="BV39" s="190"/>
      <c r="BW39" s="591" t="str">
        <f t="shared" si="2"/>
        <v/>
      </c>
      <c r="BX39" s="591"/>
      <c r="BY39" s="592" t="str">
        <f>IF('各会計、関係団体の財政状況及び健全化判断比率'!B73="","",'各会計、関係団体の財政状況及び健全化判断比率'!B73)</f>
        <v/>
      </c>
      <c r="BZ39" s="592"/>
      <c r="CA39" s="592"/>
      <c r="CB39" s="592"/>
      <c r="CC39" s="592"/>
      <c r="CD39" s="592"/>
      <c r="CE39" s="592"/>
      <c r="CF39" s="592"/>
      <c r="CG39" s="592"/>
      <c r="CH39" s="592"/>
      <c r="CI39" s="592"/>
      <c r="CJ39" s="592"/>
      <c r="CK39" s="592"/>
      <c r="CL39" s="592"/>
      <c r="CM39" s="592"/>
      <c r="CN39" s="190"/>
      <c r="CO39" s="591">
        <f t="shared" si="3"/>
        <v>23</v>
      </c>
      <c r="CP39" s="591"/>
      <c r="CQ39" s="592" t="str">
        <f>IF('各会計、関係団体の財政状況及び健全化判断比率'!BS12="","",'各会計、関係団体の財政状況及び健全化判断比率'!BS12)</f>
        <v>(株)松江情報センター</v>
      </c>
      <c r="CR39" s="592"/>
      <c r="CS39" s="592"/>
      <c r="CT39" s="592"/>
      <c r="CU39" s="592"/>
      <c r="CV39" s="592"/>
      <c r="CW39" s="592"/>
      <c r="CX39" s="592"/>
      <c r="CY39" s="592"/>
      <c r="CZ39" s="592"/>
      <c r="DA39" s="592"/>
      <c r="DB39" s="592"/>
      <c r="DC39" s="592"/>
      <c r="DD39" s="592"/>
      <c r="DE39" s="592"/>
      <c r="DF39" s="187"/>
      <c r="DG39" s="593" t="str">
        <f>IF('各会計、関係団体の財政状況及び健全化判断比率'!BR12="","",'各会計、関係団体の財政状況及び健全化判断比率'!BR12)</f>
        <v/>
      </c>
      <c r="DH39" s="593"/>
      <c r="DI39" s="194"/>
      <c r="DJ39" s="162"/>
      <c r="DK39" s="162"/>
      <c r="DL39" s="162"/>
      <c r="DM39" s="162"/>
      <c r="DN39" s="162"/>
      <c r="DO39" s="162"/>
    </row>
    <row r="40" spans="1:119" ht="32.25" customHeight="1" x14ac:dyDescent="0.15">
      <c r="A40" s="163"/>
      <c r="B40" s="189"/>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190"/>
      <c r="U40" s="591" t="str">
        <f t="shared" si="4"/>
        <v/>
      </c>
      <c r="V40" s="591"/>
      <c r="W40" s="592"/>
      <c r="X40" s="592"/>
      <c r="Y40" s="592"/>
      <c r="Z40" s="592"/>
      <c r="AA40" s="592"/>
      <c r="AB40" s="592"/>
      <c r="AC40" s="592"/>
      <c r="AD40" s="592"/>
      <c r="AE40" s="592"/>
      <c r="AF40" s="592"/>
      <c r="AG40" s="592"/>
      <c r="AH40" s="592"/>
      <c r="AI40" s="592"/>
      <c r="AJ40" s="592"/>
      <c r="AK40" s="592"/>
      <c r="AL40" s="190"/>
      <c r="AM40" s="591" t="str">
        <f t="shared" si="0"/>
        <v/>
      </c>
      <c r="AN40" s="591"/>
      <c r="AO40" s="592"/>
      <c r="AP40" s="592"/>
      <c r="AQ40" s="592"/>
      <c r="AR40" s="592"/>
      <c r="AS40" s="592"/>
      <c r="AT40" s="592"/>
      <c r="AU40" s="592"/>
      <c r="AV40" s="592"/>
      <c r="AW40" s="592"/>
      <c r="AX40" s="592"/>
      <c r="AY40" s="592"/>
      <c r="AZ40" s="592"/>
      <c r="BA40" s="592"/>
      <c r="BB40" s="592"/>
      <c r="BC40" s="592"/>
      <c r="BD40" s="190"/>
      <c r="BE40" s="591" t="str">
        <f t="shared" si="1"/>
        <v/>
      </c>
      <c r="BF40" s="591"/>
      <c r="BG40" s="592"/>
      <c r="BH40" s="592"/>
      <c r="BI40" s="592"/>
      <c r="BJ40" s="592"/>
      <c r="BK40" s="592"/>
      <c r="BL40" s="592"/>
      <c r="BM40" s="592"/>
      <c r="BN40" s="592"/>
      <c r="BO40" s="592"/>
      <c r="BP40" s="592"/>
      <c r="BQ40" s="592"/>
      <c r="BR40" s="592"/>
      <c r="BS40" s="592"/>
      <c r="BT40" s="592"/>
      <c r="BU40" s="592"/>
      <c r="BV40" s="190"/>
      <c r="BW40" s="591" t="str">
        <f t="shared" si="2"/>
        <v/>
      </c>
      <c r="BX40" s="591"/>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190"/>
      <c r="CO40" s="591">
        <f t="shared" si="3"/>
        <v>24</v>
      </c>
      <c r="CP40" s="591"/>
      <c r="CQ40" s="592" t="str">
        <f>IF('各会計、関係団体の財政状況及び健全化判断比率'!BS13="","",'各会計、関係団体の財政状況及び健全化判断比率'!BS13)</f>
        <v>松江市土地開発公社</v>
      </c>
      <c r="CR40" s="592"/>
      <c r="CS40" s="592"/>
      <c r="CT40" s="592"/>
      <c r="CU40" s="592"/>
      <c r="CV40" s="592"/>
      <c r="CW40" s="592"/>
      <c r="CX40" s="592"/>
      <c r="CY40" s="592"/>
      <c r="CZ40" s="592"/>
      <c r="DA40" s="592"/>
      <c r="DB40" s="592"/>
      <c r="DC40" s="592"/>
      <c r="DD40" s="592"/>
      <c r="DE40" s="592"/>
      <c r="DF40" s="187"/>
      <c r="DG40" s="593" t="str">
        <f>IF('各会計、関係団体の財政状況及び健全化判断比率'!BR13="","",'各会計、関係団体の財政状況及び健全化判断比率'!BR13)</f>
        <v>〇</v>
      </c>
      <c r="DH40" s="593"/>
      <c r="DI40" s="194"/>
      <c r="DJ40" s="162"/>
      <c r="DK40" s="162"/>
      <c r="DL40" s="162"/>
      <c r="DM40" s="162"/>
      <c r="DN40" s="162"/>
      <c r="DO40" s="162"/>
    </row>
    <row r="41" spans="1:119" ht="32.25" customHeight="1" x14ac:dyDescent="0.15">
      <c r="A41" s="163"/>
      <c r="B41" s="189"/>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190"/>
      <c r="U41" s="591" t="str">
        <f t="shared" si="4"/>
        <v/>
      </c>
      <c r="V41" s="591"/>
      <c r="W41" s="592"/>
      <c r="X41" s="592"/>
      <c r="Y41" s="592"/>
      <c r="Z41" s="592"/>
      <c r="AA41" s="592"/>
      <c r="AB41" s="592"/>
      <c r="AC41" s="592"/>
      <c r="AD41" s="592"/>
      <c r="AE41" s="592"/>
      <c r="AF41" s="592"/>
      <c r="AG41" s="592"/>
      <c r="AH41" s="592"/>
      <c r="AI41" s="592"/>
      <c r="AJ41" s="592"/>
      <c r="AK41" s="592"/>
      <c r="AL41" s="190"/>
      <c r="AM41" s="591" t="str">
        <f t="shared" si="0"/>
        <v/>
      </c>
      <c r="AN41" s="591"/>
      <c r="AO41" s="592"/>
      <c r="AP41" s="592"/>
      <c r="AQ41" s="592"/>
      <c r="AR41" s="592"/>
      <c r="AS41" s="592"/>
      <c r="AT41" s="592"/>
      <c r="AU41" s="592"/>
      <c r="AV41" s="592"/>
      <c r="AW41" s="592"/>
      <c r="AX41" s="592"/>
      <c r="AY41" s="592"/>
      <c r="AZ41" s="592"/>
      <c r="BA41" s="592"/>
      <c r="BB41" s="592"/>
      <c r="BC41" s="592"/>
      <c r="BD41" s="190"/>
      <c r="BE41" s="591" t="str">
        <f t="shared" si="1"/>
        <v/>
      </c>
      <c r="BF41" s="591"/>
      <c r="BG41" s="592"/>
      <c r="BH41" s="592"/>
      <c r="BI41" s="592"/>
      <c r="BJ41" s="592"/>
      <c r="BK41" s="592"/>
      <c r="BL41" s="592"/>
      <c r="BM41" s="592"/>
      <c r="BN41" s="592"/>
      <c r="BO41" s="592"/>
      <c r="BP41" s="592"/>
      <c r="BQ41" s="592"/>
      <c r="BR41" s="592"/>
      <c r="BS41" s="592"/>
      <c r="BT41" s="592"/>
      <c r="BU41" s="592"/>
      <c r="BV41" s="190"/>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190"/>
      <c r="CO41" s="591">
        <f t="shared" si="3"/>
        <v>25</v>
      </c>
      <c r="CP41" s="591"/>
      <c r="CQ41" s="592" t="str">
        <f>IF('各会計、関係団体の財政状況及び健全化判断比率'!BS14="","",'各会計、関係団体の財政状況及び健全化判断比率'!BS14)</f>
        <v>鹿島マリーナ（株）</v>
      </c>
      <c r="CR41" s="592"/>
      <c r="CS41" s="592"/>
      <c r="CT41" s="592"/>
      <c r="CU41" s="592"/>
      <c r="CV41" s="592"/>
      <c r="CW41" s="592"/>
      <c r="CX41" s="592"/>
      <c r="CY41" s="592"/>
      <c r="CZ41" s="592"/>
      <c r="DA41" s="592"/>
      <c r="DB41" s="592"/>
      <c r="DC41" s="592"/>
      <c r="DD41" s="592"/>
      <c r="DE41" s="592"/>
      <c r="DF41" s="187"/>
      <c r="DG41" s="593" t="str">
        <f>IF('各会計、関係団体の財政状況及び健全化判断比率'!BR14="","",'各会計、関係団体の財政状況及び健全化判断比率'!BR14)</f>
        <v/>
      </c>
      <c r="DH41" s="593"/>
      <c r="DI41" s="194"/>
      <c r="DJ41" s="162"/>
      <c r="DK41" s="162"/>
      <c r="DL41" s="162"/>
      <c r="DM41" s="162"/>
      <c r="DN41" s="162"/>
      <c r="DO41" s="162"/>
    </row>
    <row r="42" spans="1:119" ht="32.25" customHeight="1" x14ac:dyDescent="0.15">
      <c r="A42" s="162"/>
      <c r="B42" s="189"/>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190"/>
      <c r="U42" s="591" t="str">
        <f t="shared" si="4"/>
        <v/>
      </c>
      <c r="V42" s="591"/>
      <c r="W42" s="592"/>
      <c r="X42" s="592"/>
      <c r="Y42" s="592"/>
      <c r="Z42" s="592"/>
      <c r="AA42" s="592"/>
      <c r="AB42" s="592"/>
      <c r="AC42" s="592"/>
      <c r="AD42" s="592"/>
      <c r="AE42" s="592"/>
      <c r="AF42" s="592"/>
      <c r="AG42" s="592"/>
      <c r="AH42" s="592"/>
      <c r="AI42" s="592"/>
      <c r="AJ42" s="592"/>
      <c r="AK42" s="592"/>
      <c r="AL42" s="190"/>
      <c r="AM42" s="591" t="str">
        <f t="shared" si="0"/>
        <v/>
      </c>
      <c r="AN42" s="591"/>
      <c r="AO42" s="592"/>
      <c r="AP42" s="592"/>
      <c r="AQ42" s="592"/>
      <c r="AR42" s="592"/>
      <c r="AS42" s="592"/>
      <c r="AT42" s="592"/>
      <c r="AU42" s="592"/>
      <c r="AV42" s="592"/>
      <c r="AW42" s="592"/>
      <c r="AX42" s="592"/>
      <c r="AY42" s="592"/>
      <c r="AZ42" s="592"/>
      <c r="BA42" s="592"/>
      <c r="BB42" s="592"/>
      <c r="BC42" s="592"/>
      <c r="BD42" s="190"/>
      <c r="BE42" s="591" t="str">
        <f t="shared" si="1"/>
        <v/>
      </c>
      <c r="BF42" s="591"/>
      <c r="BG42" s="592"/>
      <c r="BH42" s="592"/>
      <c r="BI42" s="592"/>
      <c r="BJ42" s="592"/>
      <c r="BK42" s="592"/>
      <c r="BL42" s="592"/>
      <c r="BM42" s="592"/>
      <c r="BN42" s="592"/>
      <c r="BO42" s="592"/>
      <c r="BP42" s="592"/>
      <c r="BQ42" s="592"/>
      <c r="BR42" s="592"/>
      <c r="BS42" s="592"/>
      <c r="BT42" s="592"/>
      <c r="BU42" s="592"/>
      <c r="BV42" s="19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190"/>
      <c r="CO42" s="591">
        <f t="shared" si="3"/>
        <v>26</v>
      </c>
      <c r="CP42" s="591"/>
      <c r="CQ42" s="592" t="str">
        <f>IF('各会計、関係団体の財政状況及び健全化判断比率'!BS15="","",'各会計、関係団体の財政状況及び健全化判断比率'!BS15)</f>
        <v>(株)サンライズ美保関</v>
      </c>
      <c r="CR42" s="592"/>
      <c r="CS42" s="592"/>
      <c r="CT42" s="592"/>
      <c r="CU42" s="592"/>
      <c r="CV42" s="592"/>
      <c r="CW42" s="592"/>
      <c r="CX42" s="592"/>
      <c r="CY42" s="592"/>
      <c r="CZ42" s="592"/>
      <c r="DA42" s="592"/>
      <c r="DB42" s="592"/>
      <c r="DC42" s="592"/>
      <c r="DD42" s="592"/>
      <c r="DE42" s="592"/>
      <c r="DF42" s="187"/>
      <c r="DG42" s="593" t="str">
        <f>IF('各会計、関係団体の財政状況及び健全化判断比率'!BR15="","",'各会計、関係団体の財政状況及び健全化判断比率'!BR15)</f>
        <v/>
      </c>
      <c r="DH42" s="593"/>
      <c r="DI42" s="194"/>
      <c r="DJ42" s="162"/>
      <c r="DK42" s="162"/>
      <c r="DL42" s="162"/>
      <c r="DM42" s="162"/>
      <c r="DN42" s="162"/>
      <c r="DO42" s="162"/>
    </row>
    <row r="43" spans="1:119" ht="32.25" customHeight="1" x14ac:dyDescent="0.15">
      <c r="A43" s="162"/>
      <c r="B43" s="189"/>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190"/>
      <c r="U43" s="591" t="str">
        <f t="shared" si="4"/>
        <v/>
      </c>
      <c r="V43" s="591"/>
      <c r="W43" s="592"/>
      <c r="X43" s="592"/>
      <c r="Y43" s="592"/>
      <c r="Z43" s="592"/>
      <c r="AA43" s="592"/>
      <c r="AB43" s="592"/>
      <c r="AC43" s="592"/>
      <c r="AD43" s="592"/>
      <c r="AE43" s="592"/>
      <c r="AF43" s="592"/>
      <c r="AG43" s="592"/>
      <c r="AH43" s="592"/>
      <c r="AI43" s="592"/>
      <c r="AJ43" s="592"/>
      <c r="AK43" s="592"/>
      <c r="AL43" s="190"/>
      <c r="AM43" s="591" t="str">
        <f t="shared" si="0"/>
        <v/>
      </c>
      <c r="AN43" s="591"/>
      <c r="AO43" s="592"/>
      <c r="AP43" s="592"/>
      <c r="AQ43" s="592"/>
      <c r="AR43" s="592"/>
      <c r="AS43" s="592"/>
      <c r="AT43" s="592"/>
      <c r="AU43" s="592"/>
      <c r="AV43" s="592"/>
      <c r="AW43" s="592"/>
      <c r="AX43" s="592"/>
      <c r="AY43" s="592"/>
      <c r="AZ43" s="592"/>
      <c r="BA43" s="592"/>
      <c r="BB43" s="592"/>
      <c r="BC43" s="592"/>
      <c r="BD43" s="190"/>
      <c r="BE43" s="591" t="str">
        <f t="shared" si="1"/>
        <v/>
      </c>
      <c r="BF43" s="591"/>
      <c r="BG43" s="592"/>
      <c r="BH43" s="592"/>
      <c r="BI43" s="592"/>
      <c r="BJ43" s="592"/>
      <c r="BK43" s="592"/>
      <c r="BL43" s="592"/>
      <c r="BM43" s="592"/>
      <c r="BN43" s="592"/>
      <c r="BO43" s="592"/>
      <c r="BP43" s="592"/>
      <c r="BQ43" s="592"/>
      <c r="BR43" s="592"/>
      <c r="BS43" s="592"/>
      <c r="BT43" s="592"/>
      <c r="BU43" s="592"/>
      <c r="BV43" s="19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190"/>
      <c r="CO43" s="591">
        <f t="shared" si="3"/>
        <v>27</v>
      </c>
      <c r="CP43" s="591"/>
      <c r="CQ43" s="592" t="str">
        <f>IF('各会計、関係団体の財政状況及び健全化判断比率'!BS16="","",'各会計、関係団体の財政状況及び健全化判断比率'!BS16)</f>
        <v>(株)玉造温泉ゆうゆ</v>
      </c>
      <c r="CR43" s="592"/>
      <c r="CS43" s="592"/>
      <c r="CT43" s="592"/>
      <c r="CU43" s="592"/>
      <c r="CV43" s="592"/>
      <c r="CW43" s="592"/>
      <c r="CX43" s="592"/>
      <c r="CY43" s="592"/>
      <c r="CZ43" s="592"/>
      <c r="DA43" s="592"/>
      <c r="DB43" s="592"/>
      <c r="DC43" s="592"/>
      <c r="DD43" s="592"/>
      <c r="DE43" s="592"/>
      <c r="DF43" s="187"/>
      <c r="DG43" s="593" t="str">
        <f>IF('各会計、関係団体の財政状況及び健全化判断比率'!BR16="","",'各会計、関係団体の財政状況及び健全化判断比率'!BR16)</f>
        <v/>
      </c>
      <c r="DH43" s="593"/>
      <c r="DI43" s="194"/>
      <c r="DJ43" s="162"/>
      <c r="DK43" s="162"/>
      <c r="DL43" s="162"/>
      <c r="DM43" s="162"/>
      <c r="DN43" s="162"/>
      <c r="DO43" s="162"/>
    </row>
    <row r="44" spans="1:119" ht="13.5" customHeight="1" thickBot="1" x14ac:dyDescent="0.2">
      <c r="A44" s="162"/>
      <c r="B44" s="195"/>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7"/>
      <c r="DJ44" s="162"/>
      <c r="DK44" s="162"/>
      <c r="DL44" s="162"/>
      <c r="DM44" s="162"/>
      <c r="DN44" s="162"/>
      <c r="DO44" s="162"/>
    </row>
    <row r="45" spans="1:119"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row>
    <row r="46" spans="1:119" x14ac:dyDescent="0.15">
      <c r="B46" s="162" t="s">
        <v>203</v>
      </c>
      <c r="C46" s="162"/>
      <c r="D46" s="162"/>
      <c r="E46" s="162" t="s">
        <v>204</v>
      </c>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9" x14ac:dyDescent="0.15">
      <c r="B47" s="162"/>
      <c r="C47" s="162"/>
      <c r="D47" s="162"/>
      <c r="E47" s="162" t="s">
        <v>205</v>
      </c>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9" x14ac:dyDescent="0.15">
      <c r="B48" s="162"/>
      <c r="C48" s="162"/>
      <c r="D48" s="162"/>
      <c r="E48" s="162" t="s">
        <v>206</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5:5" x14ac:dyDescent="0.15">
      <c r="E49" s="198" t="s">
        <v>207</v>
      </c>
    </row>
    <row r="50" spans="5:5" x14ac:dyDescent="0.15">
      <c r="E50" s="164" t="s">
        <v>208</v>
      </c>
    </row>
    <row r="51" spans="5:5" x14ac:dyDescent="0.15">
      <c r="E51" s="164" t="s">
        <v>209</v>
      </c>
    </row>
    <row r="52" spans="5:5" x14ac:dyDescent="0.15">
      <c r="E52" s="164" t="s">
        <v>210</v>
      </c>
    </row>
    <row r="53" spans="5:5" x14ac:dyDescent="0.15">
      <c r="E53" s="164"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d5Ivg9vOZ0htssSy+qAhqveNO1PJCMFV7S5/h+yBsQezFi3W16ZoRxa1Z9zyRzDT99LKKuMcl0og/leIordRA==" saltValue="MHngup/UpcqyLPCQ/4vz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02" customWidth="1"/>
    <col min="96" max="133" width="1.625" style="218" customWidth="1"/>
    <col min="134" max="143" width="1.625" style="202" customWidth="1"/>
    <col min="144" max="16384" width="0" style="202" hidden="1"/>
  </cols>
  <sheetData>
    <row r="1" spans="2:143" ht="22.5" customHeight="1" thickBot="1" x14ac:dyDescent="0.2">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594" t="s">
        <v>212</v>
      </c>
      <c r="DI1" s="595"/>
      <c r="DJ1" s="595"/>
      <c r="DK1" s="595"/>
      <c r="DL1" s="595"/>
      <c r="DM1" s="595"/>
      <c r="DN1" s="596"/>
      <c r="DO1" s="202"/>
      <c r="DP1" s="594" t="s">
        <v>213</v>
      </c>
      <c r="DQ1" s="595"/>
      <c r="DR1" s="595"/>
      <c r="DS1" s="595"/>
      <c r="DT1" s="595"/>
      <c r="DU1" s="595"/>
      <c r="DV1" s="595"/>
      <c r="DW1" s="595"/>
      <c r="DX1" s="595"/>
      <c r="DY1" s="595"/>
      <c r="DZ1" s="595"/>
      <c r="EA1" s="595"/>
      <c r="EB1" s="595"/>
      <c r="EC1" s="596"/>
      <c r="ED1" s="200"/>
      <c r="EE1" s="200"/>
      <c r="EF1" s="200"/>
      <c r="EG1" s="200"/>
      <c r="EH1" s="200"/>
      <c r="EI1" s="200"/>
      <c r="EJ1" s="200"/>
      <c r="EK1" s="200"/>
      <c r="EL1" s="200"/>
      <c r="EM1" s="200"/>
    </row>
    <row r="2" spans="2:143" ht="22.5" customHeight="1" x14ac:dyDescent="0.15">
      <c r="B2" s="203" t="s">
        <v>214</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15">
      <c r="B3" s="597" t="s">
        <v>215</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216</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600" t="s">
        <v>217</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15">
      <c r="B4" s="597" t="s">
        <v>1</v>
      </c>
      <c r="C4" s="598"/>
      <c r="D4" s="598"/>
      <c r="E4" s="598"/>
      <c r="F4" s="598"/>
      <c r="G4" s="598"/>
      <c r="H4" s="598"/>
      <c r="I4" s="598"/>
      <c r="J4" s="598"/>
      <c r="K4" s="598"/>
      <c r="L4" s="598"/>
      <c r="M4" s="598"/>
      <c r="N4" s="598"/>
      <c r="O4" s="598"/>
      <c r="P4" s="598"/>
      <c r="Q4" s="599"/>
      <c r="R4" s="597" t="s">
        <v>218</v>
      </c>
      <c r="S4" s="598"/>
      <c r="T4" s="598"/>
      <c r="U4" s="598"/>
      <c r="V4" s="598"/>
      <c r="W4" s="598"/>
      <c r="X4" s="598"/>
      <c r="Y4" s="599"/>
      <c r="Z4" s="597" t="s">
        <v>219</v>
      </c>
      <c r="AA4" s="598"/>
      <c r="AB4" s="598"/>
      <c r="AC4" s="599"/>
      <c r="AD4" s="597" t="s">
        <v>220</v>
      </c>
      <c r="AE4" s="598"/>
      <c r="AF4" s="598"/>
      <c r="AG4" s="598"/>
      <c r="AH4" s="598"/>
      <c r="AI4" s="598"/>
      <c r="AJ4" s="598"/>
      <c r="AK4" s="599"/>
      <c r="AL4" s="597" t="s">
        <v>219</v>
      </c>
      <c r="AM4" s="598"/>
      <c r="AN4" s="598"/>
      <c r="AO4" s="599"/>
      <c r="AP4" s="603" t="s">
        <v>221</v>
      </c>
      <c r="AQ4" s="603"/>
      <c r="AR4" s="603"/>
      <c r="AS4" s="603"/>
      <c r="AT4" s="603"/>
      <c r="AU4" s="603"/>
      <c r="AV4" s="603"/>
      <c r="AW4" s="603"/>
      <c r="AX4" s="603"/>
      <c r="AY4" s="603"/>
      <c r="AZ4" s="603"/>
      <c r="BA4" s="603"/>
      <c r="BB4" s="603"/>
      <c r="BC4" s="603"/>
      <c r="BD4" s="603"/>
      <c r="BE4" s="603"/>
      <c r="BF4" s="603"/>
      <c r="BG4" s="603" t="s">
        <v>222</v>
      </c>
      <c r="BH4" s="603"/>
      <c r="BI4" s="603"/>
      <c r="BJ4" s="603"/>
      <c r="BK4" s="603"/>
      <c r="BL4" s="603"/>
      <c r="BM4" s="603"/>
      <c r="BN4" s="603"/>
      <c r="BO4" s="603" t="s">
        <v>219</v>
      </c>
      <c r="BP4" s="603"/>
      <c r="BQ4" s="603"/>
      <c r="BR4" s="603"/>
      <c r="BS4" s="603" t="s">
        <v>223</v>
      </c>
      <c r="BT4" s="603"/>
      <c r="BU4" s="603"/>
      <c r="BV4" s="603"/>
      <c r="BW4" s="603"/>
      <c r="BX4" s="603"/>
      <c r="BY4" s="603"/>
      <c r="BZ4" s="603"/>
      <c r="CA4" s="603"/>
      <c r="CB4" s="603"/>
      <c r="CD4" s="600" t="s">
        <v>224</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s="206" customFormat="1" ht="11.25" customHeight="1" x14ac:dyDescent="0.15">
      <c r="B5" s="604" t="s">
        <v>225</v>
      </c>
      <c r="C5" s="605"/>
      <c r="D5" s="605"/>
      <c r="E5" s="605"/>
      <c r="F5" s="605"/>
      <c r="G5" s="605"/>
      <c r="H5" s="605"/>
      <c r="I5" s="605"/>
      <c r="J5" s="605"/>
      <c r="K5" s="605"/>
      <c r="L5" s="605"/>
      <c r="M5" s="605"/>
      <c r="N5" s="605"/>
      <c r="O5" s="605"/>
      <c r="P5" s="605"/>
      <c r="Q5" s="606"/>
      <c r="R5" s="607">
        <v>28578780</v>
      </c>
      <c r="S5" s="608"/>
      <c r="T5" s="608"/>
      <c r="U5" s="608"/>
      <c r="V5" s="608"/>
      <c r="W5" s="608"/>
      <c r="X5" s="608"/>
      <c r="Y5" s="609"/>
      <c r="Z5" s="610">
        <v>28.9</v>
      </c>
      <c r="AA5" s="610"/>
      <c r="AB5" s="610"/>
      <c r="AC5" s="610"/>
      <c r="AD5" s="611">
        <v>27429432</v>
      </c>
      <c r="AE5" s="611"/>
      <c r="AF5" s="611"/>
      <c r="AG5" s="611"/>
      <c r="AH5" s="611"/>
      <c r="AI5" s="611"/>
      <c r="AJ5" s="611"/>
      <c r="AK5" s="611"/>
      <c r="AL5" s="612">
        <v>52</v>
      </c>
      <c r="AM5" s="613"/>
      <c r="AN5" s="613"/>
      <c r="AO5" s="614"/>
      <c r="AP5" s="604" t="s">
        <v>226</v>
      </c>
      <c r="AQ5" s="605"/>
      <c r="AR5" s="605"/>
      <c r="AS5" s="605"/>
      <c r="AT5" s="605"/>
      <c r="AU5" s="605"/>
      <c r="AV5" s="605"/>
      <c r="AW5" s="605"/>
      <c r="AX5" s="605"/>
      <c r="AY5" s="605"/>
      <c r="AZ5" s="605"/>
      <c r="BA5" s="605"/>
      <c r="BB5" s="605"/>
      <c r="BC5" s="605"/>
      <c r="BD5" s="605"/>
      <c r="BE5" s="605"/>
      <c r="BF5" s="606"/>
      <c r="BG5" s="618">
        <v>27325385</v>
      </c>
      <c r="BH5" s="619"/>
      <c r="BI5" s="619"/>
      <c r="BJ5" s="619"/>
      <c r="BK5" s="619"/>
      <c r="BL5" s="619"/>
      <c r="BM5" s="619"/>
      <c r="BN5" s="620"/>
      <c r="BO5" s="621">
        <v>95.6</v>
      </c>
      <c r="BP5" s="621"/>
      <c r="BQ5" s="621"/>
      <c r="BR5" s="621"/>
      <c r="BS5" s="622">
        <v>588674</v>
      </c>
      <c r="BT5" s="622"/>
      <c r="BU5" s="622"/>
      <c r="BV5" s="622"/>
      <c r="BW5" s="622"/>
      <c r="BX5" s="622"/>
      <c r="BY5" s="622"/>
      <c r="BZ5" s="622"/>
      <c r="CA5" s="622"/>
      <c r="CB5" s="626"/>
      <c r="CD5" s="600" t="s">
        <v>221</v>
      </c>
      <c r="CE5" s="601"/>
      <c r="CF5" s="601"/>
      <c r="CG5" s="601"/>
      <c r="CH5" s="601"/>
      <c r="CI5" s="601"/>
      <c r="CJ5" s="601"/>
      <c r="CK5" s="601"/>
      <c r="CL5" s="601"/>
      <c r="CM5" s="601"/>
      <c r="CN5" s="601"/>
      <c r="CO5" s="601"/>
      <c r="CP5" s="601"/>
      <c r="CQ5" s="602"/>
      <c r="CR5" s="600" t="s">
        <v>227</v>
      </c>
      <c r="CS5" s="601"/>
      <c r="CT5" s="601"/>
      <c r="CU5" s="601"/>
      <c r="CV5" s="601"/>
      <c r="CW5" s="601"/>
      <c r="CX5" s="601"/>
      <c r="CY5" s="602"/>
      <c r="CZ5" s="600" t="s">
        <v>219</v>
      </c>
      <c r="DA5" s="601"/>
      <c r="DB5" s="601"/>
      <c r="DC5" s="602"/>
      <c r="DD5" s="600" t="s">
        <v>228</v>
      </c>
      <c r="DE5" s="601"/>
      <c r="DF5" s="601"/>
      <c r="DG5" s="601"/>
      <c r="DH5" s="601"/>
      <c r="DI5" s="601"/>
      <c r="DJ5" s="601"/>
      <c r="DK5" s="601"/>
      <c r="DL5" s="601"/>
      <c r="DM5" s="601"/>
      <c r="DN5" s="601"/>
      <c r="DO5" s="601"/>
      <c r="DP5" s="602"/>
      <c r="DQ5" s="600" t="s">
        <v>229</v>
      </c>
      <c r="DR5" s="601"/>
      <c r="DS5" s="601"/>
      <c r="DT5" s="601"/>
      <c r="DU5" s="601"/>
      <c r="DV5" s="601"/>
      <c r="DW5" s="601"/>
      <c r="DX5" s="601"/>
      <c r="DY5" s="601"/>
      <c r="DZ5" s="601"/>
      <c r="EA5" s="601"/>
      <c r="EB5" s="601"/>
      <c r="EC5" s="602"/>
    </row>
    <row r="6" spans="2:143" ht="11.25" customHeight="1" x14ac:dyDescent="0.15">
      <c r="B6" s="615" t="s">
        <v>230</v>
      </c>
      <c r="C6" s="616"/>
      <c r="D6" s="616"/>
      <c r="E6" s="616"/>
      <c r="F6" s="616"/>
      <c r="G6" s="616"/>
      <c r="H6" s="616"/>
      <c r="I6" s="616"/>
      <c r="J6" s="616"/>
      <c r="K6" s="616"/>
      <c r="L6" s="616"/>
      <c r="M6" s="616"/>
      <c r="N6" s="616"/>
      <c r="O6" s="616"/>
      <c r="P6" s="616"/>
      <c r="Q6" s="617"/>
      <c r="R6" s="618">
        <v>725638</v>
      </c>
      <c r="S6" s="619"/>
      <c r="T6" s="619"/>
      <c r="U6" s="619"/>
      <c r="V6" s="619"/>
      <c r="W6" s="619"/>
      <c r="X6" s="619"/>
      <c r="Y6" s="620"/>
      <c r="Z6" s="621">
        <v>0.7</v>
      </c>
      <c r="AA6" s="621"/>
      <c r="AB6" s="621"/>
      <c r="AC6" s="621"/>
      <c r="AD6" s="622">
        <v>725638</v>
      </c>
      <c r="AE6" s="622"/>
      <c r="AF6" s="622"/>
      <c r="AG6" s="622"/>
      <c r="AH6" s="622"/>
      <c r="AI6" s="622"/>
      <c r="AJ6" s="622"/>
      <c r="AK6" s="622"/>
      <c r="AL6" s="623">
        <v>1.4</v>
      </c>
      <c r="AM6" s="624"/>
      <c r="AN6" s="624"/>
      <c r="AO6" s="625"/>
      <c r="AP6" s="615" t="s">
        <v>231</v>
      </c>
      <c r="AQ6" s="616"/>
      <c r="AR6" s="616"/>
      <c r="AS6" s="616"/>
      <c r="AT6" s="616"/>
      <c r="AU6" s="616"/>
      <c r="AV6" s="616"/>
      <c r="AW6" s="616"/>
      <c r="AX6" s="616"/>
      <c r="AY6" s="616"/>
      <c r="AZ6" s="616"/>
      <c r="BA6" s="616"/>
      <c r="BB6" s="616"/>
      <c r="BC6" s="616"/>
      <c r="BD6" s="616"/>
      <c r="BE6" s="616"/>
      <c r="BF6" s="617"/>
      <c r="BG6" s="618">
        <v>27325385</v>
      </c>
      <c r="BH6" s="619"/>
      <c r="BI6" s="619"/>
      <c r="BJ6" s="619"/>
      <c r="BK6" s="619"/>
      <c r="BL6" s="619"/>
      <c r="BM6" s="619"/>
      <c r="BN6" s="620"/>
      <c r="BO6" s="621">
        <v>95.6</v>
      </c>
      <c r="BP6" s="621"/>
      <c r="BQ6" s="621"/>
      <c r="BR6" s="621"/>
      <c r="BS6" s="622">
        <v>588674</v>
      </c>
      <c r="BT6" s="622"/>
      <c r="BU6" s="622"/>
      <c r="BV6" s="622"/>
      <c r="BW6" s="622"/>
      <c r="BX6" s="622"/>
      <c r="BY6" s="622"/>
      <c r="BZ6" s="622"/>
      <c r="CA6" s="622"/>
      <c r="CB6" s="626"/>
      <c r="CD6" s="629" t="s">
        <v>232</v>
      </c>
      <c r="CE6" s="630"/>
      <c r="CF6" s="630"/>
      <c r="CG6" s="630"/>
      <c r="CH6" s="630"/>
      <c r="CI6" s="630"/>
      <c r="CJ6" s="630"/>
      <c r="CK6" s="630"/>
      <c r="CL6" s="630"/>
      <c r="CM6" s="630"/>
      <c r="CN6" s="630"/>
      <c r="CO6" s="630"/>
      <c r="CP6" s="630"/>
      <c r="CQ6" s="631"/>
      <c r="CR6" s="618">
        <v>478765</v>
      </c>
      <c r="CS6" s="619"/>
      <c r="CT6" s="619"/>
      <c r="CU6" s="619"/>
      <c r="CV6" s="619"/>
      <c r="CW6" s="619"/>
      <c r="CX6" s="619"/>
      <c r="CY6" s="620"/>
      <c r="CZ6" s="612">
        <v>0.5</v>
      </c>
      <c r="DA6" s="613"/>
      <c r="DB6" s="613"/>
      <c r="DC6" s="632"/>
      <c r="DD6" s="627" t="s">
        <v>233</v>
      </c>
      <c r="DE6" s="619"/>
      <c r="DF6" s="619"/>
      <c r="DG6" s="619"/>
      <c r="DH6" s="619"/>
      <c r="DI6" s="619"/>
      <c r="DJ6" s="619"/>
      <c r="DK6" s="619"/>
      <c r="DL6" s="619"/>
      <c r="DM6" s="619"/>
      <c r="DN6" s="619"/>
      <c r="DO6" s="619"/>
      <c r="DP6" s="620"/>
      <c r="DQ6" s="627">
        <v>478717</v>
      </c>
      <c r="DR6" s="619"/>
      <c r="DS6" s="619"/>
      <c r="DT6" s="619"/>
      <c r="DU6" s="619"/>
      <c r="DV6" s="619"/>
      <c r="DW6" s="619"/>
      <c r="DX6" s="619"/>
      <c r="DY6" s="619"/>
      <c r="DZ6" s="619"/>
      <c r="EA6" s="619"/>
      <c r="EB6" s="619"/>
      <c r="EC6" s="628"/>
    </row>
    <row r="7" spans="2:143" ht="11.25" customHeight="1" x14ac:dyDescent="0.15">
      <c r="B7" s="615" t="s">
        <v>234</v>
      </c>
      <c r="C7" s="616"/>
      <c r="D7" s="616"/>
      <c r="E7" s="616"/>
      <c r="F7" s="616"/>
      <c r="G7" s="616"/>
      <c r="H7" s="616"/>
      <c r="I7" s="616"/>
      <c r="J7" s="616"/>
      <c r="K7" s="616"/>
      <c r="L7" s="616"/>
      <c r="M7" s="616"/>
      <c r="N7" s="616"/>
      <c r="O7" s="616"/>
      <c r="P7" s="616"/>
      <c r="Q7" s="617"/>
      <c r="R7" s="618">
        <v>71799</v>
      </c>
      <c r="S7" s="619"/>
      <c r="T7" s="619"/>
      <c r="U7" s="619"/>
      <c r="V7" s="619"/>
      <c r="W7" s="619"/>
      <c r="X7" s="619"/>
      <c r="Y7" s="620"/>
      <c r="Z7" s="621">
        <v>0.1</v>
      </c>
      <c r="AA7" s="621"/>
      <c r="AB7" s="621"/>
      <c r="AC7" s="621"/>
      <c r="AD7" s="622">
        <v>71799</v>
      </c>
      <c r="AE7" s="622"/>
      <c r="AF7" s="622"/>
      <c r="AG7" s="622"/>
      <c r="AH7" s="622"/>
      <c r="AI7" s="622"/>
      <c r="AJ7" s="622"/>
      <c r="AK7" s="622"/>
      <c r="AL7" s="623">
        <v>0.1</v>
      </c>
      <c r="AM7" s="624"/>
      <c r="AN7" s="624"/>
      <c r="AO7" s="625"/>
      <c r="AP7" s="615" t="s">
        <v>235</v>
      </c>
      <c r="AQ7" s="616"/>
      <c r="AR7" s="616"/>
      <c r="AS7" s="616"/>
      <c r="AT7" s="616"/>
      <c r="AU7" s="616"/>
      <c r="AV7" s="616"/>
      <c r="AW7" s="616"/>
      <c r="AX7" s="616"/>
      <c r="AY7" s="616"/>
      <c r="AZ7" s="616"/>
      <c r="BA7" s="616"/>
      <c r="BB7" s="616"/>
      <c r="BC7" s="616"/>
      <c r="BD7" s="616"/>
      <c r="BE7" s="616"/>
      <c r="BF7" s="617"/>
      <c r="BG7" s="618">
        <v>12910128</v>
      </c>
      <c r="BH7" s="619"/>
      <c r="BI7" s="619"/>
      <c r="BJ7" s="619"/>
      <c r="BK7" s="619"/>
      <c r="BL7" s="619"/>
      <c r="BM7" s="619"/>
      <c r="BN7" s="620"/>
      <c r="BO7" s="621">
        <v>45.2</v>
      </c>
      <c r="BP7" s="621"/>
      <c r="BQ7" s="621"/>
      <c r="BR7" s="621"/>
      <c r="BS7" s="622">
        <v>530106</v>
      </c>
      <c r="BT7" s="622"/>
      <c r="BU7" s="622"/>
      <c r="BV7" s="622"/>
      <c r="BW7" s="622"/>
      <c r="BX7" s="622"/>
      <c r="BY7" s="622"/>
      <c r="BZ7" s="622"/>
      <c r="CA7" s="622"/>
      <c r="CB7" s="626"/>
      <c r="CD7" s="633" t="s">
        <v>236</v>
      </c>
      <c r="CE7" s="634"/>
      <c r="CF7" s="634"/>
      <c r="CG7" s="634"/>
      <c r="CH7" s="634"/>
      <c r="CI7" s="634"/>
      <c r="CJ7" s="634"/>
      <c r="CK7" s="634"/>
      <c r="CL7" s="634"/>
      <c r="CM7" s="634"/>
      <c r="CN7" s="634"/>
      <c r="CO7" s="634"/>
      <c r="CP7" s="634"/>
      <c r="CQ7" s="635"/>
      <c r="CR7" s="618">
        <v>10259868</v>
      </c>
      <c r="CS7" s="619"/>
      <c r="CT7" s="619"/>
      <c r="CU7" s="619"/>
      <c r="CV7" s="619"/>
      <c r="CW7" s="619"/>
      <c r="CX7" s="619"/>
      <c r="CY7" s="620"/>
      <c r="CZ7" s="621">
        <v>10.5</v>
      </c>
      <c r="DA7" s="621"/>
      <c r="DB7" s="621"/>
      <c r="DC7" s="621"/>
      <c r="DD7" s="627">
        <v>954042</v>
      </c>
      <c r="DE7" s="619"/>
      <c r="DF7" s="619"/>
      <c r="DG7" s="619"/>
      <c r="DH7" s="619"/>
      <c r="DI7" s="619"/>
      <c r="DJ7" s="619"/>
      <c r="DK7" s="619"/>
      <c r="DL7" s="619"/>
      <c r="DM7" s="619"/>
      <c r="DN7" s="619"/>
      <c r="DO7" s="619"/>
      <c r="DP7" s="620"/>
      <c r="DQ7" s="627">
        <v>7672191</v>
      </c>
      <c r="DR7" s="619"/>
      <c r="DS7" s="619"/>
      <c r="DT7" s="619"/>
      <c r="DU7" s="619"/>
      <c r="DV7" s="619"/>
      <c r="DW7" s="619"/>
      <c r="DX7" s="619"/>
      <c r="DY7" s="619"/>
      <c r="DZ7" s="619"/>
      <c r="EA7" s="619"/>
      <c r="EB7" s="619"/>
      <c r="EC7" s="628"/>
    </row>
    <row r="8" spans="2:143" ht="11.25" customHeight="1" x14ac:dyDescent="0.15">
      <c r="B8" s="615" t="s">
        <v>237</v>
      </c>
      <c r="C8" s="616"/>
      <c r="D8" s="616"/>
      <c r="E8" s="616"/>
      <c r="F8" s="616"/>
      <c r="G8" s="616"/>
      <c r="H8" s="616"/>
      <c r="I8" s="616"/>
      <c r="J8" s="616"/>
      <c r="K8" s="616"/>
      <c r="L8" s="616"/>
      <c r="M8" s="616"/>
      <c r="N8" s="616"/>
      <c r="O8" s="616"/>
      <c r="P8" s="616"/>
      <c r="Q8" s="617"/>
      <c r="R8" s="618">
        <v>102727</v>
      </c>
      <c r="S8" s="619"/>
      <c r="T8" s="619"/>
      <c r="U8" s="619"/>
      <c r="V8" s="619"/>
      <c r="W8" s="619"/>
      <c r="X8" s="619"/>
      <c r="Y8" s="620"/>
      <c r="Z8" s="621">
        <v>0.1</v>
      </c>
      <c r="AA8" s="621"/>
      <c r="AB8" s="621"/>
      <c r="AC8" s="621"/>
      <c r="AD8" s="622">
        <v>102727</v>
      </c>
      <c r="AE8" s="622"/>
      <c r="AF8" s="622"/>
      <c r="AG8" s="622"/>
      <c r="AH8" s="622"/>
      <c r="AI8" s="622"/>
      <c r="AJ8" s="622"/>
      <c r="AK8" s="622"/>
      <c r="AL8" s="623">
        <v>0.2</v>
      </c>
      <c r="AM8" s="624"/>
      <c r="AN8" s="624"/>
      <c r="AO8" s="625"/>
      <c r="AP8" s="615" t="s">
        <v>238</v>
      </c>
      <c r="AQ8" s="616"/>
      <c r="AR8" s="616"/>
      <c r="AS8" s="616"/>
      <c r="AT8" s="616"/>
      <c r="AU8" s="616"/>
      <c r="AV8" s="616"/>
      <c r="AW8" s="616"/>
      <c r="AX8" s="616"/>
      <c r="AY8" s="616"/>
      <c r="AZ8" s="616"/>
      <c r="BA8" s="616"/>
      <c r="BB8" s="616"/>
      <c r="BC8" s="616"/>
      <c r="BD8" s="616"/>
      <c r="BE8" s="616"/>
      <c r="BF8" s="617"/>
      <c r="BG8" s="618">
        <v>354383</v>
      </c>
      <c r="BH8" s="619"/>
      <c r="BI8" s="619"/>
      <c r="BJ8" s="619"/>
      <c r="BK8" s="619"/>
      <c r="BL8" s="619"/>
      <c r="BM8" s="619"/>
      <c r="BN8" s="620"/>
      <c r="BO8" s="621">
        <v>1.2</v>
      </c>
      <c r="BP8" s="621"/>
      <c r="BQ8" s="621"/>
      <c r="BR8" s="621"/>
      <c r="BS8" s="627" t="s">
        <v>239</v>
      </c>
      <c r="BT8" s="619"/>
      <c r="BU8" s="619"/>
      <c r="BV8" s="619"/>
      <c r="BW8" s="619"/>
      <c r="BX8" s="619"/>
      <c r="BY8" s="619"/>
      <c r="BZ8" s="619"/>
      <c r="CA8" s="619"/>
      <c r="CB8" s="628"/>
      <c r="CD8" s="633" t="s">
        <v>240</v>
      </c>
      <c r="CE8" s="634"/>
      <c r="CF8" s="634"/>
      <c r="CG8" s="634"/>
      <c r="CH8" s="634"/>
      <c r="CI8" s="634"/>
      <c r="CJ8" s="634"/>
      <c r="CK8" s="634"/>
      <c r="CL8" s="634"/>
      <c r="CM8" s="634"/>
      <c r="CN8" s="634"/>
      <c r="CO8" s="634"/>
      <c r="CP8" s="634"/>
      <c r="CQ8" s="635"/>
      <c r="CR8" s="618">
        <v>36025986</v>
      </c>
      <c r="CS8" s="619"/>
      <c r="CT8" s="619"/>
      <c r="CU8" s="619"/>
      <c r="CV8" s="619"/>
      <c r="CW8" s="619"/>
      <c r="CX8" s="619"/>
      <c r="CY8" s="620"/>
      <c r="CZ8" s="621">
        <v>37</v>
      </c>
      <c r="DA8" s="621"/>
      <c r="DB8" s="621"/>
      <c r="DC8" s="621"/>
      <c r="DD8" s="627">
        <v>989040</v>
      </c>
      <c r="DE8" s="619"/>
      <c r="DF8" s="619"/>
      <c r="DG8" s="619"/>
      <c r="DH8" s="619"/>
      <c r="DI8" s="619"/>
      <c r="DJ8" s="619"/>
      <c r="DK8" s="619"/>
      <c r="DL8" s="619"/>
      <c r="DM8" s="619"/>
      <c r="DN8" s="619"/>
      <c r="DO8" s="619"/>
      <c r="DP8" s="620"/>
      <c r="DQ8" s="627">
        <v>16292157</v>
      </c>
      <c r="DR8" s="619"/>
      <c r="DS8" s="619"/>
      <c r="DT8" s="619"/>
      <c r="DU8" s="619"/>
      <c r="DV8" s="619"/>
      <c r="DW8" s="619"/>
      <c r="DX8" s="619"/>
      <c r="DY8" s="619"/>
      <c r="DZ8" s="619"/>
      <c r="EA8" s="619"/>
      <c r="EB8" s="619"/>
      <c r="EC8" s="628"/>
    </row>
    <row r="9" spans="2:143" ht="11.25" customHeight="1" x14ac:dyDescent="0.15">
      <c r="B9" s="615" t="s">
        <v>241</v>
      </c>
      <c r="C9" s="616"/>
      <c r="D9" s="616"/>
      <c r="E9" s="616"/>
      <c r="F9" s="616"/>
      <c r="G9" s="616"/>
      <c r="H9" s="616"/>
      <c r="I9" s="616"/>
      <c r="J9" s="616"/>
      <c r="K9" s="616"/>
      <c r="L9" s="616"/>
      <c r="M9" s="616"/>
      <c r="N9" s="616"/>
      <c r="O9" s="616"/>
      <c r="P9" s="616"/>
      <c r="Q9" s="617"/>
      <c r="R9" s="618">
        <v>89797</v>
      </c>
      <c r="S9" s="619"/>
      <c r="T9" s="619"/>
      <c r="U9" s="619"/>
      <c r="V9" s="619"/>
      <c r="W9" s="619"/>
      <c r="X9" s="619"/>
      <c r="Y9" s="620"/>
      <c r="Z9" s="621">
        <v>0.1</v>
      </c>
      <c r="AA9" s="621"/>
      <c r="AB9" s="621"/>
      <c r="AC9" s="621"/>
      <c r="AD9" s="622">
        <v>89797</v>
      </c>
      <c r="AE9" s="622"/>
      <c r="AF9" s="622"/>
      <c r="AG9" s="622"/>
      <c r="AH9" s="622"/>
      <c r="AI9" s="622"/>
      <c r="AJ9" s="622"/>
      <c r="AK9" s="622"/>
      <c r="AL9" s="623">
        <v>0.2</v>
      </c>
      <c r="AM9" s="624"/>
      <c r="AN9" s="624"/>
      <c r="AO9" s="625"/>
      <c r="AP9" s="615" t="s">
        <v>242</v>
      </c>
      <c r="AQ9" s="616"/>
      <c r="AR9" s="616"/>
      <c r="AS9" s="616"/>
      <c r="AT9" s="616"/>
      <c r="AU9" s="616"/>
      <c r="AV9" s="616"/>
      <c r="AW9" s="616"/>
      <c r="AX9" s="616"/>
      <c r="AY9" s="616"/>
      <c r="AZ9" s="616"/>
      <c r="BA9" s="616"/>
      <c r="BB9" s="616"/>
      <c r="BC9" s="616"/>
      <c r="BD9" s="616"/>
      <c r="BE9" s="616"/>
      <c r="BF9" s="617"/>
      <c r="BG9" s="618">
        <v>9746811</v>
      </c>
      <c r="BH9" s="619"/>
      <c r="BI9" s="619"/>
      <c r="BJ9" s="619"/>
      <c r="BK9" s="619"/>
      <c r="BL9" s="619"/>
      <c r="BM9" s="619"/>
      <c r="BN9" s="620"/>
      <c r="BO9" s="621">
        <v>34.1</v>
      </c>
      <c r="BP9" s="621"/>
      <c r="BQ9" s="621"/>
      <c r="BR9" s="621"/>
      <c r="BS9" s="627" t="s">
        <v>233</v>
      </c>
      <c r="BT9" s="619"/>
      <c r="BU9" s="619"/>
      <c r="BV9" s="619"/>
      <c r="BW9" s="619"/>
      <c r="BX9" s="619"/>
      <c r="BY9" s="619"/>
      <c r="BZ9" s="619"/>
      <c r="CA9" s="619"/>
      <c r="CB9" s="628"/>
      <c r="CD9" s="633" t="s">
        <v>243</v>
      </c>
      <c r="CE9" s="634"/>
      <c r="CF9" s="634"/>
      <c r="CG9" s="634"/>
      <c r="CH9" s="634"/>
      <c r="CI9" s="634"/>
      <c r="CJ9" s="634"/>
      <c r="CK9" s="634"/>
      <c r="CL9" s="634"/>
      <c r="CM9" s="634"/>
      <c r="CN9" s="634"/>
      <c r="CO9" s="634"/>
      <c r="CP9" s="634"/>
      <c r="CQ9" s="635"/>
      <c r="CR9" s="618">
        <v>7754451</v>
      </c>
      <c r="CS9" s="619"/>
      <c r="CT9" s="619"/>
      <c r="CU9" s="619"/>
      <c r="CV9" s="619"/>
      <c r="CW9" s="619"/>
      <c r="CX9" s="619"/>
      <c r="CY9" s="620"/>
      <c r="CZ9" s="621">
        <v>8</v>
      </c>
      <c r="DA9" s="621"/>
      <c r="DB9" s="621"/>
      <c r="DC9" s="621"/>
      <c r="DD9" s="627">
        <v>36127</v>
      </c>
      <c r="DE9" s="619"/>
      <c r="DF9" s="619"/>
      <c r="DG9" s="619"/>
      <c r="DH9" s="619"/>
      <c r="DI9" s="619"/>
      <c r="DJ9" s="619"/>
      <c r="DK9" s="619"/>
      <c r="DL9" s="619"/>
      <c r="DM9" s="619"/>
      <c r="DN9" s="619"/>
      <c r="DO9" s="619"/>
      <c r="DP9" s="620"/>
      <c r="DQ9" s="627">
        <v>6226569</v>
      </c>
      <c r="DR9" s="619"/>
      <c r="DS9" s="619"/>
      <c r="DT9" s="619"/>
      <c r="DU9" s="619"/>
      <c r="DV9" s="619"/>
      <c r="DW9" s="619"/>
      <c r="DX9" s="619"/>
      <c r="DY9" s="619"/>
      <c r="DZ9" s="619"/>
      <c r="EA9" s="619"/>
      <c r="EB9" s="619"/>
      <c r="EC9" s="628"/>
    </row>
    <row r="10" spans="2:143" ht="11.25" customHeight="1" x14ac:dyDescent="0.15">
      <c r="B10" s="615" t="s">
        <v>244</v>
      </c>
      <c r="C10" s="616"/>
      <c r="D10" s="616"/>
      <c r="E10" s="616"/>
      <c r="F10" s="616"/>
      <c r="G10" s="616"/>
      <c r="H10" s="616"/>
      <c r="I10" s="616"/>
      <c r="J10" s="616"/>
      <c r="K10" s="616"/>
      <c r="L10" s="616"/>
      <c r="M10" s="616"/>
      <c r="N10" s="616"/>
      <c r="O10" s="616"/>
      <c r="P10" s="616"/>
      <c r="Q10" s="617"/>
      <c r="R10" s="618" t="s">
        <v>239</v>
      </c>
      <c r="S10" s="619"/>
      <c r="T10" s="619"/>
      <c r="U10" s="619"/>
      <c r="V10" s="619"/>
      <c r="W10" s="619"/>
      <c r="X10" s="619"/>
      <c r="Y10" s="620"/>
      <c r="Z10" s="621" t="s">
        <v>239</v>
      </c>
      <c r="AA10" s="621"/>
      <c r="AB10" s="621"/>
      <c r="AC10" s="621"/>
      <c r="AD10" s="622" t="s">
        <v>239</v>
      </c>
      <c r="AE10" s="622"/>
      <c r="AF10" s="622"/>
      <c r="AG10" s="622"/>
      <c r="AH10" s="622"/>
      <c r="AI10" s="622"/>
      <c r="AJ10" s="622"/>
      <c r="AK10" s="622"/>
      <c r="AL10" s="623" t="s">
        <v>239</v>
      </c>
      <c r="AM10" s="624"/>
      <c r="AN10" s="624"/>
      <c r="AO10" s="625"/>
      <c r="AP10" s="615" t="s">
        <v>245</v>
      </c>
      <c r="AQ10" s="616"/>
      <c r="AR10" s="616"/>
      <c r="AS10" s="616"/>
      <c r="AT10" s="616"/>
      <c r="AU10" s="616"/>
      <c r="AV10" s="616"/>
      <c r="AW10" s="616"/>
      <c r="AX10" s="616"/>
      <c r="AY10" s="616"/>
      <c r="AZ10" s="616"/>
      <c r="BA10" s="616"/>
      <c r="BB10" s="616"/>
      <c r="BC10" s="616"/>
      <c r="BD10" s="616"/>
      <c r="BE10" s="616"/>
      <c r="BF10" s="617"/>
      <c r="BG10" s="618">
        <v>759999</v>
      </c>
      <c r="BH10" s="619"/>
      <c r="BI10" s="619"/>
      <c r="BJ10" s="619"/>
      <c r="BK10" s="619"/>
      <c r="BL10" s="619"/>
      <c r="BM10" s="619"/>
      <c r="BN10" s="620"/>
      <c r="BO10" s="621">
        <v>2.7</v>
      </c>
      <c r="BP10" s="621"/>
      <c r="BQ10" s="621"/>
      <c r="BR10" s="621"/>
      <c r="BS10" s="627">
        <v>124578</v>
      </c>
      <c r="BT10" s="619"/>
      <c r="BU10" s="619"/>
      <c r="BV10" s="619"/>
      <c r="BW10" s="619"/>
      <c r="BX10" s="619"/>
      <c r="BY10" s="619"/>
      <c r="BZ10" s="619"/>
      <c r="CA10" s="619"/>
      <c r="CB10" s="628"/>
      <c r="CD10" s="633" t="s">
        <v>246</v>
      </c>
      <c r="CE10" s="634"/>
      <c r="CF10" s="634"/>
      <c r="CG10" s="634"/>
      <c r="CH10" s="634"/>
      <c r="CI10" s="634"/>
      <c r="CJ10" s="634"/>
      <c r="CK10" s="634"/>
      <c r="CL10" s="634"/>
      <c r="CM10" s="634"/>
      <c r="CN10" s="634"/>
      <c r="CO10" s="634"/>
      <c r="CP10" s="634"/>
      <c r="CQ10" s="635"/>
      <c r="CR10" s="618">
        <v>712692</v>
      </c>
      <c r="CS10" s="619"/>
      <c r="CT10" s="619"/>
      <c r="CU10" s="619"/>
      <c r="CV10" s="619"/>
      <c r="CW10" s="619"/>
      <c r="CX10" s="619"/>
      <c r="CY10" s="620"/>
      <c r="CZ10" s="621">
        <v>0.7</v>
      </c>
      <c r="DA10" s="621"/>
      <c r="DB10" s="621"/>
      <c r="DC10" s="621"/>
      <c r="DD10" s="627">
        <v>453687</v>
      </c>
      <c r="DE10" s="619"/>
      <c r="DF10" s="619"/>
      <c r="DG10" s="619"/>
      <c r="DH10" s="619"/>
      <c r="DI10" s="619"/>
      <c r="DJ10" s="619"/>
      <c r="DK10" s="619"/>
      <c r="DL10" s="619"/>
      <c r="DM10" s="619"/>
      <c r="DN10" s="619"/>
      <c r="DO10" s="619"/>
      <c r="DP10" s="620"/>
      <c r="DQ10" s="627">
        <v>587155</v>
      </c>
      <c r="DR10" s="619"/>
      <c r="DS10" s="619"/>
      <c r="DT10" s="619"/>
      <c r="DU10" s="619"/>
      <c r="DV10" s="619"/>
      <c r="DW10" s="619"/>
      <c r="DX10" s="619"/>
      <c r="DY10" s="619"/>
      <c r="DZ10" s="619"/>
      <c r="EA10" s="619"/>
      <c r="EB10" s="619"/>
      <c r="EC10" s="628"/>
    </row>
    <row r="11" spans="2:143" ht="11.25" customHeight="1" x14ac:dyDescent="0.15">
      <c r="B11" s="615" t="s">
        <v>247</v>
      </c>
      <c r="C11" s="616"/>
      <c r="D11" s="616"/>
      <c r="E11" s="616"/>
      <c r="F11" s="616"/>
      <c r="G11" s="616"/>
      <c r="H11" s="616"/>
      <c r="I11" s="616"/>
      <c r="J11" s="616"/>
      <c r="K11" s="616"/>
      <c r="L11" s="616"/>
      <c r="M11" s="616"/>
      <c r="N11" s="616"/>
      <c r="O11" s="616"/>
      <c r="P11" s="616"/>
      <c r="Q11" s="617"/>
      <c r="R11" s="618" t="s">
        <v>233</v>
      </c>
      <c r="S11" s="619"/>
      <c r="T11" s="619"/>
      <c r="U11" s="619"/>
      <c r="V11" s="619"/>
      <c r="W11" s="619"/>
      <c r="X11" s="619"/>
      <c r="Y11" s="620"/>
      <c r="Z11" s="621" t="s">
        <v>239</v>
      </c>
      <c r="AA11" s="621"/>
      <c r="AB11" s="621"/>
      <c r="AC11" s="621"/>
      <c r="AD11" s="622" t="s">
        <v>239</v>
      </c>
      <c r="AE11" s="622"/>
      <c r="AF11" s="622"/>
      <c r="AG11" s="622"/>
      <c r="AH11" s="622"/>
      <c r="AI11" s="622"/>
      <c r="AJ11" s="622"/>
      <c r="AK11" s="622"/>
      <c r="AL11" s="623" t="s">
        <v>233</v>
      </c>
      <c r="AM11" s="624"/>
      <c r="AN11" s="624"/>
      <c r="AO11" s="625"/>
      <c r="AP11" s="615" t="s">
        <v>248</v>
      </c>
      <c r="AQ11" s="616"/>
      <c r="AR11" s="616"/>
      <c r="AS11" s="616"/>
      <c r="AT11" s="616"/>
      <c r="AU11" s="616"/>
      <c r="AV11" s="616"/>
      <c r="AW11" s="616"/>
      <c r="AX11" s="616"/>
      <c r="AY11" s="616"/>
      <c r="AZ11" s="616"/>
      <c r="BA11" s="616"/>
      <c r="BB11" s="616"/>
      <c r="BC11" s="616"/>
      <c r="BD11" s="616"/>
      <c r="BE11" s="616"/>
      <c r="BF11" s="617"/>
      <c r="BG11" s="618">
        <v>2048935</v>
      </c>
      <c r="BH11" s="619"/>
      <c r="BI11" s="619"/>
      <c r="BJ11" s="619"/>
      <c r="BK11" s="619"/>
      <c r="BL11" s="619"/>
      <c r="BM11" s="619"/>
      <c r="BN11" s="620"/>
      <c r="BO11" s="621">
        <v>7.2</v>
      </c>
      <c r="BP11" s="621"/>
      <c r="BQ11" s="621"/>
      <c r="BR11" s="621"/>
      <c r="BS11" s="627">
        <v>405528</v>
      </c>
      <c r="BT11" s="619"/>
      <c r="BU11" s="619"/>
      <c r="BV11" s="619"/>
      <c r="BW11" s="619"/>
      <c r="BX11" s="619"/>
      <c r="BY11" s="619"/>
      <c r="BZ11" s="619"/>
      <c r="CA11" s="619"/>
      <c r="CB11" s="628"/>
      <c r="CD11" s="633" t="s">
        <v>249</v>
      </c>
      <c r="CE11" s="634"/>
      <c r="CF11" s="634"/>
      <c r="CG11" s="634"/>
      <c r="CH11" s="634"/>
      <c r="CI11" s="634"/>
      <c r="CJ11" s="634"/>
      <c r="CK11" s="634"/>
      <c r="CL11" s="634"/>
      <c r="CM11" s="634"/>
      <c r="CN11" s="634"/>
      <c r="CO11" s="634"/>
      <c r="CP11" s="634"/>
      <c r="CQ11" s="635"/>
      <c r="CR11" s="618">
        <v>2682442</v>
      </c>
      <c r="CS11" s="619"/>
      <c r="CT11" s="619"/>
      <c r="CU11" s="619"/>
      <c r="CV11" s="619"/>
      <c r="CW11" s="619"/>
      <c r="CX11" s="619"/>
      <c r="CY11" s="620"/>
      <c r="CZ11" s="621">
        <v>2.8</v>
      </c>
      <c r="DA11" s="621"/>
      <c r="DB11" s="621"/>
      <c r="DC11" s="621"/>
      <c r="DD11" s="627">
        <v>396291</v>
      </c>
      <c r="DE11" s="619"/>
      <c r="DF11" s="619"/>
      <c r="DG11" s="619"/>
      <c r="DH11" s="619"/>
      <c r="DI11" s="619"/>
      <c r="DJ11" s="619"/>
      <c r="DK11" s="619"/>
      <c r="DL11" s="619"/>
      <c r="DM11" s="619"/>
      <c r="DN11" s="619"/>
      <c r="DO11" s="619"/>
      <c r="DP11" s="620"/>
      <c r="DQ11" s="627">
        <v>2087883</v>
      </c>
      <c r="DR11" s="619"/>
      <c r="DS11" s="619"/>
      <c r="DT11" s="619"/>
      <c r="DU11" s="619"/>
      <c r="DV11" s="619"/>
      <c r="DW11" s="619"/>
      <c r="DX11" s="619"/>
      <c r="DY11" s="619"/>
      <c r="DZ11" s="619"/>
      <c r="EA11" s="619"/>
      <c r="EB11" s="619"/>
      <c r="EC11" s="628"/>
    </row>
    <row r="12" spans="2:143" ht="11.25" customHeight="1" x14ac:dyDescent="0.15">
      <c r="B12" s="615" t="s">
        <v>250</v>
      </c>
      <c r="C12" s="616"/>
      <c r="D12" s="616"/>
      <c r="E12" s="616"/>
      <c r="F12" s="616"/>
      <c r="G12" s="616"/>
      <c r="H12" s="616"/>
      <c r="I12" s="616"/>
      <c r="J12" s="616"/>
      <c r="K12" s="616"/>
      <c r="L12" s="616"/>
      <c r="M12" s="616"/>
      <c r="N12" s="616"/>
      <c r="O12" s="616"/>
      <c r="P12" s="616"/>
      <c r="Q12" s="617"/>
      <c r="R12" s="618">
        <v>3747916</v>
      </c>
      <c r="S12" s="619"/>
      <c r="T12" s="619"/>
      <c r="U12" s="619"/>
      <c r="V12" s="619"/>
      <c r="W12" s="619"/>
      <c r="X12" s="619"/>
      <c r="Y12" s="620"/>
      <c r="Z12" s="621">
        <v>3.8</v>
      </c>
      <c r="AA12" s="621"/>
      <c r="AB12" s="621"/>
      <c r="AC12" s="621"/>
      <c r="AD12" s="622">
        <v>3747916</v>
      </c>
      <c r="AE12" s="622"/>
      <c r="AF12" s="622"/>
      <c r="AG12" s="622"/>
      <c r="AH12" s="622"/>
      <c r="AI12" s="622"/>
      <c r="AJ12" s="622"/>
      <c r="AK12" s="622"/>
      <c r="AL12" s="623">
        <v>7.1</v>
      </c>
      <c r="AM12" s="624"/>
      <c r="AN12" s="624"/>
      <c r="AO12" s="625"/>
      <c r="AP12" s="615" t="s">
        <v>251</v>
      </c>
      <c r="AQ12" s="616"/>
      <c r="AR12" s="616"/>
      <c r="AS12" s="616"/>
      <c r="AT12" s="616"/>
      <c r="AU12" s="616"/>
      <c r="AV12" s="616"/>
      <c r="AW12" s="616"/>
      <c r="AX12" s="616"/>
      <c r="AY12" s="616"/>
      <c r="AZ12" s="616"/>
      <c r="BA12" s="616"/>
      <c r="BB12" s="616"/>
      <c r="BC12" s="616"/>
      <c r="BD12" s="616"/>
      <c r="BE12" s="616"/>
      <c r="BF12" s="617"/>
      <c r="BG12" s="618">
        <v>12682544</v>
      </c>
      <c r="BH12" s="619"/>
      <c r="BI12" s="619"/>
      <c r="BJ12" s="619"/>
      <c r="BK12" s="619"/>
      <c r="BL12" s="619"/>
      <c r="BM12" s="619"/>
      <c r="BN12" s="620"/>
      <c r="BO12" s="621">
        <v>44.4</v>
      </c>
      <c r="BP12" s="621"/>
      <c r="BQ12" s="621"/>
      <c r="BR12" s="621"/>
      <c r="BS12" s="627" t="s">
        <v>239</v>
      </c>
      <c r="BT12" s="619"/>
      <c r="BU12" s="619"/>
      <c r="BV12" s="619"/>
      <c r="BW12" s="619"/>
      <c r="BX12" s="619"/>
      <c r="BY12" s="619"/>
      <c r="BZ12" s="619"/>
      <c r="CA12" s="619"/>
      <c r="CB12" s="628"/>
      <c r="CD12" s="633" t="s">
        <v>252</v>
      </c>
      <c r="CE12" s="634"/>
      <c r="CF12" s="634"/>
      <c r="CG12" s="634"/>
      <c r="CH12" s="634"/>
      <c r="CI12" s="634"/>
      <c r="CJ12" s="634"/>
      <c r="CK12" s="634"/>
      <c r="CL12" s="634"/>
      <c r="CM12" s="634"/>
      <c r="CN12" s="634"/>
      <c r="CO12" s="634"/>
      <c r="CP12" s="634"/>
      <c r="CQ12" s="635"/>
      <c r="CR12" s="618">
        <v>3545165</v>
      </c>
      <c r="CS12" s="619"/>
      <c r="CT12" s="619"/>
      <c r="CU12" s="619"/>
      <c r="CV12" s="619"/>
      <c r="CW12" s="619"/>
      <c r="CX12" s="619"/>
      <c r="CY12" s="620"/>
      <c r="CZ12" s="621">
        <v>3.6</v>
      </c>
      <c r="DA12" s="621"/>
      <c r="DB12" s="621"/>
      <c r="DC12" s="621"/>
      <c r="DD12" s="627">
        <v>507871</v>
      </c>
      <c r="DE12" s="619"/>
      <c r="DF12" s="619"/>
      <c r="DG12" s="619"/>
      <c r="DH12" s="619"/>
      <c r="DI12" s="619"/>
      <c r="DJ12" s="619"/>
      <c r="DK12" s="619"/>
      <c r="DL12" s="619"/>
      <c r="DM12" s="619"/>
      <c r="DN12" s="619"/>
      <c r="DO12" s="619"/>
      <c r="DP12" s="620"/>
      <c r="DQ12" s="627">
        <v>1991162</v>
      </c>
      <c r="DR12" s="619"/>
      <c r="DS12" s="619"/>
      <c r="DT12" s="619"/>
      <c r="DU12" s="619"/>
      <c r="DV12" s="619"/>
      <c r="DW12" s="619"/>
      <c r="DX12" s="619"/>
      <c r="DY12" s="619"/>
      <c r="DZ12" s="619"/>
      <c r="EA12" s="619"/>
      <c r="EB12" s="619"/>
      <c r="EC12" s="628"/>
    </row>
    <row r="13" spans="2:143" ht="11.25" customHeight="1" x14ac:dyDescent="0.15">
      <c r="B13" s="615" t="s">
        <v>253</v>
      </c>
      <c r="C13" s="616"/>
      <c r="D13" s="616"/>
      <c r="E13" s="616"/>
      <c r="F13" s="616"/>
      <c r="G13" s="616"/>
      <c r="H13" s="616"/>
      <c r="I13" s="616"/>
      <c r="J13" s="616"/>
      <c r="K13" s="616"/>
      <c r="L13" s="616"/>
      <c r="M13" s="616"/>
      <c r="N13" s="616"/>
      <c r="O13" s="616"/>
      <c r="P13" s="616"/>
      <c r="Q13" s="617"/>
      <c r="R13" s="618">
        <v>12216</v>
      </c>
      <c r="S13" s="619"/>
      <c r="T13" s="619"/>
      <c r="U13" s="619"/>
      <c r="V13" s="619"/>
      <c r="W13" s="619"/>
      <c r="X13" s="619"/>
      <c r="Y13" s="620"/>
      <c r="Z13" s="621">
        <v>0</v>
      </c>
      <c r="AA13" s="621"/>
      <c r="AB13" s="621"/>
      <c r="AC13" s="621"/>
      <c r="AD13" s="622">
        <v>12216</v>
      </c>
      <c r="AE13" s="622"/>
      <c r="AF13" s="622"/>
      <c r="AG13" s="622"/>
      <c r="AH13" s="622"/>
      <c r="AI13" s="622"/>
      <c r="AJ13" s="622"/>
      <c r="AK13" s="622"/>
      <c r="AL13" s="623">
        <v>0</v>
      </c>
      <c r="AM13" s="624"/>
      <c r="AN13" s="624"/>
      <c r="AO13" s="625"/>
      <c r="AP13" s="615" t="s">
        <v>254</v>
      </c>
      <c r="AQ13" s="616"/>
      <c r="AR13" s="616"/>
      <c r="AS13" s="616"/>
      <c r="AT13" s="616"/>
      <c r="AU13" s="616"/>
      <c r="AV13" s="616"/>
      <c r="AW13" s="616"/>
      <c r="AX13" s="616"/>
      <c r="AY13" s="616"/>
      <c r="AZ13" s="616"/>
      <c r="BA13" s="616"/>
      <c r="BB13" s="616"/>
      <c r="BC13" s="616"/>
      <c r="BD13" s="616"/>
      <c r="BE13" s="616"/>
      <c r="BF13" s="617"/>
      <c r="BG13" s="618">
        <v>12593153</v>
      </c>
      <c r="BH13" s="619"/>
      <c r="BI13" s="619"/>
      <c r="BJ13" s="619"/>
      <c r="BK13" s="619"/>
      <c r="BL13" s="619"/>
      <c r="BM13" s="619"/>
      <c r="BN13" s="620"/>
      <c r="BO13" s="621">
        <v>44.1</v>
      </c>
      <c r="BP13" s="621"/>
      <c r="BQ13" s="621"/>
      <c r="BR13" s="621"/>
      <c r="BS13" s="627" t="s">
        <v>233</v>
      </c>
      <c r="BT13" s="619"/>
      <c r="BU13" s="619"/>
      <c r="BV13" s="619"/>
      <c r="BW13" s="619"/>
      <c r="BX13" s="619"/>
      <c r="BY13" s="619"/>
      <c r="BZ13" s="619"/>
      <c r="CA13" s="619"/>
      <c r="CB13" s="628"/>
      <c r="CD13" s="633" t="s">
        <v>255</v>
      </c>
      <c r="CE13" s="634"/>
      <c r="CF13" s="634"/>
      <c r="CG13" s="634"/>
      <c r="CH13" s="634"/>
      <c r="CI13" s="634"/>
      <c r="CJ13" s="634"/>
      <c r="CK13" s="634"/>
      <c r="CL13" s="634"/>
      <c r="CM13" s="634"/>
      <c r="CN13" s="634"/>
      <c r="CO13" s="634"/>
      <c r="CP13" s="634"/>
      <c r="CQ13" s="635"/>
      <c r="CR13" s="618">
        <v>9663807</v>
      </c>
      <c r="CS13" s="619"/>
      <c r="CT13" s="619"/>
      <c r="CU13" s="619"/>
      <c r="CV13" s="619"/>
      <c r="CW13" s="619"/>
      <c r="CX13" s="619"/>
      <c r="CY13" s="620"/>
      <c r="CZ13" s="621">
        <v>9.9</v>
      </c>
      <c r="DA13" s="621"/>
      <c r="DB13" s="621"/>
      <c r="DC13" s="621"/>
      <c r="DD13" s="627">
        <v>2844441</v>
      </c>
      <c r="DE13" s="619"/>
      <c r="DF13" s="619"/>
      <c r="DG13" s="619"/>
      <c r="DH13" s="619"/>
      <c r="DI13" s="619"/>
      <c r="DJ13" s="619"/>
      <c r="DK13" s="619"/>
      <c r="DL13" s="619"/>
      <c r="DM13" s="619"/>
      <c r="DN13" s="619"/>
      <c r="DO13" s="619"/>
      <c r="DP13" s="620"/>
      <c r="DQ13" s="627">
        <v>5800697</v>
      </c>
      <c r="DR13" s="619"/>
      <c r="DS13" s="619"/>
      <c r="DT13" s="619"/>
      <c r="DU13" s="619"/>
      <c r="DV13" s="619"/>
      <c r="DW13" s="619"/>
      <c r="DX13" s="619"/>
      <c r="DY13" s="619"/>
      <c r="DZ13" s="619"/>
      <c r="EA13" s="619"/>
      <c r="EB13" s="619"/>
      <c r="EC13" s="628"/>
    </row>
    <row r="14" spans="2:143" ht="11.25" customHeight="1" x14ac:dyDescent="0.15">
      <c r="B14" s="615" t="s">
        <v>256</v>
      </c>
      <c r="C14" s="616"/>
      <c r="D14" s="616"/>
      <c r="E14" s="616"/>
      <c r="F14" s="616"/>
      <c r="G14" s="616"/>
      <c r="H14" s="616"/>
      <c r="I14" s="616"/>
      <c r="J14" s="616"/>
      <c r="K14" s="616"/>
      <c r="L14" s="616"/>
      <c r="M14" s="616"/>
      <c r="N14" s="616"/>
      <c r="O14" s="616"/>
      <c r="P14" s="616"/>
      <c r="Q14" s="617"/>
      <c r="R14" s="618" t="s">
        <v>233</v>
      </c>
      <c r="S14" s="619"/>
      <c r="T14" s="619"/>
      <c r="U14" s="619"/>
      <c r="V14" s="619"/>
      <c r="W14" s="619"/>
      <c r="X14" s="619"/>
      <c r="Y14" s="620"/>
      <c r="Z14" s="621" t="s">
        <v>239</v>
      </c>
      <c r="AA14" s="621"/>
      <c r="AB14" s="621"/>
      <c r="AC14" s="621"/>
      <c r="AD14" s="622" t="s">
        <v>233</v>
      </c>
      <c r="AE14" s="622"/>
      <c r="AF14" s="622"/>
      <c r="AG14" s="622"/>
      <c r="AH14" s="622"/>
      <c r="AI14" s="622"/>
      <c r="AJ14" s="622"/>
      <c r="AK14" s="622"/>
      <c r="AL14" s="623" t="s">
        <v>233</v>
      </c>
      <c r="AM14" s="624"/>
      <c r="AN14" s="624"/>
      <c r="AO14" s="625"/>
      <c r="AP14" s="615" t="s">
        <v>257</v>
      </c>
      <c r="AQ14" s="616"/>
      <c r="AR14" s="616"/>
      <c r="AS14" s="616"/>
      <c r="AT14" s="616"/>
      <c r="AU14" s="616"/>
      <c r="AV14" s="616"/>
      <c r="AW14" s="616"/>
      <c r="AX14" s="616"/>
      <c r="AY14" s="616"/>
      <c r="AZ14" s="616"/>
      <c r="BA14" s="616"/>
      <c r="BB14" s="616"/>
      <c r="BC14" s="616"/>
      <c r="BD14" s="616"/>
      <c r="BE14" s="616"/>
      <c r="BF14" s="617"/>
      <c r="BG14" s="618">
        <v>584911</v>
      </c>
      <c r="BH14" s="619"/>
      <c r="BI14" s="619"/>
      <c r="BJ14" s="619"/>
      <c r="BK14" s="619"/>
      <c r="BL14" s="619"/>
      <c r="BM14" s="619"/>
      <c r="BN14" s="620"/>
      <c r="BO14" s="621">
        <v>2</v>
      </c>
      <c r="BP14" s="621"/>
      <c r="BQ14" s="621"/>
      <c r="BR14" s="621"/>
      <c r="BS14" s="627">
        <v>58568</v>
      </c>
      <c r="BT14" s="619"/>
      <c r="BU14" s="619"/>
      <c r="BV14" s="619"/>
      <c r="BW14" s="619"/>
      <c r="BX14" s="619"/>
      <c r="BY14" s="619"/>
      <c r="BZ14" s="619"/>
      <c r="CA14" s="619"/>
      <c r="CB14" s="628"/>
      <c r="CD14" s="633" t="s">
        <v>258</v>
      </c>
      <c r="CE14" s="634"/>
      <c r="CF14" s="634"/>
      <c r="CG14" s="634"/>
      <c r="CH14" s="634"/>
      <c r="CI14" s="634"/>
      <c r="CJ14" s="634"/>
      <c r="CK14" s="634"/>
      <c r="CL14" s="634"/>
      <c r="CM14" s="634"/>
      <c r="CN14" s="634"/>
      <c r="CO14" s="634"/>
      <c r="CP14" s="634"/>
      <c r="CQ14" s="635"/>
      <c r="CR14" s="618">
        <v>2673384</v>
      </c>
      <c r="CS14" s="619"/>
      <c r="CT14" s="619"/>
      <c r="CU14" s="619"/>
      <c r="CV14" s="619"/>
      <c r="CW14" s="619"/>
      <c r="CX14" s="619"/>
      <c r="CY14" s="620"/>
      <c r="CZ14" s="621">
        <v>2.7</v>
      </c>
      <c r="DA14" s="621"/>
      <c r="DB14" s="621"/>
      <c r="DC14" s="621"/>
      <c r="DD14" s="627">
        <v>452243</v>
      </c>
      <c r="DE14" s="619"/>
      <c r="DF14" s="619"/>
      <c r="DG14" s="619"/>
      <c r="DH14" s="619"/>
      <c r="DI14" s="619"/>
      <c r="DJ14" s="619"/>
      <c r="DK14" s="619"/>
      <c r="DL14" s="619"/>
      <c r="DM14" s="619"/>
      <c r="DN14" s="619"/>
      <c r="DO14" s="619"/>
      <c r="DP14" s="620"/>
      <c r="DQ14" s="627">
        <v>2169995</v>
      </c>
      <c r="DR14" s="619"/>
      <c r="DS14" s="619"/>
      <c r="DT14" s="619"/>
      <c r="DU14" s="619"/>
      <c r="DV14" s="619"/>
      <c r="DW14" s="619"/>
      <c r="DX14" s="619"/>
      <c r="DY14" s="619"/>
      <c r="DZ14" s="619"/>
      <c r="EA14" s="619"/>
      <c r="EB14" s="619"/>
      <c r="EC14" s="628"/>
    </row>
    <row r="15" spans="2:143" ht="11.25" customHeight="1" x14ac:dyDescent="0.15">
      <c r="B15" s="615" t="s">
        <v>259</v>
      </c>
      <c r="C15" s="616"/>
      <c r="D15" s="616"/>
      <c r="E15" s="616"/>
      <c r="F15" s="616"/>
      <c r="G15" s="616"/>
      <c r="H15" s="616"/>
      <c r="I15" s="616"/>
      <c r="J15" s="616"/>
      <c r="K15" s="616"/>
      <c r="L15" s="616"/>
      <c r="M15" s="616"/>
      <c r="N15" s="616"/>
      <c r="O15" s="616"/>
      <c r="P15" s="616"/>
      <c r="Q15" s="617"/>
      <c r="R15" s="618">
        <v>137395</v>
      </c>
      <c r="S15" s="619"/>
      <c r="T15" s="619"/>
      <c r="U15" s="619"/>
      <c r="V15" s="619"/>
      <c r="W15" s="619"/>
      <c r="X15" s="619"/>
      <c r="Y15" s="620"/>
      <c r="Z15" s="621">
        <v>0.1</v>
      </c>
      <c r="AA15" s="621"/>
      <c r="AB15" s="621"/>
      <c r="AC15" s="621"/>
      <c r="AD15" s="622">
        <v>137395</v>
      </c>
      <c r="AE15" s="622"/>
      <c r="AF15" s="622"/>
      <c r="AG15" s="622"/>
      <c r="AH15" s="622"/>
      <c r="AI15" s="622"/>
      <c r="AJ15" s="622"/>
      <c r="AK15" s="622"/>
      <c r="AL15" s="623">
        <v>0.3</v>
      </c>
      <c r="AM15" s="624"/>
      <c r="AN15" s="624"/>
      <c r="AO15" s="625"/>
      <c r="AP15" s="615" t="s">
        <v>260</v>
      </c>
      <c r="AQ15" s="616"/>
      <c r="AR15" s="616"/>
      <c r="AS15" s="616"/>
      <c r="AT15" s="616"/>
      <c r="AU15" s="616"/>
      <c r="AV15" s="616"/>
      <c r="AW15" s="616"/>
      <c r="AX15" s="616"/>
      <c r="AY15" s="616"/>
      <c r="AZ15" s="616"/>
      <c r="BA15" s="616"/>
      <c r="BB15" s="616"/>
      <c r="BC15" s="616"/>
      <c r="BD15" s="616"/>
      <c r="BE15" s="616"/>
      <c r="BF15" s="617"/>
      <c r="BG15" s="618">
        <v>1147802</v>
      </c>
      <c r="BH15" s="619"/>
      <c r="BI15" s="619"/>
      <c r="BJ15" s="619"/>
      <c r="BK15" s="619"/>
      <c r="BL15" s="619"/>
      <c r="BM15" s="619"/>
      <c r="BN15" s="620"/>
      <c r="BO15" s="621">
        <v>4</v>
      </c>
      <c r="BP15" s="621"/>
      <c r="BQ15" s="621"/>
      <c r="BR15" s="621"/>
      <c r="BS15" s="627" t="s">
        <v>233</v>
      </c>
      <c r="BT15" s="619"/>
      <c r="BU15" s="619"/>
      <c r="BV15" s="619"/>
      <c r="BW15" s="619"/>
      <c r="BX15" s="619"/>
      <c r="BY15" s="619"/>
      <c r="BZ15" s="619"/>
      <c r="CA15" s="619"/>
      <c r="CB15" s="628"/>
      <c r="CD15" s="633" t="s">
        <v>261</v>
      </c>
      <c r="CE15" s="634"/>
      <c r="CF15" s="634"/>
      <c r="CG15" s="634"/>
      <c r="CH15" s="634"/>
      <c r="CI15" s="634"/>
      <c r="CJ15" s="634"/>
      <c r="CK15" s="634"/>
      <c r="CL15" s="634"/>
      <c r="CM15" s="634"/>
      <c r="CN15" s="634"/>
      <c r="CO15" s="634"/>
      <c r="CP15" s="634"/>
      <c r="CQ15" s="635"/>
      <c r="CR15" s="618">
        <v>9435527</v>
      </c>
      <c r="CS15" s="619"/>
      <c r="CT15" s="619"/>
      <c r="CU15" s="619"/>
      <c r="CV15" s="619"/>
      <c r="CW15" s="619"/>
      <c r="CX15" s="619"/>
      <c r="CY15" s="620"/>
      <c r="CZ15" s="621">
        <v>9.6999999999999993</v>
      </c>
      <c r="DA15" s="621"/>
      <c r="DB15" s="621"/>
      <c r="DC15" s="621"/>
      <c r="DD15" s="627">
        <v>2098995</v>
      </c>
      <c r="DE15" s="619"/>
      <c r="DF15" s="619"/>
      <c r="DG15" s="619"/>
      <c r="DH15" s="619"/>
      <c r="DI15" s="619"/>
      <c r="DJ15" s="619"/>
      <c r="DK15" s="619"/>
      <c r="DL15" s="619"/>
      <c r="DM15" s="619"/>
      <c r="DN15" s="619"/>
      <c r="DO15" s="619"/>
      <c r="DP15" s="620"/>
      <c r="DQ15" s="627">
        <v>6646302</v>
      </c>
      <c r="DR15" s="619"/>
      <c r="DS15" s="619"/>
      <c r="DT15" s="619"/>
      <c r="DU15" s="619"/>
      <c r="DV15" s="619"/>
      <c r="DW15" s="619"/>
      <c r="DX15" s="619"/>
      <c r="DY15" s="619"/>
      <c r="DZ15" s="619"/>
      <c r="EA15" s="619"/>
      <c r="EB15" s="619"/>
      <c r="EC15" s="628"/>
    </row>
    <row r="16" spans="2:143" ht="11.25" customHeight="1" x14ac:dyDescent="0.15">
      <c r="B16" s="615" t="s">
        <v>262</v>
      </c>
      <c r="C16" s="616"/>
      <c r="D16" s="616"/>
      <c r="E16" s="616"/>
      <c r="F16" s="616"/>
      <c r="G16" s="616"/>
      <c r="H16" s="616"/>
      <c r="I16" s="616"/>
      <c r="J16" s="616"/>
      <c r="K16" s="616"/>
      <c r="L16" s="616"/>
      <c r="M16" s="616"/>
      <c r="N16" s="616"/>
      <c r="O16" s="616"/>
      <c r="P16" s="616"/>
      <c r="Q16" s="617"/>
      <c r="R16" s="618" t="s">
        <v>233</v>
      </c>
      <c r="S16" s="619"/>
      <c r="T16" s="619"/>
      <c r="U16" s="619"/>
      <c r="V16" s="619"/>
      <c r="W16" s="619"/>
      <c r="X16" s="619"/>
      <c r="Y16" s="620"/>
      <c r="Z16" s="621" t="s">
        <v>233</v>
      </c>
      <c r="AA16" s="621"/>
      <c r="AB16" s="621"/>
      <c r="AC16" s="621"/>
      <c r="AD16" s="622" t="s">
        <v>239</v>
      </c>
      <c r="AE16" s="622"/>
      <c r="AF16" s="622"/>
      <c r="AG16" s="622"/>
      <c r="AH16" s="622"/>
      <c r="AI16" s="622"/>
      <c r="AJ16" s="622"/>
      <c r="AK16" s="622"/>
      <c r="AL16" s="623" t="s">
        <v>233</v>
      </c>
      <c r="AM16" s="624"/>
      <c r="AN16" s="624"/>
      <c r="AO16" s="625"/>
      <c r="AP16" s="615" t="s">
        <v>263</v>
      </c>
      <c r="AQ16" s="616"/>
      <c r="AR16" s="616"/>
      <c r="AS16" s="616"/>
      <c r="AT16" s="616"/>
      <c r="AU16" s="616"/>
      <c r="AV16" s="616"/>
      <c r="AW16" s="616"/>
      <c r="AX16" s="616"/>
      <c r="AY16" s="616"/>
      <c r="AZ16" s="616"/>
      <c r="BA16" s="616"/>
      <c r="BB16" s="616"/>
      <c r="BC16" s="616"/>
      <c r="BD16" s="616"/>
      <c r="BE16" s="616"/>
      <c r="BF16" s="617"/>
      <c r="BG16" s="618" t="s">
        <v>233</v>
      </c>
      <c r="BH16" s="619"/>
      <c r="BI16" s="619"/>
      <c r="BJ16" s="619"/>
      <c r="BK16" s="619"/>
      <c r="BL16" s="619"/>
      <c r="BM16" s="619"/>
      <c r="BN16" s="620"/>
      <c r="BO16" s="621" t="s">
        <v>239</v>
      </c>
      <c r="BP16" s="621"/>
      <c r="BQ16" s="621"/>
      <c r="BR16" s="621"/>
      <c r="BS16" s="627" t="s">
        <v>233</v>
      </c>
      <c r="BT16" s="619"/>
      <c r="BU16" s="619"/>
      <c r="BV16" s="619"/>
      <c r="BW16" s="619"/>
      <c r="BX16" s="619"/>
      <c r="BY16" s="619"/>
      <c r="BZ16" s="619"/>
      <c r="CA16" s="619"/>
      <c r="CB16" s="628"/>
      <c r="CD16" s="633" t="s">
        <v>264</v>
      </c>
      <c r="CE16" s="634"/>
      <c r="CF16" s="634"/>
      <c r="CG16" s="634"/>
      <c r="CH16" s="634"/>
      <c r="CI16" s="634"/>
      <c r="CJ16" s="634"/>
      <c r="CK16" s="634"/>
      <c r="CL16" s="634"/>
      <c r="CM16" s="634"/>
      <c r="CN16" s="634"/>
      <c r="CO16" s="634"/>
      <c r="CP16" s="634"/>
      <c r="CQ16" s="635"/>
      <c r="CR16" s="618">
        <v>39885</v>
      </c>
      <c r="CS16" s="619"/>
      <c r="CT16" s="619"/>
      <c r="CU16" s="619"/>
      <c r="CV16" s="619"/>
      <c r="CW16" s="619"/>
      <c r="CX16" s="619"/>
      <c r="CY16" s="620"/>
      <c r="CZ16" s="621">
        <v>0</v>
      </c>
      <c r="DA16" s="621"/>
      <c r="DB16" s="621"/>
      <c r="DC16" s="621"/>
      <c r="DD16" s="627" t="s">
        <v>239</v>
      </c>
      <c r="DE16" s="619"/>
      <c r="DF16" s="619"/>
      <c r="DG16" s="619"/>
      <c r="DH16" s="619"/>
      <c r="DI16" s="619"/>
      <c r="DJ16" s="619"/>
      <c r="DK16" s="619"/>
      <c r="DL16" s="619"/>
      <c r="DM16" s="619"/>
      <c r="DN16" s="619"/>
      <c r="DO16" s="619"/>
      <c r="DP16" s="620"/>
      <c r="DQ16" s="627">
        <v>1151</v>
      </c>
      <c r="DR16" s="619"/>
      <c r="DS16" s="619"/>
      <c r="DT16" s="619"/>
      <c r="DU16" s="619"/>
      <c r="DV16" s="619"/>
      <c r="DW16" s="619"/>
      <c r="DX16" s="619"/>
      <c r="DY16" s="619"/>
      <c r="DZ16" s="619"/>
      <c r="EA16" s="619"/>
      <c r="EB16" s="619"/>
      <c r="EC16" s="628"/>
    </row>
    <row r="17" spans="2:133" ht="11.25" customHeight="1" x14ac:dyDescent="0.15">
      <c r="B17" s="615" t="s">
        <v>265</v>
      </c>
      <c r="C17" s="616"/>
      <c r="D17" s="616"/>
      <c r="E17" s="616"/>
      <c r="F17" s="616"/>
      <c r="G17" s="616"/>
      <c r="H17" s="616"/>
      <c r="I17" s="616"/>
      <c r="J17" s="616"/>
      <c r="K17" s="616"/>
      <c r="L17" s="616"/>
      <c r="M17" s="616"/>
      <c r="N17" s="616"/>
      <c r="O17" s="616"/>
      <c r="P17" s="616"/>
      <c r="Q17" s="617"/>
      <c r="R17" s="618">
        <v>103197</v>
      </c>
      <c r="S17" s="619"/>
      <c r="T17" s="619"/>
      <c r="U17" s="619"/>
      <c r="V17" s="619"/>
      <c r="W17" s="619"/>
      <c r="X17" s="619"/>
      <c r="Y17" s="620"/>
      <c r="Z17" s="621">
        <v>0.1</v>
      </c>
      <c r="AA17" s="621"/>
      <c r="AB17" s="621"/>
      <c r="AC17" s="621"/>
      <c r="AD17" s="622">
        <v>103197</v>
      </c>
      <c r="AE17" s="622"/>
      <c r="AF17" s="622"/>
      <c r="AG17" s="622"/>
      <c r="AH17" s="622"/>
      <c r="AI17" s="622"/>
      <c r="AJ17" s="622"/>
      <c r="AK17" s="622"/>
      <c r="AL17" s="623">
        <v>0.2</v>
      </c>
      <c r="AM17" s="624"/>
      <c r="AN17" s="624"/>
      <c r="AO17" s="625"/>
      <c r="AP17" s="615" t="s">
        <v>266</v>
      </c>
      <c r="AQ17" s="616"/>
      <c r="AR17" s="616"/>
      <c r="AS17" s="616"/>
      <c r="AT17" s="616"/>
      <c r="AU17" s="616"/>
      <c r="AV17" s="616"/>
      <c r="AW17" s="616"/>
      <c r="AX17" s="616"/>
      <c r="AY17" s="616"/>
      <c r="AZ17" s="616"/>
      <c r="BA17" s="616"/>
      <c r="BB17" s="616"/>
      <c r="BC17" s="616"/>
      <c r="BD17" s="616"/>
      <c r="BE17" s="616"/>
      <c r="BF17" s="617"/>
      <c r="BG17" s="618" t="s">
        <v>239</v>
      </c>
      <c r="BH17" s="619"/>
      <c r="BI17" s="619"/>
      <c r="BJ17" s="619"/>
      <c r="BK17" s="619"/>
      <c r="BL17" s="619"/>
      <c r="BM17" s="619"/>
      <c r="BN17" s="620"/>
      <c r="BO17" s="621" t="s">
        <v>239</v>
      </c>
      <c r="BP17" s="621"/>
      <c r="BQ17" s="621"/>
      <c r="BR17" s="621"/>
      <c r="BS17" s="627" t="s">
        <v>233</v>
      </c>
      <c r="BT17" s="619"/>
      <c r="BU17" s="619"/>
      <c r="BV17" s="619"/>
      <c r="BW17" s="619"/>
      <c r="BX17" s="619"/>
      <c r="BY17" s="619"/>
      <c r="BZ17" s="619"/>
      <c r="CA17" s="619"/>
      <c r="CB17" s="628"/>
      <c r="CD17" s="633" t="s">
        <v>267</v>
      </c>
      <c r="CE17" s="634"/>
      <c r="CF17" s="634"/>
      <c r="CG17" s="634"/>
      <c r="CH17" s="634"/>
      <c r="CI17" s="634"/>
      <c r="CJ17" s="634"/>
      <c r="CK17" s="634"/>
      <c r="CL17" s="634"/>
      <c r="CM17" s="634"/>
      <c r="CN17" s="634"/>
      <c r="CO17" s="634"/>
      <c r="CP17" s="634"/>
      <c r="CQ17" s="635"/>
      <c r="CR17" s="618">
        <v>13615757</v>
      </c>
      <c r="CS17" s="619"/>
      <c r="CT17" s="619"/>
      <c r="CU17" s="619"/>
      <c r="CV17" s="619"/>
      <c r="CW17" s="619"/>
      <c r="CX17" s="619"/>
      <c r="CY17" s="620"/>
      <c r="CZ17" s="621">
        <v>14</v>
      </c>
      <c r="DA17" s="621"/>
      <c r="DB17" s="621"/>
      <c r="DC17" s="621"/>
      <c r="DD17" s="627" t="s">
        <v>233</v>
      </c>
      <c r="DE17" s="619"/>
      <c r="DF17" s="619"/>
      <c r="DG17" s="619"/>
      <c r="DH17" s="619"/>
      <c r="DI17" s="619"/>
      <c r="DJ17" s="619"/>
      <c r="DK17" s="619"/>
      <c r="DL17" s="619"/>
      <c r="DM17" s="619"/>
      <c r="DN17" s="619"/>
      <c r="DO17" s="619"/>
      <c r="DP17" s="620"/>
      <c r="DQ17" s="627">
        <v>13219696</v>
      </c>
      <c r="DR17" s="619"/>
      <c r="DS17" s="619"/>
      <c r="DT17" s="619"/>
      <c r="DU17" s="619"/>
      <c r="DV17" s="619"/>
      <c r="DW17" s="619"/>
      <c r="DX17" s="619"/>
      <c r="DY17" s="619"/>
      <c r="DZ17" s="619"/>
      <c r="EA17" s="619"/>
      <c r="EB17" s="619"/>
      <c r="EC17" s="628"/>
    </row>
    <row r="18" spans="2:133" ht="11.25" customHeight="1" x14ac:dyDescent="0.15">
      <c r="B18" s="615" t="s">
        <v>268</v>
      </c>
      <c r="C18" s="616"/>
      <c r="D18" s="616"/>
      <c r="E18" s="616"/>
      <c r="F18" s="616"/>
      <c r="G18" s="616"/>
      <c r="H18" s="616"/>
      <c r="I18" s="616"/>
      <c r="J18" s="616"/>
      <c r="K18" s="616"/>
      <c r="L18" s="616"/>
      <c r="M18" s="616"/>
      <c r="N18" s="616"/>
      <c r="O18" s="616"/>
      <c r="P18" s="616"/>
      <c r="Q18" s="617"/>
      <c r="R18" s="618">
        <v>22255036</v>
      </c>
      <c r="S18" s="619"/>
      <c r="T18" s="619"/>
      <c r="U18" s="619"/>
      <c r="V18" s="619"/>
      <c r="W18" s="619"/>
      <c r="X18" s="619"/>
      <c r="Y18" s="620"/>
      <c r="Z18" s="621">
        <v>22.5</v>
      </c>
      <c r="AA18" s="621"/>
      <c r="AB18" s="621"/>
      <c r="AC18" s="621"/>
      <c r="AD18" s="622">
        <v>20058975</v>
      </c>
      <c r="AE18" s="622"/>
      <c r="AF18" s="622"/>
      <c r="AG18" s="622"/>
      <c r="AH18" s="622"/>
      <c r="AI18" s="622"/>
      <c r="AJ18" s="622"/>
      <c r="AK18" s="622"/>
      <c r="AL18" s="623">
        <v>38</v>
      </c>
      <c r="AM18" s="624"/>
      <c r="AN18" s="624"/>
      <c r="AO18" s="625"/>
      <c r="AP18" s="615" t="s">
        <v>269</v>
      </c>
      <c r="AQ18" s="616"/>
      <c r="AR18" s="616"/>
      <c r="AS18" s="616"/>
      <c r="AT18" s="616"/>
      <c r="AU18" s="616"/>
      <c r="AV18" s="616"/>
      <c r="AW18" s="616"/>
      <c r="AX18" s="616"/>
      <c r="AY18" s="616"/>
      <c r="AZ18" s="616"/>
      <c r="BA18" s="616"/>
      <c r="BB18" s="616"/>
      <c r="BC18" s="616"/>
      <c r="BD18" s="616"/>
      <c r="BE18" s="616"/>
      <c r="BF18" s="617"/>
      <c r="BG18" s="618" t="s">
        <v>233</v>
      </c>
      <c r="BH18" s="619"/>
      <c r="BI18" s="619"/>
      <c r="BJ18" s="619"/>
      <c r="BK18" s="619"/>
      <c r="BL18" s="619"/>
      <c r="BM18" s="619"/>
      <c r="BN18" s="620"/>
      <c r="BO18" s="621" t="s">
        <v>233</v>
      </c>
      <c r="BP18" s="621"/>
      <c r="BQ18" s="621"/>
      <c r="BR18" s="621"/>
      <c r="BS18" s="627" t="s">
        <v>233</v>
      </c>
      <c r="BT18" s="619"/>
      <c r="BU18" s="619"/>
      <c r="BV18" s="619"/>
      <c r="BW18" s="619"/>
      <c r="BX18" s="619"/>
      <c r="BY18" s="619"/>
      <c r="BZ18" s="619"/>
      <c r="CA18" s="619"/>
      <c r="CB18" s="628"/>
      <c r="CD18" s="633" t="s">
        <v>270</v>
      </c>
      <c r="CE18" s="634"/>
      <c r="CF18" s="634"/>
      <c r="CG18" s="634"/>
      <c r="CH18" s="634"/>
      <c r="CI18" s="634"/>
      <c r="CJ18" s="634"/>
      <c r="CK18" s="634"/>
      <c r="CL18" s="634"/>
      <c r="CM18" s="634"/>
      <c r="CN18" s="634"/>
      <c r="CO18" s="634"/>
      <c r="CP18" s="634"/>
      <c r="CQ18" s="635"/>
      <c r="CR18" s="618">
        <v>401932</v>
      </c>
      <c r="CS18" s="619"/>
      <c r="CT18" s="619"/>
      <c r="CU18" s="619"/>
      <c r="CV18" s="619"/>
      <c r="CW18" s="619"/>
      <c r="CX18" s="619"/>
      <c r="CY18" s="620"/>
      <c r="CZ18" s="621">
        <v>0.4</v>
      </c>
      <c r="DA18" s="621"/>
      <c r="DB18" s="621"/>
      <c r="DC18" s="621"/>
      <c r="DD18" s="627" t="s">
        <v>233</v>
      </c>
      <c r="DE18" s="619"/>
      <c r="DF18" s="619"/>
      <c r="DG18" s="619"/>
      <c r="DH18" s="619"/>
      <c r="DI18" s="619"/>
      <c r="DJ18" s="619"/>
      <c r="DK18" s="619"/>
      <c r="DL18" s="619"/>
      <c r="DM18" s="619"/>
      <c r="DN18" s="619"/>
      <c r="DO18" s="619"/>
      <c r="DP18" s="620"/>
      <c r="DQ18" s="627">
        <v>401932</v>
      </c>
      <c r="DR18" s="619"/>
      <c r="DS18" s="619"/>
      <c r="DT18" s="619"/>
      <c r="DU18" s="619"/>
      <c r="DV18" s="619"/>
      <c r="DW18" s="619"/>
      <c r="DX18" s="619"/>
      <c r="DY18" s="619"/>
      <c r="DZ18" s="619"/>
      <c r="EA18" s="619"/>
      <c r="EB18" s="619"/>
      <c r="EC18" s="628"/>
    </row>
    <row r="19" spans="2:133" ht="11.25" customHeight="1" x14ac:dyDescent="0.15">
      <c r="B19" s="615" t="s">
        <v>271</v>
      </c>
      <c r="C19" s="616"/>
      <c r="D19" s="616"/>
      <c r="E19" s="616"/>
      <c r="F19" s="616"/>
      <c r="G19" s="616"/>
      <c r="H19" s="616"/>
      <c r="I19" s="616"/>
      <c r="J19" s="616"/>
      <c r="K19" s="616"/>
      <c r="L19" s="616"/>
      <c r="M19" s="616"/>
      <c r="N19" s="616"/>
      <c r="O19" s="616"/>
      <c r="P19" s="616"/>
      <c r="Q19" s="617"/>
      <c r="R19" s="618">
        <v>20058975</v>
      </c>
      <c r="S19" s="619"/>
      <c r="T19" s="619"/>
      <c r="U19" s="619"/>
      <c r="V19" s="619"/>
      <c r="W19" s="619"/>
      <c r="X19" s="619"/>
      <c r="Y19" s="620"/>
      <c r="Z19" s="621">
        <v>20.3</v>
      </c>
      <c r="AA19" s="621"/>
      <c r="AB19" s="621"/>
      <c r="AC19" s="621"/>
      <c r="AD19" s="622">
        <v>20058975</v>
      </c>
      <c r="AE19" s="622"/>
      <c r="AF19" s="622"/>
      <c r="AG19" s="622"/>
      <c r="AH19" s="622"/>
      <c r="AI19" s="622"/>
      <c r="AJ19" s="622"/>
      <c r="AK19" s="622"/>
      <c r="AL19" s="623">
        <v>38</v>
      </c>
      <c r="AM19" s="624"/>
      <c r="AN19" s="624"/>
      <c r="AO19" s="625"/>
      <c r="AP19" s="615" t="s">
        <v>272</v>
      </c>
      <c r="AQ19" s="616"/>
      <c r="AR19" s="616"/>
      <c r="AS19" s="616"/>
      <c r="AT19" s="616"/>
      <c r="AU19" s="616"/>
      <c r="AV19" s="616"/>
      <c r="AW19" s="616"/>
      <c r="AX19" s="616"/>
      <c r="AY19" s="616"/>
      <c r="AZ19" s="616"/>
      <c r="BA19" s="616"/>
      <c r="BB19" s="616"/>
      <c r="BC19" s="616"/>
      <c r="BD19" s="616"/>
      <c r="BE19" s="616"/>
      <c r="BF19" s="617"/>
      <c r="BG19" s="618">
        <v>1253395</v>
      </c>
      <c r="BH19" s="619"/>
      <c r="BI19" s="619"/>
      <c r="BJ19" s="619"/>
      <c r="BK19" s="619"/>
      <c r="BL19" s="619"/>
      <c r="BM19" s="619"/>
      <c r="BN19" s="620"/>
      <c r="BO19" s="621">
        <v>4.4000000000000004</v>
      </c>
      <c r="BP19" s="621"/>
      <c r="BQ19" s="621"/>
      <c r="BR19" s="621"/>
      <c r="BS19" s="627" t="s">
        <v>239</v>
      </c>
      <c r="BT19" s="619"/>
      <c r="BU19" s="619"/>
      <c r="BV19" s="619"/>
      <c r="BW19" s="619"/>
      <c r="BX19" s="619"/>
      <c r="BY19" s="619"/>
      <c r="BZ19" s="619"/>
      <c r="CA19" s="619"/>
      <c r="CB19" s="628"/>
      <c r="CD19" s="633" t="s">
        <v>273</v>
      </c>
      <c r="CE19" s="634"/>
      <c r="CF19" s="634"/>
      <c r="CG19" s="634"/>
      <c r="CH19" s="634"/>
      <c r="CI19" s="634"/>
      <c r="CJ19" s="634"/>
      <c r="CK19" s="634"/>
      <c r="CL19" s="634"/>
      <c r="CM19" s="634"/>
      <c r="CN19" s="634"/>
      <c r="CO19" s="634"/>
      <c r="CP19" s="634"/>
      <c r="CQ19" s="635"/>
      <c r="CR19" s="618" t="s">
        <v>233</v>
      </c>
      <c r="CS19" s="619"/>
      <c r="CT19" s="619"/>
      <c r="CU19" s="619"/>
      <c r="CV19" s="619"/>
      <c r="CW19" s="619"/>
      <c r="CX19" s="619"/>
      <c r="CY19" s="620"/>
      <c r="CZ19" s="621" t="s">
        <v>233</v>
      </c>
      <c r="DA19" s="621"/>
      <c r="DB19" s="621"/>
      <c r="DC19" s="621"/>
      <c r="DD19" s="627" t="s">
        <v>233</v>
      </c>
      <c r="DE19" s="619"/>
      <c r="DF19" s="619"/>
      <c r="DG19" s="619"/>
      <c r="DH19" s="619"/>
      <c r="DI19" s="619"/>
      <c r="DJ19" s="619"/>
      <c r="DK19" s="619"/>
      <c r="DL19" s="619"/>
      <c r="DM19" s="619"/>
      <c r="DN19" s="619"/>
      <c r="DO19" s="619"/>
      <c r="DP19" s="620"/>
      <c r="DQ19" s="627" t="s">
        <v>239</v>
      </c>
      <c r="DR19" s="619"/>
      <c r="DS19" s="619"/>
      <c r="DT19" s="619"/>
      <c r="DU19" s="619"/>
      <c r="DV19" s="619"/>
      <c r="DW19" s="619"/>
      <c r="DX19" s="619"/>
      <c r="DY19" s="619"/>
      <c r="DZ19" s="619"/>
      <c r="EA19" s="619"/>
      <c r="EB19" s="619"/>
      <c r="EC19" s="628"/>
    </row>
    <row r="20" spans="2:133" ht="11.25" customHeight="1" x14ac:dyDescent="0.15">
      <c r="B20" s="615" t="s">
        <v>274</v>
      </c>
      <c r="C20" s="616"/>
      <c r="D20" s="616"/>
      <c r="E20" s="616"/>
      <c r="F20" s="616"/>
      <c r="G20" s="616"/>
      <c r="H20" s="616"/>
      <c r="I20" s="616"/>
      <c r="J20" s="616"/>
      <c r="K20" s="616"/>
      <c r="L20" s="616"/>
      <c r="M20" s="616"/>
      <c r="N20" s="616"/>
      <c r="O20" s="616"/>
      <c r="P20" s="616"/>
      <c r="Q20" s="617"/>
      <c r="R20" s="618">
        <v>2196061</v>
      </c>
      <c r="S20" s="619"/>
      <c r="T20" s="619"/>
      <c r="U20" s="619"/>
      <c r="V20" s="619"/>
      <c r="W20" s="619"/>
      <c r="X20" s="619"/>
      <c r="Y20" s="620"/>
      <c r="Z20" s="621">
        <v>2.2000000000000002</v>
      </c>
      <c r="AA20" s="621"/>
      <c r="AB20" s="621"/>
      <c r="AC20" s="621"/>
      <c r="AD20" s="622" t="s">
        <v>239</v>
      </c>
      <c r="AE20" s="622"/>
      <c r="AF20" s="622"/>
      <c r="AG20" s="622"/>
      <c r="AH20" s="622"/>
      <c r="AI20" s="622"/>
      <c r="AJ20" s="622"/>
      <c r="AK20" s="622"/>
      <c r="AL20" s="623" t="s">
        <v>233</v>
      </c>
      <c r="AM20" s="624"/>
      <c r="AN20" s="624"/>
      <c r="AO20" s="625"/>
      <c r="AP20" s="615" t="s">
        <v>275</v>
      </c>
      <c r="AQ20" s="616"/>
      <c r="AR20" s="616"/>
      <c r="AS20" s="616"/>
      <c r="AT20" s="616"/>
      <c r="AU20" s="616"/>
      <c r="AV20" s="616"/>
      <c r="AW20" s="616"/>
      <c r="AX20" s="616"/>
      <c r="AY20" s="616"/>
      <c r="AZ20" s="616"/>
      <c r="BA20" s="616"/>
      <c r="BB20" s="616"/>
      <c r="BC20" s="616"/>
      <c r="BD20" s="616"/>
      <c r="BE20" s="616"/>
      <c r="BF20" s="617"/>
      <c r="BG20" s="618">
        <v>1253395</v>
      </c>
      <c r="BH20" s="619"/>
      <c r="BI20" s="619"/>
      <c r="BJ20" s="619"/>
      <c r="BK20" s="619"/>
      <c r="BL20" s="619"/>
      <c r="BM20" s="619"/>
      <c r="BN20" s="620"/>
      <c r="BO20" s="621">
        <v>4.4000000000000004</v>
      </c>
      <c r="BP20" s="621"/>
      <c r="BQ20" s="621"/>
      <c r="BR20" s="621"/>
      <c r="BS20" s="627" t="s">
        <v>233</v>
      </c>
      <c r="BT20" s="619"/>
      <c r="BU20" s="619"/>
      <c r="BV20" s="619"/>
      <c r="BW20" s="619"/>
      <c r="BX20" s="619"/>
      <c r="BY20" s="619"/>
      <c r="BZ20" s="619"/>
      <c r="CA20" s="619"/>
      <c r="CB20" s="628"/>
      <c r="CD20" s="633" t="s">
        <v>276</v>
      </c>
      <c r="CE20" s="634"/>
      <c r="CF20" s="634"/>
      <c r="CG20" s="634"/>
      <c r="CH20" s="634"/>
      <c r="CI20" s="634"/>
      <c r="CJ20" s="634"/>
      <c r="CK20" s="634"/>
      <c r="CL20" s="634"/>
      <c r="CM20" s="634"/>
      <c r="CN20" s="634"/>
      <c r="CO20" s="634"/>
      <c r="CP20" s="634"/>
      <c r="CQ20" s="635"/>
      <c r="CR20" s="618">
        <v>97289661</v>
      </c>
      <c r="CS20" s="619"/>
      <c r="CT20" s="619"/>
      <c r="CU20" s="619"/>
      <c r="CV20" s="619"/>
      <c r="CW20" s="619"/>
      <c r="CX20" s="619"/>
      <c r="CY20" s="620"/>
      <c r="CZ20" s="621">
        <v>100</v>
      </c>
      <c r="DA20" s="621"/>
      <c r="DB20" s="621"/>
      <c r="DC20" s="621"/>
      <c r="DD20" s="627">
        <v>8732737</v>
      </c>
      <c r="DE20" s="619"/>
      <c r="DF20" s="619"/>
      <c r="DG20" s="619"/>
      <c r="DH20" s="619"/>
      <c r="DI20" s="619"/>
      <c r="DJ20" s="619"/>
      <c r="DK20" s="619"/>
      <c r="DL20" s="619"/>
      <c r="DM20" s="619"/>
      <c r="DN20" s="619"/>
      <c r="DO20" s="619"/>
      <c r="DP20" s="620"/>
      <c r="DQ20" s="627">
        <v>63575607</v>
      </c>
      <c r="DR20" s="619"/>
      <c r="DS20" s="619"/>
      <c r="DT20" s="619"/>
      <c r="DU20" s="619"/>
      <c r="DV20" s="619"/>
      <c r="DW20" s="619"/>
      <c r="DX20" s="619"/>
      <c r="DY20" s="619"/>
      <c r="DZ20" s="619"/>
      <c r="EA20" s="619"/>
      <c r="EB20" s="619"/>
      <c r="EC20" s="628"/>
    </row>
    <row r="21" spans="2:133" ht="11.25" customHeight="1" x14ac:dyDescent="0.15">
      <c r="B21" s="615" t="s">
        <v>277</v>
      </c>
      <c r="C21" s="616"/>
      <c r="D21" s="616"/>
      <c r="E21" s="616"/>
      <c r="F21" s="616"/>
      <c r="G21" s="616"/>
      <c r="H21" s="616"/>
      <c r="I21" s="616"/>
      <c r="J21" s="616"/>
      <c r="K21" s="616"/>
      <c r="L21" s="616"/>
      <c r="M21" s="616"/>
      <c r="N21" s="616"/>
      <c r="O21" s="616"/>
      <c r="P21" s="616"/>
      <c r="Q21" s="617"/>
      <c r="R21" s="618" t="s">
        <v>233</v>
      </c>
      <c r="S21" s="619"/>
      <c r="T21" s="619"/>
      <c r="U21" s="619"/>
      <c r="V21" s="619"/>
      <c r="W21" s="619"/>
      <c r="X21" s="619"/>
      <c r="Y21" s="620"/>
      <c r="Z21" s="621" t="s">
        <v>239</v>
      </c>
      <c r="AA21" s="621"/>
      <c r="AB21" s="621"/>
      <c r="AC21" s="621"/>
      <c r="AD21" s="622" t="s">
        <v>239</v>
      </c>
      <c r="AE21" s="622"/>
      <c r="AF21" s="622"/>
      <c r="AG21" s="622"/>
      <c r="AH21" s="622"/>
      <c r="AI21" s="622"/>
      <c r="AJ21" s="622"/>
      <c r="AK21" s="622"/>
      <c r="AL21" s="623" t="s">
        <v>239</v>
      </c>
      <c r="AM21" s="624"/>
      <c r="AN21" s="624"/>
      <c r="AO21" s="625"/>
      <c r="AP21" s="636" t="s">
        <v>278</v>
      </c>
      <c r="AQ21" s="637"/>
      <c r="AR21" s="637"/>
      <c r="AS21" s="637"/>
      <c r="AT21" s="637"/>
      <c r="AU21" s="637"/>
      <c r="AV21" s="637"/>
      <c r="AW21" s="637"/>
      <c r="AX21" s="637"/>
      <c r="AY21" s="637"/>
      <c r="AZ21" s="637"/>
      <c r="BA21" s="637"/>
      <c r="BB21" s="637"/>
      <c r="BC21" s="637"/>
      <c r="BD21" s="637"/>
      <c r="BE21" s="637"/>
      <c r="BF21" s="638"/>
      <c r="BG21" s="618">
        <v>104047</v>
      </c>
      <c r="BH21" s="619"/>
      <c r="BI21" s="619"/>
      <c r="BJ21" s="619"/>
      <c r="BK21" s="619"/>
      <c r="BL21" s="619"/>
      <c r="BM21" s="619"/>
      <c r="BN21" s="620"/>
      <c r="BO21" s="621">
        <v>0.4</v>
      </c>
      <c r="BP21" s="621"/>
      <c r="BQ21" s="621"/>
      <c r="BR21" s="621"/>
      <c r="BS21" s="627" t="s">
        <v>233</v>
      </c>
      <c r="BT21" s="619"/>
      <c r="BU21" s="619"/>
      <c r="BV21" s="619"/>
      <c r="BW21" s="619"/>
      <c r="BX21" s="619"/>
      <c r="BY21" s="619"/>
      <c r="BZ21" s="619"/>
      <c r="CA21" s="619"/>
      <c r="CB21" s="628"/>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15">
      <c r="B22" s="615" t="s">
        <v>279</v>
      </c>
      <c r="C22" s="616"/>
      <c r="D22" s="616"/>
      <c r="E22" s="616"/>
      <c r="F22" s="616"/>
      <c r="G22" s="616"/>
      <c r="H22" s="616"/>
      <c r="I22" s="616"/>
      <c r="J22" s="616"/>
      <c r="K22" s="616"/>
      <c r="L22" s="616"/>
      <c r="M22" s="616"/>
      <c r="N22" s="616"/>
      <c r="O22" s="616"/>
      <c r="P22" s="616"/>
      <c r="Q22" s="617"/>
      <c r="R22" s="618">
        <v>55824501</v>
      </c>
      <c r="S22" s="619"/>
      <c r="T22" s="619"/>
      <c r="U22" s="619"/>
      <c r="V22" s="619"/>
      <c r="W22" s="619"/>
      <c r="X22" s="619"/>
      <c r="Y22" s="620"/>
      <c r="Z22" s="621">
        <v>56.5</v>
      </c>
      <c r="AA22" s="621"/>
      <c r="AB22" s="621"/>
      <c r="AC22" s="621"/>
      <c r="AD22" s="622">
        <v>52479092</v>
      </c>
      <c r="AE22" s="622"/>
      <c r="AF22" s="622"/>
      <c r="AG22" s="622"/>
      <c r="AH22" s="622"/>
      <c r="AI22" s="622"/>
      <c r="AJ22" s="622"/>
      <c r="AK22" s="622"/>
      <c r="AL22" s="623">
        <v>99.5</v>
      </c>
      <c r="AM22" s="624"/>
      <c r="AN22" s="624"/>
      <c r="AO22" s="625"/>
      <c r="AP22" s="636" t="s">
        <v>280</v>
      </c>
      <c r="AQ22" s="637"/>
      <c r="AR22" s="637"/>
      <c r="AS22" s="637"/>
      <c r="AT22" s="637"/>
      <c r="AU22" s="637"/>
      <c r="AV22" s="637"/>
      <c r="AW22" s="637"/>
      <c r="AX22" s="637"/>
      <c r="AY22" s="637"/>
      <c r="AZ22" s="637"/>
      <c r="BA22" s="637"/>
      <c r="BB22" s="637"/>
      <c r="BC22" s="637"/>
      <c r="BD22" s="637"/>
      <c r="BE22" s="637"/>
      <c r="BF22" s="638"/>
      <c r="BG22" s="618" t="s">
        <v>233</v>
      </c>
      <c r="BH22" s="619"/>
      <c r="BI22" s="619"/>
      <c r="BJ22" s="619"/>
      <c r="BK22" s="619"/>
      <c r="BL22" s="619"/>
      <c r="BM22" s="619"/>
      <c r="BN22" s="620"/>
      <c r="BO22" s="621" t="s">
        <v>233</v>
      </c>
      <c r="BP22" s="621"/>
      <c r="BQ22" s="621"/>
      <c r="BR22" s="621"/>
      <c r="BS22" s="627" t="s">
        <v>233</v>
      </c>
      <c r="BT22" s="619"/>
      <c r="BU22" s="619"/>
      <c r="BV22" s="619"/>
      <c r="BW22" s="619"/>
      <c r="BX22" s="619"/>
      <c r="BY22" s="619"/>
      <c r="BZ22" s="619"/>
      <c r="CA22" s="619"/>
      <c r="CB22" s="628"/>
      <c r="CD22" s="600" t="s">
        <v>281</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15">
      <c r="B23" s="615" t="s">
        <v>282</v>
      </c>
      <c r="C23" s="616"/>
      <c r="D23" s="616"/>
      <c r="E23" s="616"/>
      <c r="F23" s="616"/>
      <c r="G23" s="616"/>
      <c r="H23" s="616"/>
      <c r="I23" s="616"/>
      <c r="J23" s="616"/>
      <c r="K23" s="616"/>
      <c r="L23" s="616"/>
      <c r="M23" s="616"/>
      <c r="N23" s="616"/>
      <c r="O23" s="616"/>
      <c r="P23" s="616"/>
      <c r="Q23" s="617"/>
      <c r="R23" s="618">
        <v>37565</v>
      </c>
      <c r="S23" s="619"/>
      <c r="T23" s="619"/>
      <c r="U23" s="619"/>
      <c r="V23" s="619"/>
      <c r="W23" s="619"/>
      <c r="X23" s="619"/>
      <c r="Y23" s="620"/>
      <c r="Z23" s="621">
        <v>0</v>
      </c>
      <c r="AA23" s="621"/>
      <c r="AB23" s="621"/>
      <c r="AC23" s="621"/>
      <c r="AD23" s="622">
        <v>37565</v>
      </c>
      <c r="AE23" s="622"/>
      <c r="AF23" s="622"/>
      <c r="AG23" s="622"/>
      <c r="AH23" s="622"/>
      <c r="AI23" s="622"/>
      <c r="AJ23" s="622"/>
      <c r="AK23" s="622"/>
      <c r="AL23" s="623">
        <v>0.1</v>
      </c>
      <c r="AM23" s="624"/>
      <c r="AN23" s="624"/>
      <c r="AO23" s="625"/>
      <c r="AP23" s="636" t="s">
        <v>283</v>
      </c>
      <c r="AQ23" s="637"/>
      <c r="AR23" s="637"/>
      <c r="AS23" s="637"/>
      <c r="AT23" s="637"/>
      <c r="AU23" s="637"/>
      <c r="AV23" s="637"/>
      <c r="AW23" s="637"/>
      <c r="AX23" s="637"/>
      <c r="AY23" s="637"/>
      <c r="AZ23" s="637"/>
      <c r="BA23" s="637"/>
      <c r="BB23" s="637"/>
      <c r="BC23" s="637"/>
      <c r="BD23" s="637"/>
      <c r="BE23" s="637"/>
      <c r="BF23" s="638"/>
      <c r="BG23" s="618">
        <v>1149348</v>
      </c>
      <c r="BH23" s="619"/>
      <c r="BI23" s="619"/>
      <c r="BJ23" s="619"/>
      <c r="BK23" s="619"/>
      <c r="BL23" s="619"/>
      <c r="BM23" s="619"/>
      <c r="BN23" s="620"/>
      <c r="BO23" s="621">
        <v>4</v>
      </c>
      <c r="BP23" s="621"/>
      <c r="BQ23" s="621"/>
      <c r="BR23" s="621"/>
      <c r="BS23" s="627" t="s">
        <v>239</v>
      </c>
      <c r="BT23" s="619"/>
      <c r="BU23" s="619"/>
      <c r="BV23" s="619"/>
      <c r="BW23" s="619"/>
      <c r="BX23" s="619"/>
      <c r="BY23" s="619"/>
      <c r="BZ23" s="619"/>
      <c r="CA23" s="619"/>
      <c r="CB23" s="628"/>
      <c r="CD23" s="600" t="s">
        <v>221</v>
      </c>
      <c r="CE23" s="601"/>
      <c r="CF23" s="601"/>
      <c r="CG23" s="601"/>
      <c r="CH23" s="601"/>
      <c r="CI23" s="601"/>
      <c r="CJ23" s="601"/>
      <c r="CK23" s="601"/>
      <c r="CL23" s="601"/>
      <c r="CM23" s="601"/>
      <c r="CN23" s="601"/>
      <c r="CO23" s="601"/>
      <c r="CP23" s="601"/>
      <c r="CQ23" s="602"/>
      <c r="CR23" s="600" t="s">
        <v>284</v>
      </c>
      <c r="CS23" s="601"/>
      <c r="CT23" s="601"/>
      <c r="CU23" s="601"/>
      <c r="CV23" s="601"/>
      <c r="CW23" s="601"/>
      <c r="CX23" s="601"/>
      <c r="CY23" s="602"/>
      <c r="CZ23" s="600" t="s">
        <v>285</v>
      </c>
      <c r="DA23" s="601"/>
      <c r="DB23" s="601"/>
      <c r="DC23" s="602"/>
      <c r="DD23" s="600" t="s">
        <v>286</v>
      </c>
      <c r="DE23" s="601"/>
      <c r="DF23" s="601"/>
      <c r="DG23" s="601"/>
      <c r="DH23" s="601"/>
      <c r="DI23" s="601"/>
      <c r="DJ23" s="601"/>
      <c r="DK23" s="602"/>
      <c r="DL23" s="648" t="s">
        <v>287</v>
      </c>
      <c r="DM23" s="649"/>
      <c r="DN23" s="649"/>
      <c r="DO23" s="649"/>
      <c r="DP23" s="649"/>
      <c r="DQ23" s="649"/>
      <c r="DR23" s="649"/>
      <c r="DS23" s="649"/>
      <c r="DT23" s="649"/>
      <c r="DU23" s="649"/>
      <c r="DV23" s="650"/>
      <c r="DW23" s="600" t="s">
        <v>288</v>
      </c>
      <c r="DX23" s="601"/>
      <c r="DY23" s="601"/>
      <c r="DZ23" s="601"/>
      <c r="EA23" s="601"/>
      <c r="EB23" s="601"/>
      <c r="EC23" s="602"/>
    </row>
    <row r="24" spans="2:133" ht="11.25" customHeight="1" x14ac:dyDescent="0.15">
      <c r="B24" s="615" t="s">
        <v>289</v>
      </c>
      <c r="C24" s="616"/>
      <c r="D24" s="616"/>
      <c r="E24" s="616"/>
      <c r="F24" s="616"/>
      <c r="G24" s="616"/>
      <c r="H24" s="616"/>
      <c r="I24" s="616"/>
      <c r="J24" s="616"/>
      <c r="K24" s="616"/>
      <c r="L24" s="616"/>
      <c r="M24" s="616"/>
      <c r="N24" s="616"/>
      <c r="O24" s="616"/>
      <c r="P24" s="616"/>
      <c r="Q24" s="617"/>
      <c r="R24" s="618">
        <v>1133081</v>
      </c>
      <c r="S24" s="619"/>
      <c r="T24" s="619"/>
      <c r="U24" s="619"/>
      <c r="V24" s="619"/>
      <c r="W24" s="619"/>
      <c r="X24" s="619"/>
      <c r="Y24" s="620"/>
      <c r="Z24" s="621">
        <v>1.1000000000000001</v>
      </c>
      <c r="AA24" s="621"/>
      <c r="AB24" s="621"/>
      <c r="AC24" s="621"/>
      <c r="AD24" s="622" t="s">
        <v>233</v>
      </c>
      <c r="AE24" s="622"/>
      <c r="AF24" s="622"/>
      <c r="AG24" s="622"/>
      <c r="AH24" s="622"/>
      <c r="AI24" s="622"/>
      <c r="AJ24" s="622"/>
      <c r="AK24" s="622"/>
      <c r="AL24" s="623" t="s">
        <v>239</v>
      </c>
      <c r="AM24" s="624"/>
      <c r="AN24" s="624"/>
      <c r="AO24" s="625"/>
      <c r="AP24" s="636" t="s">
        <v>290</v>
      </c>
      <c r="AQ24" s="637"/>
      <c r="AR24" s="637"/>
      <c r="AS24" s="637"/>
      <c r="AT24" s="637"/>
      <c r="AU24" s="637"/>
      <c r="AV24" s="637"/>
      <c r="AW24" s="637"/>
      <c r="AX24" s="637"/>
      <c r="AY24" s="637"/>
      <c r="AZ24" s="637"/>
      <c r="BA24" s="637"/>
      <c r="BB24" s="637"/>
      <c r="BC24" s="637"/>
      <c r="BD24" s="637"/>
      <c r="BE24" s="637"/>
      <c r="BF24" s="638"/>
      <c r="BG24" s="618" t="s">
        <v>239</v>
      </c>
      <c r="BH24" s="619"/>
      <c r="BI24" s="619"/>
      <c r="BJ24" s="619"/>
      <c r="BK24" s="619"/>
      <c r="BL24" s="619"/>
      <c r="BM24" s="619"/>
      <c r="BN24" s="620"/>
      <c r="BO24" s="621" t="s">
        <v>239</v>
      </c>
      <c r="BP24" s="621"/>
      <c r="BQ24" s="621"/>
      <c r="BR24" s="621"/>
      <c r="BS24" s="627" t="s">
        <v>233</v>
      </c>
      <c r="BT24" s="619"/>
      <c r="BU24" s="619"/>
      <c r="BV24" s="619"/>
      <c r="BW24" s="619"/>
      <c r="BX24" s="619"/>
      <c r="BY24" s="619"/>
      <c r="BZ24" s="619"/>
      <c r="CA24" s="619"/>
      <c r="CB24" s="628"/>
      <c r="CD24" s="629" t="s">
        <v>291</v>
      </c>
      <c r="CE24" s="630"/>
      <c r="CF24" s="630"/>
      <c r="CG24" s="630"/>
      <c r="CH24" s="630"/>
      <c r="CI24" s="630"/>
      <c r="CJ24" s="630"/>
      <c r="CK24" s="630"/>
      <c r="CL24" s="630"/>
      <c r="CM24" s="630"/>
      <c r="CN24" s="630"/>
      <c r="CO24" s="630"/>
      <c r="CP24" s="630"/>
      <c r="CQ24" s="631"/>
      <c r="CR24" s="607">
        <v>52066079</v>
      </c>
      <c r="CS24" s="608"/>
      <c r="CT24" s="608"/>
      <c r="CU24" s="608"/>
      <c r="CV24" s="608"/>
      <c r="CW24" s="608"/>
      <c r="CX24" s="608"/>
      <c r="CY24" s="609"/>
      <c r="CZ24" s="612">
        <v>53.5</v>
      </c>
      <c r="DA24" s="613"/>
      <c r="DB24" s="613"/>
      <c r="DC24" s="632"/>
      <c r="DD24" s="651">
        <v>33825882</v>
      </c>
      <c r="DE24" s="608"/>
      <c r="DF24" s="608"/>
      <c r="DG24" s="608"/>
      <c r="DH24" s="608"/>
      <c r="DI24" s="608"/>
      <c r="DJ24" s="608"/>
      <c r="DK24" s="609"/>
      <c r="DL24" s="651">
        <v>33116403</v>
      </c>
      <c r="DM24" s="608"/>
      <c r="DN24" s="608"/>
      <c r="DO24" s="608"/>
      <c r="DP24" s="608"/>
      <c r="DQ24" s="608"/>
      <c r="DR24" s="608"/>
      <c r="DS24" s="608"/>
      <c r="DT24" s="608"/>
      <c r="DU24" s="608"/>
      <c r="DV24" s="609"/>
      <c r="DW24" s="612">
        <v>58.8</v>
      </c>
      <c r="DX24" s="613"/>
      <c r="DY24" s="613"/>
      <c r="DZ24" s="613"/>
      <c r="EA24" s="613"/>
      <c r="EB24" s="613"/>
      <c r="EC24" s="614"/>
    </row>
    <row r="25" spans="2:133" ht="11.25" customHeight="1" x14ac:dyDescent="0.15">
      <c r="B25" s="615" t="s">
        <v>292</v>
      </c>
      <c r="C25" s="616"/>
      <c r="D25" s="616"/>
      <c r="E25" s="616"/>
      <c r="F25" s="616"/>
      <c r="G25" s="616"/>
      <c r="H25" s="616"/>
      <c r="I25" s="616"/>
      <c r="J25" s="616"/>
      <c r="K25" s="616"/>
      <c r="L25" s="616"/>
      <c r="M25" s="616"/>
      <c r="N25" s="616"/>
      <c r="O25" s="616"/>
      <c r="P25" s="616"/>
      <c r="Q25" s="617"/>
      <c r="R25" s="618">
        <v>1735879</v>
      </c>
      <c r="S25" s="619"/>
      <c r="T25" s="619"/>
      <c r="U25" s="619"/>
      <c r="V25" s="619"/>
      <c r="W25" s="619"/>
      <c r="X25" s="619"/>
      <c r="Y25" s="620"/>
      <c r="Z25" s="621">
        <v>1.8</v>
      </c>
      <c r="AA25" s="621"/>
      <c r="AB25" s="621"/>
      <c r="AC25" s="621"/>
      <c r="AD25" s="622">
        <v>116873</v>
      </c>
      <c r="AE25" s="622"/>
      <c r="AF25" s="622"/>
      <c r="AG25" s="622"/>
      <c r="AH25" s="622"/>
      <c r="AI25" s="622"/>
      <c r="AJ25" s="622"/>
      <c r="AK25" s="622"/>
      <c r="AL25" s="623">
        <v>0.2</v>
      </c>
      <c r="AM25" s="624"/>
      <c r="AN25" s="624"/>
      <c r="AO25" s="625"/>
      <c r="AP25" s="636" t="s">
        <v>293</v>
      </c>
      <c r="AQ25" s="637"/>
      <c r="AR25" s="637"/>
      <c r="AS25" s="637"/>
      <c r="AT25" s="637"/>
      <c r="AU25" s="637"/>
      <c r="AV25" s="637"/>
      <c r="AW25" s="637"/>
      <c r="AX25" s="637"/>
      <c r="AY25" s="637"/>
      <c r="AZ25" s="637"/>
      <c r="BA25" s="637"/>
      <c r="BB25" s="637"/>
      <c r="BC25" s="637"/>
      <c r="BD25" s="637"/>
      <c r="BE25" s="637"/>
      <c r="BF25" s="638"/>
      <c r="BG25" s="618" t="s">
        <v>239</v>
      </c>
      <c r="BH25" s="619"/>
      <c r="BI25" s="619"/>
      <c r="BJ25" s="619"/>
      <c r="BK25" s="619"/>
      <c r="BL25" s="619"/>
      <c r="BM25" s="619"/>
      <c r="BN25" s="620"/>
      <c r="BO25" s="621" t="s">
        <v>233</v>
      </c>
      <c r="BP25" s="621"/>
      <c r="BQ25" s="621"/>
      <c r="BR25" s="621"/>
      <c r="BS25" s="627" t="s">
        <v>239</v>
      </c>
      <c r="BT25" s="619"/>
      <c r="BU25" s="619"/>
      <c r="BV25" s="619"/>
      <c r="BW25" s="619"/>
      <c r="BX25" s="619"/>
      <c r="BY25" s="619"/>
      <c r="BZ25" s="619"/>
      <c r="CA25" s="619"/>
      <c r="CB25" s="628"/>
      <c r="CD25" s="633" t="s">
        <v>294</v>
      </c>
      <c r="CE25" s="634"/>
      <c r="CF25" s="634"/>
      <c r="CG25" s="634"/>
      <c r="CH25" s="634"/>
      <c r="CI25" s="634"/>
      <c r="CJ25" s="634"/>
      <c r="CK25" s="634"/>
      <c r="CL25" s="634"/>
      <c r="CM25" s="634"/>
      <c r="CN25" s="634"/>
      <c r="CO25" s="634"/>
      <c r="CP25" s="634"/>
      <c r="CQ25" s="635"/>
      <c r="CR25" s="618">
        <v>14139167</v>
      </c>
      <c r="CS25" s="654"/>
      <c r="CT25" s="654"/>
      <c r="CU25" s="654"/>
      <c r="CV25" s="654"/>
      <c r="CW25" s="654"/>
      <c r="CX25" s="654"/>
      <c r="CY25" s="655"/>
      <c r="CZ25" s="623">
        <v>14.5</v>
      </c>
      <c r="DA25" s="652"/>
      <c r="DB25" s="652"/>
      <c r="DC25" s="656"/>
      <c r="DD25" s="627">
        <v>12977657</v>
      </c>
      <c r="DE25" s="654"/>
      <c r="DF25" s="654"/>
      <c r="DG25" s="654"/>
      <c r="DH25" s="654"/>
      <c r="DI25" s="654"/>
      <c r="DJ25" s="654"/>
      <c r="DK25" s="655"/>
      <c r="DL25" s="627">
        <v>12789576</v>
      </c>
      <c r="DM25" s="654"/>
      <c r="DN25" s="654"/>
      <c r="DO25" s="654"/>
      <c r="DP25" s="654"/>
      <c r="DQ25" s="654"/>
      <c r="DR25" s="654"/>
      <c r="DS25" s="654"/>
      <c r="DT25" s="654"/>
      <c r="DU25" s="654"/>
      <c r="DV25" s="655"/>
      <c r="DW25" s="623">
        <v>22.7</v>
      </c>
      <c r="DX25" s="652"/>
      <c r="DY25" s="652"/>
      <c r="DZ25" s="652"/>
      <c r="EA25" s="652"/>
      <c r="EB25" s="652"/>
      <c r="EC25" s="653"/>
    </row>
    <row r="26" spans="2:133" ht="11.25" customHeight="1" x14ac:dyDescent="0.15">
      <c r="B26" s="615" t="s">
        <v>295</v>
      </c>
      <c r="C26" s="616"/>
      <c r="D26" s="616"/>
      <c r="E26" s="616"/>
      <c r="F26" s="616"/>
      <c r="G26" s="616"/>
      <c r="H26" s="616"/>
      <c r="I26" s="616"/>
      <c r="J26" s="616"/>
      <c r="K26" s="616"/>
      <c r="L26" s="616"/>
      <c r="M26" s="616"/>
      <c r="N26" s="616"/>
      <c r="O26" s="616"/>
      <c r="P26" s="616"/>
      <c r="Q26" s="617"/>
      <c r="R26" s="618">
        <v>905299</v>
      </c>
      <c r="S26" s="619"/>
      <c r="T26" s="619"/>
      <c r="U26" s="619"/>
      <c r="V26" s="619"/>
      <c r="W26" s="619"/>
      <c r="X26" s="619"/>
      <c r="Y26" s="620"/>
      <c r="Z26" s="621">
        <v>0.9</v>
      </c>
      <c r="AA26" s="621"/>
      <c r="AB26" s="621"/>
      <c r="AC26" s="621"/>
      <c r="AD26" s="622" t="s">
        <v>233</v>
      </c>
      <c r="AE26" s="622"/>
      <c r="AF26" s="622"/>
      <c r="AG26" s="622"/>
      <c r="AH26" s="622"/>
      <c r="AI26" s="622"/>
      <c r="AJ26" s="622"/>
      <c r="AK26" s="622"/>
      <c r="AL26" s="623" t="s">
        <v>239</v>
      </c>
      <c r="AM26" s="624"/>
      <c r="AN26" s="624"/>
      <c r="AO26" s="625"/>
      <c r="AP26" s="636" t="s">
        <v>296</v>
      </c>
      <c r="AQ26" s="657"/>
      <c r="AR26" s="657"/>
      <c r="AS26" s="657"/>
      <c r="AT26" s="657"/>
      <c r="AU26" s="657"/>
      <c r="AV26" s="657"/>
      <c r="AW26" s="657"/>
      <c r="AX26" s="657"/>
      <c r="AY26" s="657"/>
      <c r="AZ26" s="657"/>
      <c r="BA26" s="657"/>
      <c r="BB26" s="657"/>
      <c r="BC26" s="657"/>
      <c r="BD26" s="657"/>
      <c r="BE26" s="657"/>
      <c r="BF26" s="638"/>
      <c r="BG26" s="618" t="s">
        <v>239</v>
      </c>
      <c r="BH26" s="619"/>
      <c r="BI26" s="619"/>
      <c r="BJ26" s="619"/>
      <c r="BK26" s="619"/>
      <c r="BL26" s="619"/>
      <c r="BM26" s="619"/>
      <c r="BN26" s="620"/>
      <c r="BO26" s="621" t="s">
        <v>233</v>
      </c>
      <c r="BP26" s="621"/>
      <c r="BQ26" s="621"/>
      <c r="BR26" s="621"/>
      <c r="BS26" s="627" t="s">
        <v>233</v>
      </c>
      <c r="BT26" s="619"/>
      <c r="BU26" s="619"/>
      <c r="BV26" s="619"/>
      <c r="BW26" s="619"/>
      <c r="BX26" s="619"/>
      <c r="BY26" s="619"/>
      <c r="BZ26" s="619"/>
      <c r="CA26" s="619"/>
      <c r="CB26" s="628"/>
      <c r="CD26" s="633" t="s">
        <v>297</v>
      </c>
      <c r="CE26" s="634"/>
      <c r="CF26" s="634"/>
      <c r="CG26" s="634"/>
      <c r="CH26" s="634"/>
      <c r="CI26" s="634"/>
      <c r="CJ26" s="634"/>
      <c r="CK26" s="634"/>
      <c r="CL26" s="634"/>
      <c r="CM26" s="634"/>
      <c r="CN26" s="634"/>
      <c r="CO26" s="634"/>
      <c r="CP26" s="634"/>
      <c r="CQ26" s="635"/>
      <c r="CR26" s="618">
        <v>9974560</v>
      </c>
      <c r="CS26" s="619"/>
      <c r="CT26" s="619"/>
      <c r="CU26" s="619"/>
      <c r="CV26" s="619"/>
      <c r="CW26" s="619"/>
      <c r="CX26" s="619"/>
      <c r="CY26" s="620"/>
      <c r="CZ26" s="623">
        <v>10.3</v>
      </c>
      <c r="DA26" s="652"/>
      <c r="DB26" s="652"/>
      <c r="DC26" s="656"/>
      <c r="DD26" s="627">
        <v>8927962</v>
      </c>
      <c r="DE26" s="619"/>
      <c r="DF26" s="619"/>
      <c r="DG26" s="619"/>
      <c r="DH26" s="619"/>
      <c r="DI26" s="619"/>
      <c r="DJ26" s="619"/>
      <c r="DK26" s="620"/>
      <c r="DL26" s="627" t="s">
        <v>233</v>
      </c>
      <c r="DM26" s="619"/>
      <c r="DN26" s="619"/>
      <c r="DO26" s="619"/>
      <c r="DP26" s="619"/>
      <c r="DQ26" s="619"/>
      <c r="DR26" s="619"/>
      <c r="DS26" s="619"/>
      <c r="DT26" s="619"/>
      <c r="DU26" s="619"/>
      <c r="DV26" s="620"/>
      <c r="DW26" s="623" t="s">
        <v>233</v>
      </c>
      <c r="DX26" s="652"/>
      <c r="DY26" s="652"/>
      <c r="DZ26" s="652"/>
      <c r="EA26" s="652"/>
      <c r="EB26" s="652"/>
      <c r="EC26" s="653"/>
    </row>
    <row r="27" spans="2:133" ht="11.25" customHeight="1" x14ac:dyDescent="0.15">
      <c r="B27" s="615" t="s">
        <v>298</v>
      </c>
      <c r="C27" s="616"/>
      <c r="D27" s="616"/>
      <c r="E27" s="616"/>
      <c r="F27" s="616"/>
      <c r="G27" s="616"/>
      <c r="H27" s="616"/>
      <c r="I27" s="616"/>
      <c r="J27" s="616"/>
      <c r="K27" s="616"/>
      <c r="L27" s="616"/>
      <c r="M27" s="616"/>
      <c r="N27" s="616"/>
      <c r="O27" s="616"/>
      <c r="P27" s="616"/>
      <c r="Q27" s="617"/>
      <c r="R27" s="618">
        <v>16352053</v>
      </c>
      <c r="S27" s="619"/>
      <c r="T27" s="619"/>
      <c r="U27" s="619"/>
      <c r="V27" s="619"/>
      <c r="W27" s="619"/>
      <c r="X27" s="619"/>
      <c r="Y27" s="620"/>
      <c r="Z27" s="621">
        <v>16.600000000000001</v>
      </c>
      <c r="AA27" s="621"/>
      <c r="AB27" s="621"/>
      <c r="AC27" s="621"/>
      <c r="AD27" s="622" t="s">
        <v>239</v>
      </c>
      <c r="AE27" s="622"/>
      <c r="AF27" s="622"/>
      <c r="AG27" s="622"/>
      <c r="AH27" s="622"/>
      <c r="AI27" s="622"/>
      <c r="AJ27" s="622"/>
      <c r="AK27" s="622"/>
      <c r="AL27" s="623" t="s">
        <v>233</v>
      </c>
      <c r="AM27" s="624"/>
      <c r="AN27" s="624"/>
      <c r="AO27" s="625"/>
      <c r="AP27" s="615" t="s">
        <v>299</v>
      </c>
      <c r="AQ27" s="616"/>
      <c r="AR27" s="616"/>
      <c r="AS27" s="616"/>
      <c r="AT27" s="616"/>
      <c r="AU27" s="616"/>
      <c r="AV27" s="616"/>
      <c r="AW27" s="616"/>
      <c r="AX27" s="616"/>
      <c r="AY27" s="616"/>
      <c r="AZ27" s="616"/>
      <c r="BA27" s="616"/>
      <c r="BB27" s="616"/>
      <c r="BC27" s="616"/>
      <c r="BD27" s="616"/>
      <c r="BE27" s="616"/>
      <c r="BF27" s="617"/>
      <c r="BG27" s="618">
        <v>28578780</v>
      </c>
      <c r="BH27" s="619"/>
      <c r="BI27" s="619"/>
      <c r="BJ27" s="619"/>
      <c r="BK27" s="619"/>
      <c r="BL27" s="619"/>
      <c r="BM27" s="619"/>
      <c r="BN27" s="620"/>
      <c r="BO27" s="621">
        <v>100</v>
      </c>
      <c r="BP27" s="621"/>
      <c r="BQ27" s="621"/>
      <c r="BR27" s="621"/>
      <c r="BS27" s="627">
        <v>588674</v>
      </c>
      <c r="BT27" s="619"/>
      <c r="BU27" s="619"/>
      <c r="BV27" s="619"/>
      <c r="BW27" s="619"/>
      <c r="BX27" s="619"/>
      <c r="BY27" s="619"/>
      <c r="BZ27" s="619"/>
      <c r="CA27" s="619"/>
      <c r="CB27" s="628"/>
      <c r="CD27" s="633" t="s">
        <v>300</v>
      </c>
      <c r="CE27" s="634"/>
      <c r="CF27" s="634"/>
      <c r="CG27" s="634"/>
      <c r="CH27" s="634"/>
      <c r="CI27" s="634"/>
      <c r="CJ27" s="634"/>
      <c r="CK27" s="634"/>
      <c r="CL27" s="634"/>
      <c r="CM27" s="634"/>
      <c r="CN27" s="634"/>
      <c r="CO27" s="634"/>
      <c r="CP27" s="634"/>
      <c r="CQ27" s="635"/>
      <c r="CR27" s="618">
        <v>24311166</v>
      </c>
      <c r="CS27" s="654"/>
      <c r="CT27" s="654"/>
      <c r="CU27" s="654"/>
      <c r="CV27" s="654"/>
      <c r="CW27" s="654"/>
      <c r="CX27" s="654"/>
      <c r="CY27" s="655"/>
      <c r="CZ27" s="623">
        <v>25</v>
      </c>
      <c r="DA27" s="652"/>
      <c r="DB27" s="652"/>
      <c r="DC27" s="656"/>
      <c r="DD27" s="627">
        <v>7628540</v>
      </c>
      <c r="DE27" s="654"/>
      <c r="DF27" s="654"/>
      <c r="DG27" s="654"/>
      <c r="DH27" s="654"/>
      <c r="DI27" s="654"/>
      <c r="DJ27" s="654"/>
      <c r="DK27" s="655"/>
      <c r="DL27" s="627">
        <v>7595761</v>
      </c>
      <c r="DM27" s="654"/>
      <c r="DN27" s="654"/>
      <c r="DO27" s="654"/>
      <c r="DP27" s="654"/>
      <c r="DQ27" s="654"/>
      <c r="DR27" s="654"/>
      <c r="DS27" s="654"/>
      <c r="DT27" s="654"/>
      <c r="DU27" s="654"/>
      <c r="DV27" s="655"/>
      <c r="DW27" s="623">
        <v>13.5</v>
      </c>
      <c r="DX27" s="652"/>
      <c r="DY27" s="652"/>
      <c r="DZ27" s="652"/>
      <c r="EA27" s="652"/>
      <c r="EB27" s="652"/>
      <c r="EC27" s="653"/>
    </row>
    <row r="28" spans="2:133" ht="11.25" customHeight="1" x14ac:dyDescent="0.15">
      <c r="B28" s="660" t="s">
        <v>301</v>
      </c>
      <c r="C28" s="661"/>
      <c r="D28" s="661"/>
      <c r="E28" s="661"/>
      <c r="F28" s="661"/>
      <c r="G28" s="661"/>
      <c r="H28" s="661"/>
      <c r="I28" s="661"/>
      <c r="J28" s="661"/>
      <c r="K28" s="661"/>
      <c r="L28" s="661"/>
      <c r="M28" s="661"/>
      <c r="N28" s="661"/>
      <c r="O28" s="661"/>
      <c r="P28" s="661"/>
      <c r="Q28" s="662"/>
      <c r="R28" s="618">
        <v>8699</v>
      </c>
      <c r="S28" s="619"/>
      <c r="T28" s="619"/>
      <c r="U28" s="619"/>
      <c r="V28" s="619"/>
      <c r="W28" s="619"/>
      <c r="X28" s="619"/>
      <c r="Y28" s="620"/>
      <c r="Z28" s="621">
        <v>0</v>
      </c>
      <c r="AA28" s="621"/>
      <c r="AB28" s="621"/>
      <c r="AC28" s="621"/>
      <c r="AD28" s="622">
        <v>8699</v>
      </c>
      <c r="AE28" s="622"/>
      <c r="AF28" s="622"/>
      <c r="AG28" s="622"/>
      <c r="AH28" s="622"/>
      <c r="AI28" s="622"/>
      <c r="AJ28" s="622"/>
      <c r="AK28" s="622"/>
      <c r="AL28" s="623">
        <v>0</v>
      </c>
      <c r="AM28" s="624"/>
      <c r="AN28" s="624"/>
      <c r="AO28" s="625"/>
      <c r="AP28" s="663"/>
      <c r="AQ28" s="664"/>
      <c r="AR28" s="664"/>
      <c r="AS28" s="664"/>
      <c r="AT28" s="664"/>
      <c r="AU28" s="664"/>
      <c r="AV28" s="664"/>
      <c r="AW28" s="664"/>
      <c r="AX28" s="664"/>
      <c r="AY28" s="664"/>
      <c r="AZ28" s="664"/>
      <c r="BA28" s="664"/>
      <c r="BB28" s="664"/>
      <c r="BC28" s="664"/>
      <c r="BD28" s="664"/>
      <c r="BE28" s="664"/>
      <c r="BF28" s="665"/>
      <c r="BG28" s="618"/>
      <c r="BH28" s="619"/>
      <c r="BI28" s="619"/>
      <c r="BJ28" s="619"/>
      <c r="BK28" s="619"/>
      <c r="BL28" s="619"/>
      <c r="BM28" s="619"/>
      <c r="BN28" s="620"/>
      <c r="BO28" s="621"/>
      <c r="BP28" s="621"/>
      <c r="BQ28" s="621"/>
      <c r="BR28" s="621"/>
      <c r="BS28" s="622"/>
      <c r="BT28" s="622"/>
      <c r="BU28" s="622"/>
      <c r="BV28" s="622"/>
      <c r="BW28" s="622"/>
      <c r="BX28" s="622"/>
      <c r="BY28" s="622"/>
      <c r="BZ28" s="622"/>
      <c r="CA28" s="622"/>
      <c r="CB28" s="626"/>
      <c r="CD28" s="633" t="s">
        <v>302</v>
      </c>
      <c r="CE28" s="634"/>
      <c r="CF28" s="634"/>
      <c r="CG28" s="634"/>
      <c r="CH28" s="634"/>
      <c r="CI28" s="634"/>
      <c r="CJ28" s="634"/>
      <c r="CK28" s="634"/>
      <c r="CL28" s="634"/>
      <c r="CM28" s="634"/>
      <c r="CN28" s="634"/>
      <c r="CO28" s="634"/>
      <c r="CP28" s="634"/>
      <c r="CQ28" s="635"/>
      <c r="CR28" s="618">
        <v>13615746</v>
      </c>
      <c r="CS28" s="619"/>
      <c r="CT28" s="619"/>
      <c r="CU28" s="619"/>
      <c r="CV28" s="619"/>
      <c r="CW28" s="619"/>
      <c r="CX28" s="619"/>
      <c r="CY28" s="620"/>
      <c r="CZ28" s="623">
        <v>14</v>
      </c>
      <c r="DA28" s="652"/>
      <c r="DB28" s="652"/>
      <c r="DC28" s="656"/>
      <c r="DD28" s="627">
        <v>13219685</v>
      </c>
      <c r="DE28" s="619"/>
      <c r="DF28" s="619"/>
      <c r="DG28" s="619"/>
      <c r="DH28" s="619"/>
      <c r="DI28" s="619"/>
      <c r="DJ28" s="619"/>
      <c r="DK28" s="620"/>
      <c r="DL28" s="627">
        <v>12731066</v>
      </c>
      <c r="DM28" s="619"/>
      <c r="DN28" s="619"/>
      <c r="DO28" s="619"/>
      <c r="DP28" s="619"/>
      <c r="DQ28" s="619"/>
      <c r="DR28" s="619"/>
      <c r="DS28" s="619"/>
      <c r="DT28" s="619"/>
      <c r="DU28" s="619"/>
      <c r="DV28" s="620"/>
      <c r="DW28" s="623">
        <v>22.6</v>
      </c>
      <c r="DX28" s="652"/>
      <c r="DY28" s="652"/>
      <c r="DZ28" s="652"/>
      <c r="EA28" s="652"/>
      <c r="EB28" s="652"/>
      <c r="EC28" s="653"/>
    </row>
    <row r="29" spans="2:133" ht="11.25" customHeight="1" x14ac:dyDescent="0.15">
      <c r="B29" s="615" t="s">
        <v>303</v>
      </c>
      <c r="C29" s="616"/>
      <c r="D29" s="616"/>
      <c r="E29" s="616"/>
      <c r="F29" s="616"/>
      <c r="G29" s="616"/>
      <c r="H29" s="616"/>
      <c r="I29" s="616"/>
      <c r="J29" s="616"/>
      <c r="K29" s="616"/>
      <c r="L29" s="616"/>
      <c r="M29" s="616"/>
      <c r="N29" s="616"/>
      <c r="O29" s="616"/>
      <c r="P29" s="616"/>
      <c r="Q29" s="617"/>
      <c r="R29" s="618">
        <v>6861627</v>
      </c>
      <c r="S29" s="619"/>
      <c r="T29" s="619"/>
      <c r="U29" s="619"/>
      <c r="V29" s="619"/>
      <c r="W29" s="619"/>
      <c r="X29" s="619"/>
      <c r="Y29" s="620"/>
      <c r="Z29" s="621">
        <v>6.9</v>
      </c>
      <c r="AA29" s="621"/>
      <c r="AB29" s="621"/>
      <c r="AC29" s="621"/>
      <c r="AD29" s="622" t="s">
        <v>233</v>
      </c>
      <c r="AE29" s="622"/>
      <c r="AF29" s="622"/>
      <c r="AG29" s="622"/>
      <c r="AH29" s="622"/>
      <c r="AI29" s="622"/>
      <c r="AJ29" s="622"/>
      <c r="AK29" s="622"/>
      <c r="AL29" s="623" t="s">
        <v>239</v>
      </c>
      <c r="AM29" s="624"/>
      <c r="AN29" s="624"/>
      <c r="AO29" s="625"/>
      <c r="AP29" s="597" t="s">
        <v>221</v>
      </c>
      <c r="AQ29" s="598"/>
      <c r="AR29" s="598"/>
      <c r="AS29" s="598"/>
      <c r="AT29" s="598"/>
      <c r="AU29" s="598"/>
      <c r="AV29" s="598"/>
      <c r="AW29" s="598"/>
      <c r="AX29" s="598"/>
      <c r="AY29" s="598"/>
      <c r="AZ29" s="598"/>
      <c r="BA29" s="598"/>
      <c r="BB29" s="598"/>
      <c r="BC29" s="598"/>
      <c r="BD29" s="598"/>
      <c r="BE29" s="598"/>
      <c r="BF29" s="599"/>
      <c r="BG29" s="597" t="s">
        <v>304</v>
      </c>
      <c r="BH29" s="658"/>
      <c r="BI29" s="658"/>
      <c r="BJ29" s="658"/>
      <c r="BK29" s="658"/>
      <c r="BL29" s="658"/>
      <c r="BM29" s="658"/>
      <c r="BN29" s="658"/>
      <c r="BO29" s="658"/>
      <c r="BP29" s="658"/>
      <c r="BQ29" s="659"/>
      <c r="BR29" s="597" t="s">
        <v>305</v>
      </c>
      <c r="BS29" s="658"/>
      <c r="BT29" s="658"/>
      <c r="BU29" s="658"/>
      <c r="BV29" s="658"/>
      <c r="BW29" s="658"/>
      <c r="BX29" s="658"/>
      <c r="BY29" s="658"/>
      <c r="BZ29" s="658"/>
      <c r="CA29" s="658"/>
      <c r="CB29" s="659"/>
      <c r="CD29" s="681" t="s">
        <v>306</v>
      </c>
      <c r="CE29" s="682"/>
      <c r="CF29" s="633" t="s">
        <v>63</v>
      </c>
      <c r="CG29" s="634"/>
      <c r="CH29" s="634"/>
      <c r="CI29" s="634"/>
      <c r="CJ29" s="634"/>
      <c r="CK29" s="634"/>
      <c r="CL29" s="634"/>
      <c r="CM29" s="634"/>
      <c r="CN29" s="634"/>
      <c r="CO29" s="634"/>
      <c r="CP29" s="634"/>
      <c r="CQ29" s="635"/>
      <c r="CR29" s="618">
        <v>13612431</v>
      </c>
      <c r="CS29" s="654"/>
      <c r="CT29" s="654"/>
      <c r="CU29" s="654"/>
      <c r="CV29" s="654"/>
      <c r="CW29" s="654"/>
      <c r="CX29" s="654"/>
      <c r="CY29" s="655"/>
      <c r="CZ29" s="623">
        <v>14</v>
      </c>
      <c r="DA29" s="652"/>
      <c r="DB29" s="652"/>
      <c r="DC29" s="656"/>
      <c r="DD29" s="627">
        <v>13216370</v>
      </c>
      <c r="DE29" s="654"/>
      <c r="DF29" s="654"/>
      <c r="DG29" s="654"/>
      <c r="DH29" s="654"/>
      <c r="DI29" s="654"/>
      <c r="DJ29" s="654"/>
      <c r="DK29" s="655"/>
      <c r="DL29" s="627">
        <v>12727751</v>
      </c>
      <c r="DM29" s="654"/>
      <c r="DN29" s="654"/>
      <c r="DO29" s="654"/>
      <c r="DP29" s="654"/>
      <c r="DQ29" s="654"/>
      <c r="DR29" s="654"/>
      <c r="DS29" s="654"/>
      <c r="DT29" s="654"/>
      <c r="DU29" s="654"/>
      <c r="DV29" s="655"/>
      <c r="DW29" s="623">
        <v>22.6</v>
      </c>
      <c r="DX29" s="652"/>
      <c r="DY29" s="652"/>
      <c r="DZ29" s="652"/>
      <c r="EA29" s="652"/>
      <c r="EB29" s="652"/>
      <c r="EC29" s="653"/>
    </row>
    <row r="30" spans="2:133" ht="11.25" customHeight="1" x14ac:dyDescent="0.15">
      <c r="B30" s="615" t="s">
        <v>307</v>
      </c>
      <c r="C30" s="616"/>
      <c r="D30" s="616"/>
      <c r="E30" s="616"/>
      <c r="F30" s="616"/>
      <c r="G30" s="616"/>
      <c r="H30" s="616"/>
      <c r="I30" s="616"/>
      <c r="J30" s="616"/>
      <c r="K30" s="616"/>
      <c r="L30" s="616"/>
      <c r="M30" s="616"/>
      <c r="N30" s="616"/>
      <c r="O30" s="616"/>
      <c r="P30" s="616"/>
      <c r="Q30" s="617"/>
      <c r="R30" s="618">
        <v>544523</v>
      </c>
      <c r="S30" s="619"/>
      <c r="T30" s="619"/>
      <c r="U30" s="619"/>
      <c r="V30" s="619"/>
      <c r="W30" s="619"/>
      <c r="X30" s="619"/>
      <c r="Y30" s="620"/>
      <c r="Z30" s="621">
        <v>0.6</v>
      </c>
      <c r="AA30" s="621"/>
      <c r="AB30" s="621"/>
      <c r="AC30" s="621"/>
      <c r="AD30" s="622">
        <v>48492</v>
      </c>
      <c r="AE30" s="622"/>
      <c r="AF30" s="622"/>
      <c r="AG30" s="622"/>
      <c r="AH30" s="622"/>
      <c r="AI30" s="622"/>
      <c r="AJ30" s="622"/>
      <c r="AK30" s="622"/>
      <c r="AL30" s="623">
        <v>0.1</v>
      </c>
      <c r="AM30" s="624"/>
      <c r="AN30" s="624"/>
      <c r="AO30" s="625"/>
      <c r="AP30" s="666" t="s">
        <v>308</v>
      </c>
      <c r="AQ30" s="667"/>
      <c r="AR30" s="667"/>
      <c r="AS30" s="667"/>
      <c r="AT30" s="672" t="s">
        <v>309</v>
      </c>
      <c r="AU30" s="207"/>
      <c r="AV30" s="207"/>
      <c r="AW30" s="207"/>
      <c r="AX30" s="604" t="s">
        <v>183</v>
      </c>
      <c r="AY30" s="605"/>
      <c r="AZ30" s="605"/>
      <c r="BA30" s="605"/>
      <c r="BB30" s="605"/>
      <c r="BC30" s="605"/>
      <c r="BD30" s="605"/>
      <c r="BE30" s="605"/>
      <c r="BF30" s="606"/>
      <c r="BG30" s="678">
        <v>99.4</v>
      </c>
      <c r="BH30" s="679"/>
      <c r="BI30" s="679"/>
      <c r="BJ30" s="679"/>
      <c r="BK30" s="679"/>
      <c r="BL30" s="679"/>
      <c r="BM30" s="613">
        <v>98.1</v>
      </c>
      <c r="BN30" s="679"/>
      <c r="BO30" s="679"/>
      <c r="BP30" s="679"/>
      <c r="BQ30" s="680"/>
      <c r="BR30" s="678">
        <v>99.4</v>
      </c>
      <c r="BS30" s="679"/>
      <c r="BT30" s="679"/>
      <c r="BU30" s="679"/>
      <c r="BV30" s="679"/>
      <c r="BW30" s="679"/>
      <c r="BX30" s="613">
        <v>97.9</v>
      </c>
      <c r="BY30" s="679"/>
      <c r="BZ30" s="679"/>
      <c r="CA30" s="679"/>
      <c r="CB30" s="680"/>
      <c r="CD30" s="683"/>
      <c r="CE30" s="684"/>
      <c r="CF30" s="633" t="s">
        <v>310</v>
      </c>
      <c r="CG30" s="634"/>
      <c r="CH30" s="634"/>
      <c r="CI30" s="634"/>
      <c r="CJ30" s="634"/>
      <c r="CK30" s="634"/>
      <c r="CL30" s="634"/>
      <c r="CM30" s="634"/>
      <c r="CN30" s="634"/>
      <c r="CO30" s="634"/>
      <c r="CP30" s="634"/>
      <c r="CQ30" s="635"/>
      <c r="CR30" s="618">
        <v>12586376</v>
      </c>
      <c r="CS30" s="619"/>
      <c r="CT30" s="619"/>
      <c r="CU30" s="619"/>
      <c r="CV30" s="619"/>
      <c r="CW30" s="619"/>
      <c r="CX30" s="619"/>
      <c r="CY30" s="620"/>
      <c r="CZ30" s="623">
        <v>12.9</v>
      </c>
      <c r="DA30" s="652"/>
      <c r="DB30" s="652"/>
      <c r="DC30" s="656"/>
      <c r="DD30" s="627">
        <v>12234744</v>
      </c>
      <c r="DE30" s="619"/>
      <c r="DF30" s="619"/>
      <c r="DG30" s="619"/>
      <c r="DH30" s="619"/>
      <c r="DI30" s="619"/>
      <c r="DJ30" s="619"/>
      <c r="DK30" s="620"/>
      <c r="DL30" s="627">
        <v>11746644</v>
      </c>
      <c r="DM30" s="619"/>
      <c r="DN30" s="619"/>
      <c r="DO30" s="619"/>
      <c r="DP30" s="619"/>
      <c r="DQ30" s="619"/>
      <c r="DR30" s="619"/>
      <c r="DS30" s="619"/>
      <c r="DT30" s="619"/>
      <c r="DU30" s="619"/>
      <c r="DV30" s="620"/>
      <c r="DW30" s="623">
        <v>20.8</v>
      </c>
      <c r="DX30" s="652"/>
      <c r="DY30" s="652"/>
      <c r="DZ30" s="652"/>
      <c r="EA30" s="652"/>
      <c r="EB30" s="652"/>
      <c r="EC30" s="653"/>
    </row>
    <row r="31" spans="2:133" ht="11.25" customHeight="1" x14ac:dyDescent="0.15">
      <c r="B31" s="615" t="s">
        <v>311</v>
      </c>
      <c r="C31" s="616"/>
      <c r="D31" s="616"/>
      <c r="E31" s="616"/>
      <c r="F31" s="616"/>
      <c r="G31" s="616"/>
      <c r="H31" s="616"/>
      <c r="I31" s="616"/>
      <c r="J31" s="616"/>
      <c r="K31" s="616"/>
      <c r="L31" s="616"/>
      <c r="M31" s="616"/>
      <c r="N31" s="616"/>
      <c r="O31" s="616"/>
      <c r="P31" s="616"/>
      <c r="Q31" s="617"/>
      <c r="R31" s="618">
        <v>176841</v>
      </c>
      <c r="S31" s="619"/>
      <c r="T31" s="619"/>
      <c r="U31" s="619"/>
      <c r="V31" s="619"/>
      <c r="W31" s="619"/>
      <c r="X31" s="619"/>
      <c r="Y31" s="620"/>
      <c r="Z31" s="621">
        <v>0.2</v>
      </c>
      <c r="AA31" s="621"/>
      <c r="AB31" s="621"/>
      <c r="AC31" s="621"/>
      <c r="AD31" s="622" t="s">
        <v>233</v>
      </c>
      <c r="AE31" s="622"/>
      <c r="AF31" s="622"/>
      <c r="AG31" s="622"/>
      <c r="AH31" s="622"/>
      <c r="AI31" s="622"/>
      <c r="AJ31" s="622"/>
      <c r="AK31" s="622"/>
      <c r="AL31" s="623" t="s">
        <v>239</v>
      </c>
      <c r="AM31" s="624"/>
      <c r="AN31" s="624"/>
      <c r="AO31" s="625"/>
      <c r="AP31" s="668"/>
      <c r="AQ31" s="669"/>
      <c r="AR31" s="669"/>
      <c r="AS31" s="669"/>
      <c r="AT31" s="673"/>
      <c r="AU31" s="206" t="s">
        <v>312</v>
      </c>
      <c r="AV31" s="206"/>
      <c r="AW31" s="206"/>
      <c r="AX31" s="615" t="s">
        <v>313</v>
      </c>
      <c r="AY31" s="616"/>
      <c r="AZ31" s="616"/>
      <c r="BA31" s="616"/>
      <c r="BB31" s="616"/>
      <c r="BC31" s="616"/>
      <c r="BD31" s="616"/>
      <c r="BE31" s="616"/>
      <c r="BF31" s="617"/>
      <c r="BG31" s="675">
        <v>99.4</v>
      </c>
      <c r="BH31" s="654"/>
      <c r="BI31" s="654"/>
      <c r="BJ31" s="654"/>
      <c r="BK31" s="654"/>
      <c r="BL31" s="654"/>
      <c r="BM31" s="624">
        <v>98.4</v>
      </c>
      <c r="BN31" s="676"/>
      <c r="BO31" s="676"/>
      <c r="BP31" s="676"/>
      <c r="BQ31" s="677"/>
      <c r="BR31" s="675">
        <v>99.4</v>
      </c>
      <c r="BS31" s="654"/>
      <c r="BT31" s="654"/>
      <c r="BU31" s="654"/>
      <c r="BV31" s="654"/>
      <c r="BW31" s="654"/>
      <c r="BX31" s="624">
        <v>98.2</v>
      </c>
      <c r="BY31" s="676"/>
      <c r="BZ31" s="676"/>
      <c r="CA31" s="676"/>
      <c r="CB31" s="677"/>
      <c r="CD31" s="683"/>
      <c r="CE31" s="684"/>
      <c r="CF31" s="633" t="s">
        <v>314</v>
      </c>
      <c r="CG31" s="634"/>
      <c r="CH31" s="634"/>
      <c r="CI31" s="634"/>
      <c r="CJ31" s="634"/>
      <c r="CK31" s="634"/>
      <c r="CL31" s="634"/>
      <c r="CM31" s="634"/>
      <c r="CN31" s="634"/>
      <c r="CO31" s="634"/>
      <c r="CP31" s="634"/>
      <c r="CQ31" s="635"/>
      <c r="CR31" s="618">
        <v>1026055</v>
      </c>
      <c r="CS31" s="654"/>
      <c r="CT31" s="654"/>
      <c r="CU31" s="654"/>
      <c r="CV31" s="654"/>
      <c r="CW31" s="654"/>
      <c r="CX31" s="654"/>
      <c r="CY31" s="655"/>
      <c r="CZ31" s="623">
        <v>1.1000000000000001</v>
      </c>
      <c r="DA31" s="652"/>
      <c r="DB31" s="652"/>
      <c r="DC31" s="656"/>
      <c r="DD31" s="627">
        <v>981626</v>
      </c>
      <c r="DE31" s="654"/>
      <c r="DF31" s="654"/>
      <c r="DG31" s="654"/>
      <c r="DH31" s="654"/>
      <c r="DI31" s="654"/>
      <c r="DJ31" s="654"/>
      <c r="DK31" s="655"/>
      <c r="DL31" s="627">
        <v>981107</v>
      </c>
      <c r="DM31" s="654"/>
      <c r="DN31" s="654"/>
      <c r="DO31" s="654"/>
      <c r="DP31" s="654"/>
      <c r="DQ31" s="654"/>
      <c r="DR31" s="654"/>
      <c r="DS31" s="654"/>
      <c r="DT31" s="654"/>
      <c r="DU31" s="654"/>
      <c r="DV31" s="655"/>
      <c r="DW31" s="623">
        <v>1.7</v>
      </c>
      <c r="DX31" s="652"/>
      <c r="DY31" s="652"/>
      <c r="DZ31" s="652"/>
      <c r="EA31" s="652"/>
      <c r="EB31" s="652"/>
      <c r="EC31" s="653"/>
    </row>
    <row r="32" spans="2:133" ht="11.25" customHeight="1" x14ac:dyDescent="0.15">
      <c r="B32" s="615" t="s">
        <v>315</v>
      </c>
      <c r="C32" s="616"/>
      <c r="D32" s="616"/>
      <c r="E32" s="616"/>
      <c r="F32" s="616"/>
      <c r="G32" s="616"/>
      <c r="H32" s="616"/>
      <c r="I32" s="616"/>
      <c r="J32" s="616"/>
      <c r="K32" s="616"/>
      <c r="L32" s="616"/>
      <c r="M32" s="616"/>
      <c r="N32" s="616"/>
      <c r="O32" s="616"/>
      <c r="P32" s="616"/>
      <c r="Q32" s="617"/>
      <c r="R32" s="618">
        <v>1967526</v>
      </c>
      <c r="S32" s="619"/>
      <c r="T32" s="619"/>
      <c r="U32" s="619"/>
      <c r="V32" s="619"/>
      <c r="W32" s="619"/>
      <c r="X32" s="619"/>
      <c r="Y32" s="620"/>
      <c r="Z32" s="621">
        <v>2</v>
      </c>
      <c r="AA32" s="621"/>
      <c r="AB32" s="621"/>
      <c r="AC32" s="621"/>
      <c r="AD32" s="622" t="s">
        <v>239</v>
      </c>
      <c r="AE32" s="622"/>
      <c r="AF32" s="622"/>
      <c r="AG32" s="622"/>
      <c r="AH32" s="622"/>
      <c r="AI32" s="622"/>
      <c r="AJ32" s="622"/>
      <c r="AK32" s="622"/>
      <c r="AL32" s="623" t="s">
        <v>239</v>
      </c>
      <c r="AM32" s="624"/>
      <c r="AN32" s="624"/>
      <c r="AO32" s="625"/>
      <c r="AP32" s="670"/>
      <c r="AQ32" s="671"/>
      <c r="AR32" s="671"/>
      <c r="AS32" s="671"/>
      <c r="AT32" s="674"/>
      <c r="AU32" s="208"/>
      <c r="AV32" s="208"/>
      <c r="AW32" s="208"/>
      <c r="AX32" s="663" t="s">
        <v>316</v>
      </c>
      <c r="AY32" s="664"/>
      <c r="AZ32" s="664"/>
      <c r="BA32" s="664"/>
      <c r="BB32" s="664"/>
      <c r="BC32" s="664"/>
      <c r="BD32" s="664"/>
      <c r="BE32" s="664"/>
      <c r="BF32" s="665"/>
      <c r="BG32" s="687">
        <v>99.3</v>
      </c>
      <c r="BH32" s="688"/>
      <c r="BI32" s="688"/>
      <c r="BJ32" s="688"/>
      <c r="BK32" s="688"/>
      <c r="BL32" s="688"/>
      <c r="BM32" s="689">
        <v>97.6</v>
      </c>
      <c r="BN32" s="688"/>
      <c r="BO32" s="688"/>
      <c r="BP32" s="688"/>
      <c r="BQ32" s="690"/>
      <c r="BR32" s="687">
        <v>99.3</v>
      </c>
      <c r="BS32" s="688"/>
      <c r="BT32" s="688"/>
      <c r="BU32" s="688"/>
      <c r="BV32" s="688"/>
      <c r="BW32" s="688"/>
      <c r="BX32" s="689">
        <v>97.5</v>
      </c>
      <c r="BY32" s="688"/>
      <c r="BZ32" s="688"/>
      <c r="CA32" s="688"/>
      <c r="CB32" s="690"/>
      <c r="CD32" s="685"/>
      <c r="CE32" s="686"/>
      <c r="CF32" s="633" t="s">
        <v>317</v>
      </c>
      <c r="CG32" s="634"/>
      <c r="CH32" s="634"/>
      <c r="CI32" s="634"/>
      <c r="CJ32" s="634"/>
      <c r="CK32" s="634"/>
      <c r="CL32" s="634"/>
      <c r="CM32" s="634"/>
      <c r="CN32" s="634"/>
      <c r="CO32" s="634"/>
      <c r="CP32" s="634"/>
      <c r="CQ32" s="635"/>
      <c r="CR32" s="618">
        <v>3315</v>
      </c>
      <c r="CS32" s="619"/>
      <c r="CT32" s="619"/>
      <c r="CU32" s="619"/>
      <c r="CV32" s="619"/>
      <c r="CW32" s="619"/>
      <c r="CX32" s="619"/>
      <c r="CY32" s="620"/>
      <c r="CZ32" s="623">
        <v>0</v>
      </c>
      <c r="DA32" s="652"/>
      <c r="DB32" s="652"/>
      <c r="DC32" s="656"/>
      <c r="DD32" s="627">
        <v>3315</v>
      </c>
      <c r="DE32" s="619"/>
      <c r="DF32" s="619"/>
      <c r="DG32" s="619"/>
      <c r="DH32" s="619"/>
      <c r="DI32" s="619"/>
      <c r="DJ32" s="619"/>
      <c r="DK32" s="620"/>
      <c r="DL32" s="627">
        <v>3315</v>
      </c>
      <c r="DM32" s="619"/>
      <c r="DN32" s="619"/>
      <c r="DO32" s="619"/>
      <c r="DP32" s="619"/>
      <c r="DQ32" s="619"/>
      <c r="DR32" s="619"/>
      <c r="DS32" s="619"/>
      <c r="DT32" s="619"/>
      <c r="DU32" s="619"/>
      <c r="DV32" s="620"/>
      <c r="DW32" s="623">
        <v>0</v>
      </c>
      <c r="DX32" s="652"/>
      <c r="DY32" s="652"/>
      <c r="DZ32" s="652"/>
      <c r="EA32" s="652"/>
      <c r="EB32" s="652"/>
      <c r="EC32" s="653"/>
    </row>
    <row r="33" spans="2:133" ht="11.25" customHeight="1" x14ac:dyDescent="0.15">
      <c r="B33" s="615" t="s">
        <v>318</v>
      </c>
      <c r="C33" s="616"/>
      <c r="D33" s="616"/>
      <c r="E33" s="616"/>
      <c r="F33" s="616"/>
      <c r="G33" s="616"/>
      <c r="H33" s="616"/>
      <c r="I33" s="616"/>
      <c r="J33" s="616"/>
      <c r="K33" s="616"/>
      <c r="L33" s="616"/>
      <c r="M33" s="616"/>
      <c r="N33" s="616"/>
      <c r="O33" s="616"/>
      <c r="P33" s="616"/>
      <c r="Q33" s="617"/>
      <c r="R33" s="618">
        <v>1363275</v>
      </c>
      <c r="S33" s="619"/>
      <c r="T33" s="619"/>
      <c r="U33" s="619"/>
      <c r="V33" s="619"/>
      <c r="W33" s="619"/>
      <c r="X33" s="619"/>
      <c r="Y33" s="620"/>
      <c r="Z33" s="621">
        <v>1.4</v>
      </c>
      <c r="AA33" s="621"/>
      <c r="AB33" s="621"/>
      <c r="AC33" s="621"/>
      <c r="AD33" s="622" t="s">
        <v>239</v>
      </c>
      <c r="AE33" s="622"/>
      <c r="AF33" s="622"/>
      <c r="AG33" s="622"/>
      <c r="AH33" s="622"/>
      <c r="AI33" s="622"/>
      <c r="AJ33" s="622"/>
      <c r="AK33" s="622"/>
      <c r="AL33" s="623" t="s">
        <v>239</v>
      </c>
      <c r="AM33" s="624"/>
      <c r="AN33" s="624"/>
      <c r="AO33" s="625"/>
      <c r="AP33" s="209"/>
      <c r="AQ33" s="210"/>
      <c r="AR33" s="206"/>
      <c r="AS33" s="207"/>
      <c r="AT33" s="207"/>
      <c r="AU33" s="207"/>
      <c r="AV33" s="207"/>
      <c r="AW33" s="207"/>
      <c r="AX33" s="207"/>
      <c r="AY33" s="207"/>
      <c r="AZ33" s="207"/>
      <c r="BA33" s="207"/>
      <c r="BB33" s="207"/>
      <c r="BC33" s="207"/>
      <c r="BD33" s="207"/>
      <c r="BE33" s="207"/>
      <c r="BF33" s="207"/>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D33" s="633" t="s">
        <v>319</v>
      </c>
      <c r="CE33" s="634"/>
      <c r="CF33" s="634"/>
      <c r="CG33" s="634"/>
      <c r="CH33" s="634"/>
      <c r="CI33" s="634"/>
      <c r="CJ33" s="634"/>
      <c r="CK33" s="634"/>
      <c r="CL33" s="634"/>
      <c r="CM33" s="634"/>
      <c r="CN33" s="634"/>
      <c r="CO33" s="634"/>
      <c r="CP33" s="634"/>
      <c r="CQ33" s="635"/>
      <c r="CR33" s="618">
        <v>36450960</v>
      </c>
      <c r="CS33" s="654"/>
      <c r="CT33" s="654"/>
      <c r="CU33" s="654"/>
      <c r="CV33" s="654"/>
      <c r="CW33" s="654"/>
      <c r="CX33" s="654"/>
      <c r="CY33" s="655"/>
      <c r="CZ33" s="623">
        <v>37.5</v>
      </c>
      <c r="DA33" s="652"/>
      <c r="DB33" s="652"/>
      <c r="DC33" s="656"/>
      <c r="DD33" s="627">
        <v>27317688</v>
      </c>
      <c r="DE33" s="654"/>
      <c r="DF33" s="654"/>
      <c r="DG33" s="654"/>
      <c r="DH33" s="654"/>
      <c r="DI33" s="654"/>
      <c r="DJ33" s="654"/>
      <c r="DK33" s="655"/>
      <c r="DL33" s="627">
        <v>17811009</v>
      </c>
      <c r="DM33" s="654"/>
      <c r="DN33" s="654"/>
      <c r="DO33" s="654"/>
      <c r="DP33" s="654"/>
      <c r="DQ33" s="654"/>
      <c r="DR33" s="654"/>
      <c r="DS33" s="654"/>
      <c r="DT33" s="654"/>
      <c r="DU33" s="654"/>
      <c r="DV33" s="655"/>
      <c r="DW33" s="623">
        <v>31.6</v>
      </c>
      <c r="DX33" s="652"/>
      <c r="DY33" s="652"/>
      <c r="DZ33" s="652"/>
      <c r="EA33" s="652"/>
      <c r="EB33" s="652"/>
      <c r="EC33" s="653"/>
    </row>
    <row r="34" spans="2:133" ht="11.25" customHeight="1" x14ac:dyDescent="0.15">
      <c r="B34" s="615" t="s">
        <v>320</v>
      </c>
      <c r="C34" s="616"/>
      <c r="D34" s="616"/>
      <c r="E34" s="616"/>
      <c r="F34" s="616"/>
      <c r="G34" s="616"/>
      <c r="H34" s="616"/>
      <c r="I34" s="616"/>
      <c r="J34" s="616"/>
      <c r="K34" s="616"/>
      <c r="L34" s="616"/>
      <c r="M34" s="616"/>
      <c r="N34" s="616"/>
      <c r="O34" s="616"/>
      <c r="P34" s="616"/>
      <c r="Q34" s="617"/>
      <c r="R34" s="618">
        <v>4076952</v>
      </c>
      <c r="S34" s="619"/>
      <c r="T34" s="619"/>
      <c r="U34" s="619"/>
      <c r="V34" s="619"/>
      <c r="W34" s="619"/>
      <c r="X34" s="619"/>
      <c r="Y34" s="620"/>
      <c r="Z34" s="621">
        <v>4.0999999999999996</v>
      </c>
      <c r="AA34" s="621"/>
      <c r="AB34" s="621"/>
      <c r="AC34" s="621"/>
      <c r="AD34" s="622">
        <v>71054</v>
      </c>
      <c r="AE34" s="622"/>
      <c r="AF34" s="622"/>
      <c r="AG34" s="622"/>
      <c r="AH34" s="622"/>
      <c r="AI34" s="622"/>
      <c r="AJ34" s="622"/>
      <c r="AK34" s="622"/>
      <c r="AL34" s="623">
        <v>0.1</v>
      </c>
      <c r="AM34" s="624"/>
      <c r="AN34" s="624"/>
      <c r="AO34" s="625"/>
      <c r="AP34" s="211"/>
      <c r="AQ34" s="597" t="s">
        <v>321</v>
      </c>
      <c r="AR34" s="598"/>
      <c r="AS34" s="598"/>
      <c r="AT34" s="598"/>
      <c r="AU34" s="598"/>
      <c r="AV34" s="598"/>
      <c r="AW34" s="598"/>
      <c r="AX34" s="598"/>
      <c r="AY34" s="598"/>
      <c r="AZ34" s="598"/>
      <c r="BA34" s="598"/>
      <c r="BB34" s="598"/>
      <c r="BC34" s="598"/>
      <c r="BD34" s="598"/>
      <c r="BE34" s="598"/>
      <c r="BF34" s="599"/>
      <c r="BG34" s="597" t="s">
        <v>322</v>
      </c>
      <c r="BH34" s="598"/>
      <c r="BI34" s="598"/>
      <c r="BJ34" s="598"/>
      <c r="BK34" s="598"/>
      <c r="BL34" s="598"/>
      <c r="BM34" s="598"/>
      <c r="BN34" s="598"/>
      <c r="BO34" s="598"/>
      <c r="BP34" s="598"/>
      <c r="BQ34" s="598"/>
      <c r="BR34" s="598"/>
      <c r="BS34" s="598"/>
      <c r="BT34" s="598"/>
      <c r="BU34" s="598"/>
      <c r="BV34" s="598"/>
      <c r="BW34" s="598"/>
      <c r="BX34" s="598"/>
      <c r="BY34" s="598"/>
      <c r="BZ34" s="598"/>
      <c r="CA34" s="598"/>
      <c r="CB34" s="599"/>
      <c r="CD34" s="633" t="s">
        <v>323</v>
      </c>
      <c r="CE34" s="634"/>
      <c r="CF34" s="634"/>
      <c r="CG34" s="634"/>
      <c r="CH34" s="634"/>
      <c r="CI34" s="634"/>
      <c r="CJ34" s="634"/>
      <c r="CK34" s="634"/>
      <c r="CL34" s="634"/>
      <c r="CM34" s="634"/>
      <c r="CN34" s="634"/>
      <c r="CO34" s="634"/>
      <c r="CP34" s="634"/>
      <c r="CQ34" s="635"/>
      <c r="CR34" s="618">
        <v>12640855</v>
      </c>
      <c r="CS34" s="619"/>
      <c r="CT34" s="619"/>
      <c r="CU34" s="619"/>
      <c r="CV34" s="619"/>
      <c r="CW34" s="619"/>
      <c r="CX34" s="619"/>
      <c r="CY34" s="620"/>
      <c r="CZ34" s="623">
        <v>13</v>
      </c>
      <c r="DA34" s="652"/>
      <c r="DB34" s="652"/>
      <c r="DC34" s="656"/>
      <c r="DD34" s="627">
        <v>9139343</v>
      </c>
      <c r="DE34" s="619"/>
      <c r="DF34" s="619"/>
      <c r="DG34" s="619"/>
      <c r="DH34" s="619"/>
      <c r="DI34" s="619"/>
      <c r="DJ34" s="619"/>
      <c r="DK34" s="620"/>
      <c r="DL34" s="627">
        <v>7180554</v>
      </c>
      <c r="DM34" s="619"/>
      <c r="DN34" s="619"/>
      <c r="DO34" s="619"/>
      <c r="DP34" s="619"/>
      <c r="DQ34" s="619"/>
      <c r="DR34" s="619"/>
      <c r="DS34" s="619"/>
      <c r="DT34" s="619"/>
      <c r="DU34" s="619"/>
      <c r="DV34" s="620"/>
      <c r="DW34" s="623">
        <v>12.7</v>
      </c>
      <c r="DX34" s="652"/>
      <c r="DY34" s="652"/>
      <c r="DZ34" s="652"/>
      <c r="EA34" s="652"/>
      <c r="EB34" s="652"/>
      <c r="EC34" s="653"/>
    </row>
    <row r="35" spans="2:133" ht="11.25" customHeight="1" x14ac:dyDescent="0.15">
      <c r="B35" s="615" t="s">
        <v>324</v>
      </c>
      <c r="C35" s="616"/>
      <c r="D35" s="616"/>
      <c r="E35" s="616"/>
      <c r="F35" s="616"/>
      <c r="G35" s="616"/>
      <c r="H35" s="616"/>
      <c r="I35" s="616"/>
      <c r="J35" s="616"/>
      <c r="K35" s="616"/>
      <c r="L35" s="616"/>
      <c r="M35" s="616"/>
      <c r="N35" s="616"/>
      <c r="O35" s="616"/>
      <c r="P35" s="616"/>
      <c r="Q35" s="617"/>
      <c r="R35" s="618">
        <v>7787675</v>
      </c>
      <c r="S35" s="619"/>
      <c r="T35" s="619"/>
      <c r="U35" s="619"/>
      <c r="V35" s="619"/>
      <c r="W35" s="619"/>
      <c r="X35" s="619"/>
      <c r="Y35" s="620"/>
      <c r="Z35" s="621">
        <v>7.9</v>
      </c>
      <c r="AA35" s="621"/>
      <c r="AB35" s="621"/>
      <c r="AC35" s="621"/>
      <c r="AD35" s="622" t="s">
        <v>233</v>
      </c>
      <c r="AE35" s="622"/>
      <c r="AF35" s="622"/>
      <c r="AG35" s="622"/>
      <c r="AH35" s="622"/>
      <c r="AI35" s="622"/>
      <c r="AJ35" s="622"/>
      <c r="AK35" s="622"/>
      <c r="AL35" s="623" t="s">
        <v>233</v>
      </c>
      <c r="AM35" s="624"/>
      <c r="AN35" s="624"/>
      <c r="AO35" s="625"/>
      <c r="AP35" s="211"/>
      <c r="AQ35" s="691" t="s">
        <v>325</v>
      </c>
      <c r="AR35" s="692"/>
      <c r="AS35" s="692"/>
      <c r="AT35" s="692"/>
      <c r="AU35" s="692"/>
      <c r="AV35" s="692"/>
      <c r="AW35" s="692"/>
      <c r="AX35" s="692"/>
      <c r="AY35" s="693"/>
      <c r="AZ35" s="607">
        <v>15356337</v>
      </c>
      <c r="BA35" s="608"/>
      <c r="BB35" s="608"/>
      <c r="BC35" s="608"/>
      <c r="BD35" s="608"/>
      <c r="BE35" s="608"/>
      <c r="BF35" s="694"/>
      <c r="BG35" s="629" t="s">
        <v>326</v>
      </c>
      <c r="BH35" s="630"/>
      <c r="BI35" s="630"/>
      <c r="BJ35" s="630"/>
      <c r="BK35" s="630"/>
      <c r="BL35" s="630"/>
      <c r="BM35" s="630"/>
      <c r="BN35" s="630"/>
      <c r="BO35" s="630"/>
      <c r="BP35" s="630"/>
      <c r="BQ35" s="630"/>
      <c r="BR35" s="630"/>
      <c r="BS35" s="630"/>
      <c r="BT35" s="630"/>
      <c r="BU35" s="631"/>
      <c r="BV35" s="607">
        <v>1205122</v>
      </c>
      <c r="BW35" s="608"/>
      <c r="BX35" s="608"/>
      <c r="BY35" s="608"/>
      <c r="BZ35" s="608"/>
      <c r="CA35" s="608"/>
      <c r="CB35" s="694"/>
      <c r="CD35" s="633" t="s">
        <v>327</v>
      </c>
      <c r="CE35" s="634"/>
      <c r="CF35" s="634"/>
      <c r="CG35" s="634"/>
      <c r="CH35" s="634"/>
      <c r="CI35" s="634"/>
      <c r="CJ35" s="634"/>
      <c r="CK35" s="634"/>
      <c r="CL35" s="634"/>
      <c r="CM35" s="634"/>
      <c r="CN35" s="634"/>
      <c r="CO35" s="634"/>
      <c r="CP35" s="634"/>
      <c r="CQ35" s="635"/>
      <c r="CR35" s="618">
        <v>639678</v>
      </c>
      <c r="CS35" s="654"/>
      <c r="CT35" s="654"/>
      <c r="CU35" s="654"/>
      <c r="CV35" s="654"/>
      <c r="CW35" s="654"/>
      <c r="CX35" s="654"/>
      <c r="CY35" s="655"/>
      <c r="CZ35" s="623">
        <v>0.7</v>
      </c>
      <c r="DA35" s="652"/>
      <c r="DB35" s="652"/>
      <c r="DC35" s="656"/>
      <c r="DD35" s="627">
        <v>583990</v>
      </c>
      <c r="DE35" s="654"/>
      <c r="DF35" s="654"/>
      <c r="DG35" s="654"/>
      <c r="DH35" s="654"/>
      <c r="DI35" s="654"/>
      <c r="DJ35" s="654"/>
      <c r="DK35" s="655"/>
      <c r="DL35" s="627">
        <v>445933</v>
      </c>
      <c r="DM35" s="654"/>
      <c r="DN35" s="654"/>
      <c r="DO35" s="654"/>
      <c r="DP35" s="654"/>
      <c r="DQ35" s="654"/>
      <c r="DR35" s="654"/>
      <c r="DS35" s="654"/>
      <c r="DT35" s="654"/>
      <c r="DU35" s="654"/>
      <c r="DV35" s="655"/>
      <c r="DW35" s="623">
        <v>0.8</v>
      </c>
      <c r="DX35" s="652"/>
      <c r="DY35" s="652"/>
      <c r="DZ35" s="652"/>
      <c r="EA35" s="652"/>
      <c r="EB35" s="652"/>
      <c r="EC35" s="653"/>
    </row>
    <row r="36" spans="2:133" ht="11.25" customHeight="1" x14ac:dyDescent="0.15">
      <c r="B36" s="615" t="s">
        <v>328</v>
      </c>
      <c r="C36" s="616"/>
      <c r="D36" s="616"/>
      <c r="E36" s="616"/>
      <c r="F36" s="616"/>
      <c r="G36" s="616"/>
      <c r="H36" s="616"/>
      <c r="I36" s="616"/>
      <c r="J36" s="616"/>
      <c r="K36" s="616"/>
      <c r="L36" s="616"/>
      <c r="M36" s="616"/>
      <c r="N36" s="616"/>
      <c r="O36" s="616"/>
      <c r="P36" s="616"/>
      <c r="Q36" s="617"/>
      <c r="R36" s="618">
        <v>99200</v>
      </c>
      <c r="S36" s="619"/>
      <c r="T36" s="619"/>
      <c r="U36" s="619"/>
      <c r="V36" s="619"/>
      <c r="W36" s="619"/>
      <c r="X36" s="619"/>
      <c r="Y36" s="620"/>
      <c r="Z36" s="621">
        <v>0.1</v>
      </c>
      <c r="AA36" s="621"/>
      <c r="AB36" s="621"/>
      <c r="AC36" s="621"/>
      <c r="AD36" s="622" t="s">
        <v>239</v>
      </c>
      <c r="AE36" s="622"/>
      <c r="AF36" s="622"/>
      <c r="AG36" s="622"/>
      <c r="AH36" s="622"/>
      <c r="AI36" s="622"/>
      <c r="AJ36" s="622"/>
      <c r="AK36" s="622"/>
      <c r="AL36" s="623" t="s">
        <v>233</v>
      </c>
      <c r="AM36" s="624"/>
      <c r="AN36" s="624"/>
      <c r="AO36" s="625"/>
      <c r="AQ36" s="695" t="s">
        <v>329</v>
      </c>
      <c r="AR36" s="696"/>
      <c r="AS36" s="696"/>
      <c r="AT36" s="696"/>
      <c r="AU36" s="696"/>
      <c r="AV36" s="696"/>
      <c r="AW36" s="696"/>
      <c r="AX36" s="696"/>
      <c r="AY36" s="697"/>
      <c r="AZ36" s="618">
        <v>4832208</v>
      </c>
      <c r="BA36" s="619"/>
      <c r="BB36" s="619"/>
      <c r="BC36" s="619"/>
      <c r="BD36" s="654"/>
      <c r="BE36" s="654"/>
      <c r="BF36" s="677"/>
      <c r="BG36" s="633" t="s">
        <v>330</v>
      </c>
      <c r="BH36" s="634"/>
      <c r="BI36" s="634"/>
      <c r="BJ36" s="634"/>
      <c r="BK36" s="634"/>
      <c r="BL36" s="634"/>
      <c r="BM36" s="634"/>
      <c r="BN36" s="634"/>
      <c r="BO36" s="634"/>
      <c r="BP36" s="634"/>
      <c r="BQ36" s="634"/>
      <c r="BR36" s="634"/>
      <c r="BS36" s="634"/>
      <c r="BT36" s="634"/>
      <c r="BU36" s="635"/>
      <c r="BV36" s="618">
        <v>960500</v>
      </c>
      <c r="BW36" s="619"/>
      <c r="BX36" s="619"/>
      <c r="BY36" s="619"/>
      <c r="BZ36" s="619"/>
      <c r="CA36" s="619"/>
      <c r="CB36" s="628"/>
      <c r="CD36" s="633" t="s">
        <v>331</v>
      </c>
      <c r="CE36" s="634"/>
      <c r="CF36" s="634"/>
      <c r="CG36" s="634"/>
      <c r="CH36" s="634"/>
      <c r="CI36" s="634"/>
      <c r="CJ36" s="634"/>
      <c r="CK36" s="634"/>
      <c r="CL36" s="634"/>
      <c r="CM36" s="634"/>
      <c r="CN36" s="634"/>
      <c r="CO36" s="634"/>
      <c r="CP36" s="634"/>
      <c r="CQ36" s="635"/>
      <c r="CR36" s="618">
        <v>11081464</v>
      </c>
      <c r="CS36" s="619"/>
      <c r="CT36" s="619"/>
      <c r="CU36" s="619"/>
      <c r="CV36" s="619"/>
      <c r="CW36" s="619"/>
      <c r="CX36" s="619"/>
      <c r="CY36" s="620"/>
      <c r="CZ36" s="623">
        <v>11.4</v>
      </c>
      <c r="DA36" s="652"/>
      <c r="DB36" s="652"/>
      <c r="DC36" s="656"/>
      <c r="DD36" s="627">
        <v>10078916</v>
      </c>
      <c r="DE36" s="619"/>
      <c r="DF36" s="619"/>
      <c r="DG36" s="619"/>
      <c r="DH36" s="619"/>
      <c r="DI36" s="619"/>
      <c r="DJ36" s="619"/>
      <c r="DK36" s="620"/>
      <c r="DL36" s="627">
        <v>4444604</v>
      </c>
      <c r="DM36" s="619"/>
      <c r="DN36" s="619"/>
      <c r="DO36" s="619"/>
      <c r="DP36" s="619"/>
      <c r="DQ36" s="619"/>
      <c r="DR36" s="619"/>
      <c r="DS36" s="619"/>
      <c r="DT36" s="619"/>
      <c r="DU36" s="619"/>
      <c r="DV36" s="620"/>
      <c r="DW36" s="623">
        <v>7.9</v>
      </c>
      <c r="DX36" s="652"/>
      <c r="DY36" s="652"/>
      <c r="DZ36" s="652"/>
      <c r="EA36" s="652"/>
      <c r="EB36" s="652"/>
      <c r="EC36" s="653"/>
    </row>
    <row r="37" spans="2:133" ht="11.25" customHeight="1" x14ac:dyDescent="0.15">
      <c r="B37" s="615" t="s">
        <v>332</v>
      </c>
      <c r="C37" s="616"/>
      <c r="D37" s="616"/>
      <c r="E37" s="616"/>
      <c r="F37" s="616"/>
      <c r="G37" s="616"/>
      <c r="H37" s="616"/>
      <c r="I37" s="616"/>
      <c r="J37" s="616"/>
      <c r="K37" s="616"/>
      <c r="L37" s="616"/>
      <c r="M37" s="616"/>
      <c r="N37" s="616"/>
      <c r="O37" s="616"/>
      <c r="P37" s="616"/>
      <c r="Q37" s="617"/>
      <c r="R37" s="618">
        <v>3492200</v>
      </c>
      <c r="S37" s="619"/>
      <c r="T37" s="619"/>
      <c r="U37" s="619"/>
      <c r="V37" s="619"/>
      <c r="W37" s="619"/>
      <c r="X37" s="619"/>
      <c r="Y37" s="620"/>
      <c r="Z37" s="621">
        <v>3.5</v>
      </c>
      <c r="AA37" s="621"/>
      <c r="AB37" s="621"/>
      <c r="AC37" s="621"/>
      <c r="AD37" s="622" t="s">
        <v>233</v>
      </c>
      <c r="AE37" s="622"/>
      <c r="AF37" s="622"/>
      <c r="AG37" s="622"/>
      <c r="AH37" s="622"/>
      <c r="AI37" s="622"/>
      <c r="AJ37" s="622"/>
      <c r="AK37" s="622"/>
      <c r="AL37" s="623" t="s">
        <v>233</v>
      </c>
      <c r="AM37" s="624"/>
      <c r="AN37" s="624"/>
      <c r="AO37" s="625"/>
      <c r="AQ37" s="695" t="s">
        <v>333</v>
      </c>
      <c r="AR37" s="696"/>
      <c r="AS37" s="696"/>
      <c r="AT37" s="696"/>
      <c r="AU37" s="696"/>
      <c r="AV37" s="696"/>
      <c r="AW37" s="696"/>
      <c r="AX37" s="696"/>
      <c r="AY37" s="697"/>
      <c r="AZ37" s="618">
        <v>1970706</v>
      </c>
      <c r="BA37" s="619"/>
      <c r="BB37" s="619"/>
      <c r="BC37" s="619"/>
      <c r="BD37" s="654"/>
      <c r="BE37" s="654"/>
      <c r="BF37" s="677"/>
      <c r="BG37" s="633" t="s">
        <v>334</v>
      </c>
      <c r="BH37" s="634"/>
      <c r="BI37" s="634"/>
      <c r="BJ37" s="634"/>
      <c r="BK37" s="634"/>
      <c r="BL37" s="634"/>
      <c r="BM37" s="634"/>
      <c r="BN37" s="634"/>
      <c r="BO37" s="634"/>
      <c r="BP37" s="634"/>
      <c r="BQ37" s="634"/>
      <c r="BR37" s="634"/>
      <c r="BS37" s="634"/>
      <c r="BT37" s="634"/>
      <c r="BU37" s="635"/>
      <c r="BV37" s="618">
        <v>24117</v>
      </c>
      <c r="BW37" s="619"/>
      <c r="BX37" s="619"/>
      <c r="BY37" s="619"/>
      <c r="BZ37" s="619"/>
      <c r="CA37" s="619"/>
      <c r="CB37" s="628"/>
      <c r="CD37" s="633" t="s">
        <v>335</v>
      </c>
      <c r="CE37" s="634"/>
      <c r="CF37" s="634"/>
      <c r="CG37" s="634"/>
      <c r="CH37" s="634"/>
      <c r="CI37" s="634"/>
      <c r="CJ37" s="634"/>
      <c r="CK37" s="634"/>
      <c r="CL37" s="634"/>
      <c r="CM37" s="634"/>
      <c r="CN37" s="634"/>
      <c r="CO37" s="634"/>
      <c r="CP37" s="634"/>
      <c r="CQ37" s="635"/>
      <c r="CR37" s="618">
        <v>68299</v>
      </c>
      <c r="CS37" s="654"/>
      <c r="CT37" s="654"/>
      <c r="CU37" s="654"/>
      <c r="CV37" s="654"/>
      <c r="CW37" s="654"/>
      <c r="CX37" s="654"/>
      <c r="CY37" s="655"/>
      <c r="CZ37" s="623">
        <v>0.1</v>
      </c>
      <c r="DA37" s="652"/>
      <c r="DB37" s="652"/>
      <c r="DC37" s="656"/>
      <c r="DD37" s="627">
        <v>68299</v>
      </c>
      <c r="DE37" s="654"/>
      <c r="DF37" s="654"/>
      <c r="DG37" s="654"/>
      <c r="DH37" s="654"/>
      <c r="DI37" s="654"/>
      <c r="DJ37" s="654"/>
      <c r="DK37" s="655"/>
      <c r="DL37" s="627">
        <v>66851</v>
      </c>
      <c r="DM37" s="654"/>
      <c r="DN37" s="654"/>
      <c r="DO37" s="654"/>
      <c r="DP37" s="654"/>
      <c r="DQ37" s="654"/>
      <c r="DR37" s="654"/>
      <c r="DS37" s="654"/>
      <c r="DT37" s="654"/>
      <c r="DU37" s="654"/>
      <c r="DV37" s="655"/>
      <c r="DW37" s="623">
        <v>0.1</v>
      </c>
      <c r="DX37" s="652"/>
      <c r="DY37" s="652"/>
      <c r="DZ37" s="652"/>
      <c r="EA37" s="652"/>
      <c r="EB37" s="652"/>
      <c r="EC37" s="653"/>
    </row>
    <row r="38" spans="2:133" ht="11.25" customHeight="1" x14ac:dyDescent="0.15">
      <c r="B38" s="663" t="s">
        <v>336</v>
      </c>
      <c r="C38" s="664"/>
      <c r="D38" s="664"/>
      <c r="E38" s="664"/>
      <c r="F38" s="664"/>
      <c r="G38" s="664"/>
      <c r="H38" s="664"/>
      <c r="I38" s="664"/>
      <c r="J38" s="664"/>
      <c r="K38" s="664"/>
      <c r="L38" s="664"/>
      <c r="M38" s="664"/>
      <c r="N38" s="664"/>
      <c r="O38" s="664"/>
      <c r="P38" s="664"/>
      <c r="Q38" s="665"/>
      <c r="R38" s="698">
        <v>98775496</v>
      </c>
      <c r="S38" s="699"/>
      <c r="T38" s="699"/>
      <c r="U38" s="699"/>
      <c r="V38" s="699"/>
      <c r="W38" s="699"/>
      <c r="X38" s="699"/>
      <c r="Y38" s="700"/>
      <c r="Z38" s="701">
        <v>100</v>
      </c>
      <c r="AA38" s="701"/>
      <c r="AB38" s="701"/>
      <c r="AC38" s="701"/>
      <c r="AD38" s="702">
        <v>52761775</v>
      </c>
      <c r="AE38" s="702"/>
      <c r="AF38" s="702"/>
      <c r="AG38" s="702"/>
      <c r="AH38" s="702"/>
      <c r="AI38" s="702"/>
      <c r="AJ38" s="702"/>
      <c r="AK38" s="702"/>
      <c r="AL38" s="703">
        <v>100</v>
      </c>
      <c r="AM38" s="689"/>
      <c r="AN38" s="689"/>
      <c r="AO38" s="704"/>
      <c r="AQ38" s="695" t="s">
        <v>337</v>
      </c>
      <c r="AR38" s="696"/>
      <c r="AS38" s="696"/>
      <c r="AT38" s="696"/>
      <c r="AU38" s="696"/>
      <c r="AV38" s="696"/>
      <c r="AW38" s="696"/>
      <c r="AX38" s="696"/>
      <c r="AY38" s="697"/>
      <c r="AZ38" s="618">
        <v>825022</v>
      </c>
      <c r="BA38" s="619"/>
      <c r="BB38" s="619"/>
      <c r="BC38" s="619"/>
      <c r="BD38" s="654"/>
      <c r="BE38" s="654"/>
      <c r="BF38" s="677"/>
      <c r="BG38" s="633" t="s">
        <v>338</v>
      </c>
      <c r="BH38" s="634"/>
      <c r="BI38" s="634"/>
      <c r="BJ38" s="634"/>
      <c r="BK38" s="634"/>
      <c r="BL38" s="634"/>
      <c r="BM38" s="634"/>
      <c r="BN38" s="634"/>
      <c r="BO38" s="634"/>
      <c r="BP38" s="634"/>
      <c r="BQ38" s="634"/>
      <c r="BR38" s="634"/>
      <c r="BS38" s="634"/>
      <c r="BT38" s="634"/>
      <c r="BU38" s="635"/>
      <c r="BV38" s="618">
        <v>36652</v>
      </c>
      <c r="BW38" s="619"/>
      <c r="BX38" s="619"/>
      <c r="BY38" s="619"/>
      <c r="BZ38" s="619"/>
      <c r="CA38" s="619"/>
      <c r="CB38" s="628"/>
      <c r="CD38" s="633" t="s">
        <v>339</v>
      </c>
      <c r="CE38" s="634"/>
      <c r="CF38" s="634"/>
      <c r="CG38" s="634"/>
      <c r="CH38" s="634"/>
      <c r="CI38" s="634"/>
      <c r="CJ38" s="634"/>
      <c r="CK38" s="634"/>
      <c r="CL38" s="634"/>
      <c r="CM38" s="634"/>
      <c r="CN38" s="634"/>
      <c r="CO38" s="634"/>
      <c r="CP38" s="634"/>
      <c r="CQ38" s="635"/>
      <c r="CR38" s="618">
        <v>7326469</v>
      </c>
      <c r="CS38" s="619"/>
      <c r="CT38" s="619"/>
      <c r="CU38" s="619"/>
      <c r="CV38" s="619"/>
      <c r="CW38" s="619"/>
      <c r="CX38" s="619"/>
      <c r="CY38" s="620"/>
      <c r="CZ38" s="623">
        <v>7.5</v>
      </c>
      <c r="DA38" s="652"/>
      <c r="DB38" s="652"/>
      <c r="DC38" s="656"/>
      <c r="DD38" s="627">
        <v>6088277</v>
      </c>
      <c r="DE38" s="619"/>
      <c r="DF38" s="619"/>
      <c r="DG38" s="619"/>
      <c r="DH38" s="619"/>
      <c r="DI38" s="619"/>
      <c r="DJ38" s="619"/>
      <c r="DK38" s="620"/>
      <c r="DL38" s="627">
        <v>5739918</v>
      </c>
      <c r="DM38" s="619"/>
      <c r="DN38" s="619"/>
      <c r="DO38" s="619"/>
      <c r="DP38" s="619"/>
      <c r="DQ38" s="619"/>
      <c r="DR38" s="619"/>
      <c r="DS38" s="619"/>
      <c r="DT38" s="619"/>
      <c r="DU38" s="619"/>
      <c r="DV38" s="620"/>
      <c r="DW38" s="623">
        <v>10.199999999999999</v>
      </c>
      <c r="DX38" s="652"/>
      <c r="DY38" s="652"/>
      <c r="DZ38" s="652"/>
      <c r="EA38" s="652"/>
      <c r="EB38" s="652"/>
      <c r="EC38" s="653"/>
    </row>
    <row r="39" spans="2:133" ht="11.25" customHeight="1" x14ac:dyDescent="0.15">
      <c r="AQ39" s="695" t="s">
        <v>340</v>
      </c>
      <c r="AR39" s="696"/>
      <c r="AS39" s="696"/>
      <c r="AT39" s="696"/>
      <c r="AU39" s="696"/>
      <c r="AV39" s="696"/>
      <c r="AW39" s="696"/>
      <c r="AX39" s="696"/>
      <c r="AY39" s="697"/>
      <c r="AZ39" s="618">
        <v>391029</v>
      </c>
      <c r="BA39" s="619"/>
      <c r="BB39" s="619"/>
      <c r="BC39" s="619"/>
      <c r="BD39" s="654"/>
      <c r="BE39" s="654"/>
      <c r="BF39" s="677"/>
      <c r="BG39" s="709" t="s">
        <v>341</v>
      </c>
      <c r="BH39" s="710"/>
      <c r="BI39" s="710"/>
      <c r="BJ39" s="710"/>
      <c r="BK39" s="710"/>
      <c r="BL39" s="212"/>
      <c r="BM39" s="634" t="s">
        <v>342</v>
      </c>
      <c r="BN39" s="634"/>
      <c r="BO39" s="634"/>
      <c r="BP39" s="634"/>
      <c r="BQ39" s="634"/>
      <c r="BR39" s="634"/>
      <c r="BS39" s="634"/>
      <c r="BT39" s="634"/>
      <c r="BU39" s="635"/>
      <c r="BV39" s="618">
        <v>106</v>
      </c>
      <c r="BW39" s="619"/>
      <c r="BX39" s="619"/>
      <c r="BY39" s="619"/>
      <c r="BZ39" s="619"/>
      <c r="CA39" s="619"/>
      <c r="CB39" s="628"/>
      <c r="CD39" s="633" t="s">
        <v>343</v>
      </c>
      <c r="CE39" s="634"/>
      <c r="CF39" s="634"/>
      <c r="CG39" s="634"/>
      <c r="CH39" s="634"/>
      <c r="CI39" s="634"/>
      <c r="CJ39" s="634"/>
      <c r="CK39" s="634"/>
      <c r="CL39" s="634"/>
      <c r="CM39" s="634"/>
      <c r="CN39" s="634"/>
      <c r="CO39" s="634"/>
      <c r="CP39" s="634"/>
      <c r="CQ39" s="635"/>
      <c r="CR39" s="618">
        <v>1666409</v>
      </c>
      <c r="CS39" s="654"/>
      <c r="CT39" s="654"/>
      <c r="CU39" s="654"/>
      <c r="CV39" s="654"/>
      <c r="CW39" s="654"/>
      <c r="CX39" s="654"/>
      <c r="CY39" s="655"/>
      <c r="CZ39" s="623">
        <v>1.7</v>
      </c>
      <c r="DA39" s="652"/>
      <c r="DB39" s="652"/>
      <c r="DC39" s="656"/>
      <c r="DD39" s="627">
        <v>1013061</v>
      </c>
      <c r="DE39" s="654"/>
      <c r="DF39" s="654"/>
      <c r="DG39" s="654"/>
      <c r="DH39" s="654"/>
      <c r="DI39" s="654"/>
      <c r="DJ39" s="654"/>
      <c r="DK39" s="655"/>
      <c r="DL39" s="627" t="s">
        <v>239</v>
      </c>
      <c r="DM39" s="654"/>
      <c r="DN39" s="654"/>
      <c r="DO39" s="654"/>
      <c r="DP39" s="654"/>
      <c r="DQ39" s="654"/>
      <c r="DR39" s="654"/>
      <c r="DS39" s="654"/>
      <c r="DT39" s="654"/>
      <c r="DU39" s="654"/>
      <c r="DV39" s="655"/>
      <c r="DW39" s="623" t="s">
        <v>233</v>
      </c>
      <c r="DX39" s="652"/>
      <c r="DY39" s="652"/>
      <c r="DZ39" s="652"/>
      <c r="EA39" s="652"/>
      <c r="EB39" s="652"/>
      <c r="EC39" s="653"/>
    </row>
    <row r="40" spans="2:133" ht="11.25" customHeight="1" x14ac:dyDescent="0.15">
      <c r="AQ40" s="695" t="s">
        <v>344</v>
      </c>
      <c r="AR40" s="696"/>
      <c r="AS40" s="696"/>
      <c r="AT40" s="696"/>
      <c r="AU40" s="696"/>
      <c r="AV40" s="696"/>
      <c r="AW40" s="696"/>
      <c r="AX40" s="696"/>
      <c r="AY40" s="697"/>
      <c r="AZ40" s="618">
        <v>1647815</v>
      </c>
      <c r="BA40" s="619"/>
      <c r="BB40" s="619"/>
      <c r="BC40" s="619"/>
      <c r="BD40" s="654"/>
      <c r="BE40" s="654"/>
      <c r="BF40" s="677"/>
      <c r="BG40" s="709"/>
      <c r="BH40" s="710"/>
      <c r="BI40" s="710"/>
      <c r="BJ40" s="710"/>
      <c r="BK40" s="710"/>
      <c r="BL40" s="212"/>
      <c r="BM40" s="634" t="s">
        <v>345</v>
      </c>
      <c r="BN40" s="634"/>
      <c r="BO40" s="634"/>
      <c r="BP40" s="634"/>
      <c r="BQ40" s="634"/>
      <c r="BR40" s="634"/>
      <c r="BS40" s="634"/>
      <c r="BT40" s="634"/>
      <c r="BU40" s="635"/>
      <c r="BV40" s="618">
        <v>116</v>
      </c>
      <c r="BW40" s="619"/>
      <c r="BX40" s="619"/>
      <c r="BY40" s="619"/>
      <c r="BZ40" s="619"/>
      <c r="CA40" s="619"/>
      <c r="CB40" s="628"/>
      <c r="CD40" s="633" t="s">
        <v>346</v>
      </c>
      <c r="CE40" s="634"/>
      <c r="CF40" s="634"/>
      <c r="CG40" s="634"/>
      <c r="CH40" s="634"/>
      <c r="CI40" s="634"/>
      <c r="CJ40" s="634"/>
      <c r="CK40" s="634"/>
      <c r="CL40" s="634"/>
      <c r="CM40" s="634"/>
      <c r="CN40" s="634"/>
      <c r="CO40" s="634"/>
      <c r="CP40" s="634"/>
      <c r="CQ40" s="635"/>
      <c r="CR40" s="618">
        <v>3096085</v>
      </c>
      <c r="CS40" s="619"/>
      <c r="CT40" s="619"/>
      <c r="CU40" s="619"/>
      <c r="CV40" s="619"/>
      <c r="CW40" s="619"/>
      <c r="CX40" s="619"/>
      <c r="CY40" s="620"/>
      <c r="CZ40" s="623">
        <v>3.2</v>
      </c>
      <c r="DA40" s="652"/>
      <c r="DB40" s="652"/>
      <c r="DC40" s="656"/>
      <c r="DD40" s="627">
        <v>414101</v>
      </c>
      <c r="DE40" s="619"/>
      <c r="DF40" s="619"/>
      <c r="DG40" s="619"/>
      <c r="DH40" s="619"/>
      <c r="DI40" s="619"/>
      <c r="DJ40" s="619"/>
      <c r="DK40" s="620"/>
      <c r="DL40" s="627" t="s">
        <v>239</v>
      </c>
      <c r="DM40" s="619"/>
      <c r="DN40" s="619"/>
      <c r="DO40" s="619"/>
      <c r="DP40" s="619"/>
      <c r="DQ40" s="619"/>
      <c r="DR40" s="619"/>
      <c r="DS40" s="619"/>
      <c r="DT40" s="619"/>
      <c r="DU40" s="619"/>
      <c r="DV40" s="620"/>
      <c r="DW40" s="623" t="s">
        <v>233</v>
      </c>
      <c r="DX40" s="652"/>
      <c r="DY40" s="652"/>
      <c r="DZ40" s="652"/>
      <c r="EA40" s="652"/>
      <c r="EB40" s="652"/>
      <c r="EC40" s="653"/>
    </row>
    <row r="41" spans="2:133" ht="11.25" customHeight="1" x14ac:dyDescent="0.15">
      <c r="AQ41" s="705" t="s">
        <v>347</v>
      </c>
      <c r="AR41" s="706"/>
      <c r="AS41" s="706"/>
      <c r="AT41" s="706"/>
      <c r="AU41" s="706"/>
      <c r="AV41" s="706"/>
      <c r="AW41" s="706"/>
      <c r="AX41" s="706"/>
      <c r="AY41" s="707"/>
      <c r="AZ41" s="698">
        <v>5689557</v>
      </c>
      <c r="BA41" s="699"/>
      <c r="BB41" s="699"/>
      <c r="BC41" s="699"/>
      <c r="BD41" s="688"/>
      <c r="BE41" s="688"/>
      <c r="BF41" s="690"/>
      <c r="BG41" s="711"/>
      <c r="BH41" s="712"/>
      <c r="BI41" s="712"/>
      <c r="BJ41" s="712"/>
      <c r="BK41" s="712"/>
      <c r="BL41" s="213"/>
      <c r="BM41" s="643" t="s">
        <v>348</v>
      </c>
      <c r="BN41" s="643"/>
      <c r="BO41" s="643"/>
      <c r="BP41" s="643"/>
      <c r="BQ41" s="643"/>
      <c r="BR41" s="643"/>
      <c r="BS41" s="643"/>
      <c r="BT41" s="643"/>
      <c r="BU41" s="644"/>
      <c r="BV41" s="698">
        <v>375</v>
      </c>
      <c r="BW41" s="699"/>
      <c r="BX41" s="699"/>
      <c r="BY41" s="699"/>
      <c r="BZ41" s="699"/>
      <c r="CA41" s="699"/>
      <c r="CB41" s="708"/>
      <c r="CD41" s="633" t="s">
        <v>349</v>
      </c>
      <c r="CE41" s="634"/>
      <c r="CF41" s="634"/>
      <c r="CG41" s="634"/>
      <c r="CH41" s="634"/>
      <c r="CI41" s="634"/>
      <c r="CJ41" s="634"/>
      <c r="CK41" s="634"/>
      <c r="CL41" s="634"/>
      <c r="CM41" s="634"/>
      <c r="CN41" s="634"/>
      <c r="CO41" s="634"/>
      <c r="CP41" s="634"/>
      <c r="CQ41" s="635"/>
      <c r="CR41" s="618" t="s">
        <v>233</v>
      </c>
      <c r="CS41" s="654"/>
      <c r="CT41" s="654"/>
      <c r="CU41" s="654"/>
      <c r="CV41" s="654"/>
      <c r="CW41" s="654"/>
      <c r="CX41" s="654"/>
      <c r="CY41" s="655"/>
      <c r="CZ41" s="623" t="s">
        <v>233</v>
      </c>
      <c r="DA41" s="652"/>
      <c r="DB41" s="652"/>
      <c r="DC41" s="656"/>
      <c r="DD41" s="627" t="s">
        <v>239</v>
      </c>
      <c r="DE41" s="654"/>
      <c r="DF41" s="654"/>
      <c r="DG41" s="654"/>
      <c r="DH41" s="654"/>
      <c r="DI41" s="654"/>
      <c r="DJ41" s="654"/>
      <c r="DK41" s="655"/>
      <c r="DL41" s="713"/>
      <c r="DM41" s="714"/>
      <c r="DN41" s="714"/>
      <c r="DO41" s="714"/>
      <c r="DP41" s="714"/>
      <c r="DQ41" s="714"/>
      <c r="DR41" s="714"/>
      <c r="DS41" s="714"/>
      <c r="DT41" s="714"/>
      <c r="DU41" s="714"/>
      <c r="DV41" s="715"/>
      <c r="DW41" s="716"/>
      <c r="DX41" s="717"/>
      <c r="DY41" s="717"/>
      <c r="DZ41" s="717"/>
      <c r="EA41" s="717"/>
      <c r="EB41" s="717"/>
      <c r="EC41" s="718"/>
    </row>
    <row r="42" spans="2:133" ht="11.25" customHeight="1" x14ac:dyDescent="0.15">
      <c r="B42" s="206" t="s">
        <v>350</v>
      </c>
      <c r="C42" s="206"/>
      <c r="D42" s="206"/>
      <c r="E42" s="206"/>
      <c r="F42" s="206"/>
      <c r="G42" s="206"/>
      <c r="H42" s="206"/>
      <c r="I42" s="206"/>
      <c r="J42" s="206"/>
      <c r="K42" s="206"/>
      <c r="L42" s="206"/>
      <c r="M42" s="206"/>
      <c r="N42" s="206"/>
      <c r="O42" s="206"/>
      <c r="P42" s="206"/>
      <c r="Q42" s="206"/>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BV42" s="215"/>
      <c r="BW42" s="215"/>
      <c r="BX42" s="215"/>
      <c r="BY42" s="215"/>
      <c r="BZ42" s="215"/>
      <c r="CA42" s="215"/>
      <c r="CB42" s="215"/>
      <c r="CD42" s="615" t="s">
        <v>351</v>
      </c>
      <c r="CE42" s="616"/>
      <c r="CF42" s="616"/>
      <c r="CG42" s="616"/>
      <c r="CH42" s="616"/>
      <c r="CI42" s="616"/>
      <c r="CJ42" s="616"/>
      <c r="CK42" s="616"/>
      <c r="CL42" s="616"/>
      <c r="CM42" s="616"/>
      <c r="CN42" s="616"/>
      <c r="CO42" s="616"/>
      <c r="CP42" s="616"/>
      <c r="CQ42" s="617"/>
      <c r="CR42" s="618">
        <v>8772622</v>
      </c>
      <c r="CS42" s="619"/>
      <c r="CT42" s="619"/>
      <c r="CU42" s="619"/>
      <c r="CV42" s="619"/>
      <c r="CW42" s="619"/>
      <c r="CX42" s="619"/>
      <c r="CY42" s="620"/>
      <c r="CZ42" s="623">
        <v>9</v>
      </c>
      <c r="DA42" s="624"/>
      <c r="DB42" s="624"/>
      <c r="DC42" s="719"/>
      <c r="DD42" s="627">
        <v>2432037</v>
      </c>
      <c r="DE42" s="619"/>
      <c r="DF42" s="619"/>
      <c r="DG42" s="619"/>
      <c r="DH42" s="619"/>
      <c r="DI42" s="619"/>
      <c r="DJ42" s="619"/>
      <c r="DK42" s="620"/>
      <c r="DL42" s="713"/>
      <c r="DM42" s="714"/>
      <c r="DN42" s="714"/>
      <c r="DO42" s="714"/>
      <c r="DP42" s="714"/>
      <c r="DQ42" s="714"/>
      <c r="DR42" s="714"/>
      <c r="DS42" s="714"/>
      <c r="DT42" s="714"/>
      <c r="DU42" s="714"/>
      <c r="DV42" s="715"/>
      <c r="DW42" s="716"/>
      <c r="DX42" s="717"/>
      <c r="DY42" s="717"/>
      <c r="DZ42" s="717"/>
      <c r="EA42" s="717"/>
      <c r="EB42" s="717"/>
      <c r="EC42" s="718"/>
    </row>
    <row r="43" spans="2:133" ht="11.25" customHeight="1" x14ac:dyDescent="0.15">
      <c r="B43" s="216" t="s">
        <v>352</v>
      </c>
      <c r="C43" s="206"/>
      <c r="D43" s="206"/>
      <c r="E43" s="206"/>
      <c r="F43" s="206"/>
      <c r="G43" s="206"/>
      <c r="H43" s="206"/>
      <c r="I43" s="206"/>
      <c r="J43" s="206"/>
      <c r="K43" s="206"/>
      <c r="L43" s="206"/>
      <c r="M43" s="206"/>
      <c r="N43" s="206"/>
      <c r="O43" s="206"/>
      <c r="P43" s="206"/>
      <c r="Q43" s="206"/>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CD43" s="615" t="s">
        <v>353</v>
      </c>
      <c r="CE43" s="616"/>
      <c r="CF43" s="616"/>
      <c r="CG43" s="616"/>
      <c r="CH43" s="616"/>
      <c r="CI43" s="616"/>
      <c r="CJ43" s="616"/>
      <c r="CK43" s="616"/>
      <c r="CL43" s="616"/>
      <c r="CM43" s="616"/>
      <c r="CN43" s="616"/>
      <c r="CO43" s="616"/>
      <c r="CP43" s="616"/>
      <c r="CQ43" s="617"/>
      <c r="CR43" s="618">
        <v>151366</v>
      </c>
      <c r="CS43" s="654"/>
      <c r="CT43" s="654"/>
      <c r="CU43" s="654"/>
      <c r="CV43" s="654"/>
      <c r="CW43" s="654"/>
      <c r="CX43" s="654"/>
      <c r="CY43" s="655"/>
      <c r="CZ43" s="623">
        <v>0.2</v>
      </c>
      <c r="DA43" s="652"/>
      <c r="DB43" s="652"/>
      <c r="DC43" s="656"/>
      <c r="DD43" s="627">
        <v>151366</v>
      </c>
      <c r="DE43" s="654"/>
      <c r="DF43" s="654"/>
      <c r="DG43" s="654"/>
      <c r="DH43" s="654"/>
      <c r="DI43" s="654"/>
      <c r="DJ43" s="654"/>
      <c r="DK43" s="655"/>
      <c r="DL43" s="713"/>
      <c r="DM43" s="714"/>
      <c r="DN43" s="714"/>
      <c r="DO43" s="714"/>
      <c r="DP43" s="714"/>
      <c r="DQ43" s="714"/>
      <c r="DR43" s="714"/>
      <c r="DS43" s="714"/>
      <c r="DT43" s="714"/>
      <c r="DU43" s="714"/>
      <c r="DV43" s="715"/>
      <c r="DW43" s="716"/>
      <c r="DX43" s="717"/>
      <c r="DY43" s="717"/>
      <c r="DZ43" s="717"/>
      <c r="EA43" s="717"/>
      <c r="EB43" s="717"/>
      <c r="EC43" s="718"/>
    </row>
    <row r="44" spans="2:133" ht="11.25" customHeight="1" x14ac:dyDescent="0.15">
      <c r="B44" s="217" t="s">
        <v>354</v>
      </c>
      <c r="CD44" s="730" t="s">
        <v>306</v>
      </c>
      <c r="CE44" s="731"/>
      <c r="CF44" s="615" t="s">
        <v>355</v>
      </c>
      <c r="CG44" s="616"/>
      <c r="CH44" s="616"/>
      <c r="CI44" s="616"/>
      <c r="CJ44" s="616"/>
      <c r="CK44" s="616"/>
      <c r="CL44" s="616"/>
      <c r="CM44" s="616"/>
      <c r="CN44" s="616"/>
      <c r="CO44" s="616"/>
      <c r="CP44" s="616"/>
      <c r="CQ44" s="617"/>
      <c r="CR44" s="618">
        <v>8732737</v>
      </c>
      <c r="CS44" s="619"/>
      <c r="CT44" s="619"/>
      <c r="CU44" s="619"/>
      <c r="CV44" s="619"/>
      <c r="CW44" s="619"/>
      <c r="CX44" s="619"/>
      <c r="CY44" s="620"/>
      <c r="CZ44" s="623">
        <v>9</v>
      </c>
      <c r="DA44" s="624"/>
      <c r="DB44" s="624"/>
      <c r="DC44" s="719"/>
      <c r="DD44" s="627">
        <v>2430886</v>
      </c>
      <c r="DE44" s="619"/>
      <c r="DF44" s="619"/>
      <c r="DG44" s="619"/>
      <c r="DH44" s="619"/>
      <c r="DI44" s="619"/>
      <c r="DJ44" s="619"/>
      <c r="DK44" s="620"/>
      <c r="DL44" s="713"/>
      <c r="DM44" s="714"/>
      <c r="DN44" s="714"/>
      <c r="DO44" s="714"/>
      <c r="DP44" s="714"/>
      <c r="DQ44" s="714"/>
      <c r="DR44" s="714"/>
      <c r="DS44" s="714"/>
      <c r="DT44" s="714"/>
      <c r="DU44" s="714"/>
      <c r="DV44" s="715"/>
      <c r="DW44" s="716"/>
      <c r="DX44" s="717"/>
      <c r="DY44" s="717"/>
      <c r="DZ44" s="717"/>
      <c r="EA44" s="717"/>
      <c r="EB44" s="717"/>
      <c r="EC44" s="718"/>
    </row>
    <row r="45" spans="2:133" ht="11.25" customHeight="1" x14ac:dyDescent="0.15">
      <c r="CD45" s="732"/>
      <c r="CE45" s="733"/>
      <c r="CF45" s="615" t="s">
        <v>356</v>
      </c>
      <c r="CG45" s="616"/>
      <c r="CH45" s="616"/>
      <c r="CI45" s="616"/>
      <c r="CJ45" s="616"/>
      <c r="CK45" s="616"/>
      <c r="CL45" s="616"/>
      <c r="CM45" s="616"/>
      <c r="CN45" s="616"/>
      <c r="CO45" s="616"/>
      <c r="CP45" s="616"/>
      <c r="CQ45" s="617"/>
      <c r="CR45" s="618">
        <v>4432720</v>
      </c>
      <c r="CS45" s="654"/>
      <c r="CT45" s="654"/>
      <c r="CU45" s="654"/>
      <c r="CV45" s="654"/>
      <c r="CW45" s="654"/>
      <c r="CX45" s="654"/>
      <c r="CY45" s="655"/>
      <c r="CZ45" s="623">
        <v>4.5999999999999996</v>
      </c>
      <c r="DA45" s="652"/>
      <c r="DB45" s="652"/>
      <c r="DC45" s="656"/>
      <c r="DD45" s="627">
        <v>235349</v>
      </c>
      <c r="DE45" s="654"/>
      <c r="DF45" s="654"/>
      <c r="DG45" s="654"/>
      <c r="DH45" s="654"/>
      <c r="DI45" s="654"/>
      <c r="DJ45" s="654"/>
      <c r="DK45" s="655"/>
      <c r="DL45" s="713"/>
      <c r="DM45" s="714"/>
      <c r="DN45" s="714"/>
      <c r="DO45" s="714"/>
      <c r="DP45" s="714"/>
      <c r="DQ45" s="714"/>
      <c r="DR45" s="714"/>
      <c r="DS45" s="714"/>
      <c r="DT45" s="714"/>
      <c r="DU45" s="714"/>
      <c r="DV45" s="715"/>
      <c r="DW45" s="716"/>
      <c r="DX45" s="717"/>
      <c r="DY45" s="717"/>
      <c r="DZ45" s="717"/>
      <c r="EA45" s="717"/>
      <c r="EB45" s="717"/>
      <c r="EC45" s="718"/>
    </row>
    <row r="46" spans="2:133" ht="11.25" customHeight="1" x14ac:dyDescent="0.15">
      <c r="CD46" s="732"/>
      <c r="CE46" s="733"/>
      <c r="CF46" s="615" t="s">
        <v>357</v>
      </c>
      <c r="CG46" s="616"/>
      <c r="CH46" s="616"/>
      <c r="CI46" s="616"/>
      <c r="CJ46" s="616"/>
      <c r="CK46" s="616"/>
      <c r="CL46" s="616"/>
      <c r="CM46" s="616"/>
      <c r="CN46" s="616"/>
      <c r="CO46" s="616"/>
      <c r="CP46" s="616"/>
      <c r="CQ46" s="617"/>
      <c r="CR46" s="618">
        <v>3987869</v>
      </c>
      <c r="CS46" s="619"/>
      <c r="CT46" s="619"/>
      <c r="CU46" s="619"/>
      <c r="CV46" s="619"/>
      <c r="CW46" s="619"/>
      <c r="CX46" s="619"/>
      <c r="CY46" s="620"/>
      <c r="CZ46" s="623">
        <v>4.0999999999999996</v>
      </c>
      <c r="DA46" s="624"/>
      <c r="DB46" s="624"/>
      <c r="DC46" s="719"/>
      <c r="DD46" s="627">
        <v>2176347</v>
      </c>
      <c r="DE46" s="619"/>
      <c r="DF46" s="619"/>
      <c r="DG46" s="619"/>
      <c r="DH46" s="619"/>
      <c r="DI46" s="619"/>
      <c r="DJ46" s="619"/>
      <c r="DK46" s="620"/>
      <c r="DL46" s="713"/>
      <c r="DM46" s="714"/>
      <c r="DN46" s="714"/>
      <c r="DO46" s="714"/>
      <c r="DP46" s="714"/>
      <c r="DQ46" s="714"/>
      <c r="DR46" s="714"/>
      <c r="DS46" s="714"/>
      <c r="DT46" s="714"/>
      <c r="DU46" s="714"/>
      <c r="DV46" s="715"/>
      <c r="DW46" s="716"/>
      <c r="DX46" s="717"/>
      <c r="DY46" s="717"/>
      <c r="DZ46" s="717"/>
      <c r="EA46" s="717"/>
      <c r="EB46" s="717"/>
      <c r="EC46" s="718"/>
    </row>
    <row r="47" spans="2:133" ht="11.25" customHeight="1" x14ac:dyDescent="0.15">
      <c r="CD47" s="732"/>
      <c r="CE47" s="733"/>
      <c r="CF47" s="615" t="s">
        <v>358</v>
      </c>
      <c r="CG47" s="616"/>
      <c r="CH47" s="616"/>
      <c r="CI47" s="616"/>
      <c r="CJ47" s="616"/>
      <c r="CK47" s="616"/>
      <c r="CL47" s="616"/>
      <c r="CM47" s="616"/>
      <c r="CN47" s="616"/>
      <c r="CO47" s="616"/>
      <c r="CP47" s="616"/>
      <c r="CQ47" s="617"/>
      <c r="CR47" s="618">
        <v>39885</v>
      </c>
      <c r="CS47" s="654"/>
      <c r="CT47" s="654"/>
      <c r="CU47" s="654"/>
      <c r="CV47" s="654"/>
      <c r="CW47" s="654"/>
      <c r="CX47" s="654"/>
      <c r="CY47" s="655"/>
      <c r="CZ47" s="623">
        <v>0</v>
      </c>
      <c r="DA47" s="652"/>
      <c r="DB47" s="652"/>
      <c r="DC47" s="656"/>
      <c r="DD47" s="627">
        <v>1151</v>
      </c>
      <c r="DE47" s="654"/>
      <c r="DF47" s="654"/>
      <c r="DG47" s="654"/>
      <c r="DH47" s="654"/>
      <c r="DI47" s="654"/>
      <c r="DJ47" s="654"/>
      <c r="DK47" s="655"/>
      <c r="DL47" s="713"/>
      <c r="DM47" s="714"/>
      <c r="DN47" s="714"/>
      <c r="DO47" s="714"/>
      <c r="DP47" s="714"/>
      <c r="DQ47" s="714"/>
      <c r="DR47" s="714"/>
      <c r="DS47" s="714"/>
      <c r="DT47" s="714"/>
      <c r="DU47" s="714"/>
      <c r="DV47" s="715"/>
      <c r="DW47" s="716"/>
      <c r="DX47" s="717"/>
      <c r="DY47" s="717"/>
      <c r="DZ47" s="717"/>
      <c r="EA47" s="717"/>
      <c r="EB47" s="717"/>
      <c r="EC47" s="718"/>
    </row>
    <row r="48" spans="2:133" x14ac:dyDescent="0.15">
      <c r="CD48" s="734"/>
      <c r="CE48" s="735"/>
      <c r="CF48" s="615" t="s">
        <v>359</v>
      </c>
      <c r="CG48" s="616"/>
      <c r="CH48" s="616"/>
      <c r="CI48" s="616"/>
      <c r="CJ48" s="616"/>
      <c r="CK48" s="616"/>
      <c r="CL48" s="616"/>
      <c r="CM48" s="616"/>
      <c r="CN48" s="616"/>
      <c r="CO48" s="616"/>
      <c r="CP48" s="616"/>
      <c r="CQ48" s="617"/>
      <c r="CR48" s="618" t="s">
        <v>233</v>
      </c>
      <c r="CS48" s="619"/>
      <c r="CT48" s="619"/>
      <c r="CU48" s="619"/>
      <c r="CV48" s="619"/>
      <c r="CW48" s="619"/>
      <c r="CX48" s="619"/>
      <c r="CY48" s="620"/>
      <c r="CZ48" s="623" t="s">
        <v>239</v>
      </c>
      <c r="DA48" s="624"/>
      <c r="DB48" s="624"/>
      <c r="DC48" s="719"/>
      <c r="DD48" s="627" t="s">
        <v>239</v>
      </c>
      <c r="DE48" s="619"/>
      <c r="DF48" s="619"/>
      <c r="DG48" s="619"/>
      <c r="DH48" s="619"/>
      <c r="DI48" s="619"/>
      <c r="DJ48" s="619"/>
      <c r="DK48" s="620"/>
      <c r="DL48" s="713"/>
      <c r="DM48" s="714"/>
      <c r="DN48" s="714"/>
      <c r="DO48" s="714"/>
      <c r="DP48" s="714"/>
      <c r="DQ48" s="714"/>
      <c r="DR48" s="714"/>
      <c r="DS48" s="714"/>
      <c r="DT48" s="714"/>
      <c r="DU48" s="714"/>
      <c r="DV48" s="715"/>
      <c r="DW48" s="716"/>
      <c r="DX48" s="717"/>
      <c r="DY48" s="717"/>
      <c r="DZ48" s="717"/>
      <c r="EA48" s="717"/>
      <c r="EB48" s="717"/>
      <c r="EC48" s="718"/>
    </row>
    <row r="49" spans="82:133" ht="11.25" customHeight="1" x14ac:dyDescent="0.15">
      <c r="CD49" s="663" t="s">
        <v>360</v>
      </c>
      <c r="CE49" s="664"/>
      <c r="CF49" s="664"/>
      <c r="CG49" s="664"/>
      <c r="CH49" s="664"/>
      <c r="CI49" s="664"/>
      <c r="CJ49" s="664"/>
      <c r="CK49" s="664"/>
      <c r="CL49" s="664"/>
      <c r="CM49" s="664"/>
      <c r="CN49" s="664"/>
      <c r="CO49" s="664"/>
      <c r="CP49" s="664"/>
      <c r="CQ49" s="665"/>
      <c r="CR49" s="698">
        <v>97289661</v>
      </c>
      <c r="CS49" s="688"/>
      <c r="CT49" s="688"/>
      <c r="CU49" s="688"/>
      <c r="CV49" s="688"/>
      <c r="CW49" s="688"/>
      <c r="CX49" s="688"/>
      <c r="CY49" s="720"/>
      <c r="CZ49" s="703">
        <v>100</v>
      </c>
      <c r="DA49" s="721"/>
      <c r="DB49" s="721"/>
      <c r="DC49" s="722"/>
      <c r="DD49" s="723">
        <v>63575607</v>
      </c>
      <c r="DE49" s="688"/>
      <c r="DF49" s="688"/>
      <c r="DG49" s="688"/>
      <c r="DH49" s="688"/>
      <c r="DI49" s="688"/>
      <c r="DJ49" s="688"/>
      <c r="DK49" s="720"/>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row r="52" spans="82:133" hidden="1" x14ac:dyDescent="0.15"/>
    <row r="53" spans="82:133" hidden="1" x14ac:dyDescent="0.15"/>
  </sheetData>
  <sheetProtection algorithmName="SHA-512" hashValue="EClCbC6RJ+Me8Hp+DR7nBEuGXu8irfqtBnwumNIyzWovhRRAblrk+pisJ6VCfA8CGKc53D43Zr5kJhHx9KkBOg==" saltValue="rVjnFsR2TESS/0EfQmkE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31" zoomScale="70" zoomScaleNormal="25" zoomScaleSheetLayoutView="70" workbookViewId="0">
      <selection activeCell="DG80" sqref="DG80:DK80"/>
    </sheetView>
  </sheetViews>
  <sheetFormatPr defaultColWidth="0" defaultRowHeight="13.5" zeroHeight="1" x14ac:dyDescent="0.15"/>
  <cols>
    <col min="1" max="130" width="2.75" style="266" customWidth="1"/>
    <col min="131" max="131" width="1.625" style="266" customWidth="1"/>
    <col min="132" max="16384" width="9" style="266" hidden="1"/>
  </cols>
  <sheetData>
    <row r="1" spans="1:131" s="224" customFormat="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1"/>
      <c r="DQ1" s="222"/>
      <c r="DR1" s="222"/>
      <c r="DS1" s="222"/>
      <c r="DT1" s="222"/>
      <c r="DU1" s="222"/>
      <c r="DV1" s="222"/>
      <c r="DW1" s="222"/>
      <c r="DX1" s="222"/>
      <c r="DY1" s="222"/>
      <c r="DZ1" s="222"/>
      <c r="EA1" s="223"/>
    </row>
    <row r="2" spans="1:131" s="228" customFormat="1" ht="26.25" customHeight="1" thickBot="1" x14ac:dyDescent="0.2">
      <c r="A2" s="225" t="s">
        <v>361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65" t="s">
        <v>362</v>
      </c>
      <c r="DK2" s="766"/>
      <c r="DL2" s="766"/>
      <c r="DM2" s="766"/>
      <c r="DN2" s="766"/>
      <c r="DO2" s="767"/>
      <c r="DP2" s="226"/>
      <c r="DQ2" s="765" t="s">
        <v>363</v>
      </c>
      <c r="DR2" s="766"/>
      <c r="DS2" s="766"/>
      <c r="DT2" s="766"/>
      <c r="DU2" s="766"/>
      <c r="DV2" s="766"/>
      <c r="DW2" s="766"/>
      <c r="DX2" s="766"/>
      <c r="DY2" s="766"/>
      <c r="DZ2" s="767"/>
      <c r="EA2" s="227"/>
    </row>
    <row r="3" spans="1:131" s="224" customFormat="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3"/>
    </row>
    <row r="4" spans="1:131" s="232" customFormat="1" ht="26.25" customHeight="1" thickBot="1" x14ac:dyDescent="0.2">
      <c r="A4" s="768" t="s">
        <v>364</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29"/>
      <c r="BA4" s="229"/>
      <c r="BB4" s="229"/>
      <c r="BC4" s="229"/>
      <c r="BD4" s="229"/>
      <c r="BE4" s="230"/>
      <c r="BF4" s="230"/>
      <c r="BG4" s="230"/>
      <c r="BH4" s="230"/>
      <c r="BI4" s="230"/>
      <c r="BJ4" s="230"/>
      <c r="BK4" s="230"/>
      <c r="BL4" s="230"/>
      <c r="BM4" s="230"/>
      <c r="BN4" s="230"/>
      <c r="BO4" s="230"/>
      <c r="BP4" s="230"/>
      <c r="BQ4" s="229" t="s">
        <v>365</v>
      </c>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31"/>
    </row>
    <row r="5" spans="1:131" s="232" customFormat="1" ht="26.25" customHeight="1" x14ac:dyDescent="0.15">
      <c r="A5" s="759" t="s">
        <v>366</v>
      </c>
      <c r="B5" s="760"/>
      <c r="C5" s="760"/>
      <c r="D5" s="760"/>
      <c r="E5" s="760"/>
      <c r="F5" s="760"/>
      <c r="G5" s="760"/>
      <c r="H5" s="760"/>
      <c r="I5" s="760"/>
      <c r="J5" s="760"/>
      <c r="K5" s="760"/>
      <c r="L5" s="760"/>
      <c r="M5" s="760"/>
      <c r="N5" s="760"/>
      <c r="O5" s="760"/>
      <c r="P5" s="761"/>
      <c r="Q5" s="736" t="s">
        <v>367</v>
      </c>
      <c r="R5" s="737"/>
      <c r="S5" s="737"/>
      <c r="T5" s="737"/>
      <c r="U5" s="738"/>
      <c r="V5" s="736" t="s">
        <v>368</v>
      </c>
      <c r="W5" s="737"/>
      <c r="X5" s="737"/>
      <c r="Y5" s="737"/>
      <c r="Z5" s="738"/>
      <c r="AA5" s="736" t="s">
        <v>369</v>
      </c>
      <c r="AB5" s="737"/>
      <c r="AC5" s="737"/>
      <c r="AD5" s="737"/>
      <c r="AE5" s="737"/>
      <c r="AF5" s="769" t="s">
        <v>370</v>
      </c>
      <c r="AG5" s="737"/>
      <c r="AH5" s="737"/>
      <c r="AI5" s="737"/>
      <c r="AJ5" s="748"/>
      <c r="AK5" s="737" t="s">
        <v>371</v>
      </c>
      <c r="AL5" s="737"/>
      <c r="AM5" s="737"/>
      <c r="AN5" s="737"/>
      <c r="AO5" s="738"/>
      <c r="AP5" s="736" t="s">
        <v>372</v>
      </c>
      <c r="AQ5" s="737"/>
      <c r="AR5" s="737"/>
      <c r="AS5" s="737"/>
      <c r="AT5" s="738"/>
      <c r="AU5" s="736" t="s">
        <v>373</v>
      </c>
      <c r="AV5" s="737"/>
      <c r="AW5" s="737"/>
      <c r="AX5" s="737"/>
      <c r="AY5" s="748"/>
      <c r="AZ5" s="233"/>
      <c r="BA5" s="233"/>
      <c r="BB5" s="233"/>
      <c r="BC5" s="233"/>
      <c r="BD5" s="233"/>
      <c r="BE5" s="234"/>
      <c r="BF5" s="234"/>
      <c r="BG5" s="234"/>
      <c r="BH5" s="234"/>
      <c r="BI5" s="234"/>
      <c r="BJ5" s="234"/>
      <c r="BK5" s="234"/>
      <c r="BL5" s="234"/>
      <c r="BM5" s="234"/>
      <c r="BN5" s="234"/>
      <c r="BO5" s="234"/>
      <c r="BP5" s="234"/>
      <c r="BQ5" s="759" t="s">
        <v>374</v>
      </c>
      <c r="BR5" s="760"/>
      <c r="BS5" s="760"/>
      <c r="BT5" s="760"/>
      <c r="BU5" s="760"/>
      <c r="BV5" s="760"/>
      <c r="BW5" s="760"/>
      <c r="BX5" s="760"/>
      <c r="BY5" s="760"/>
      <c r="BZ5" s="760"/>
      <c r="CA5" s="760"/>
      <c r="CB5" s="760"/>
      <c r="CC5" s="760"/>
      <c r="CD5" s="760"/>
      <c r="CE5" s="760"/>
      <c r="CF5" s="760"/>
      <c r="CG5" s="761"/>
      <c r="CH5" s="736" t="s">
        <v>375</v>
      </c>
      <c r="CI5" s="737"/>
      <c r="CJ5" s="737"/>
      <c r="CK5" s="737"/>
      <c r="CL5" s="738"/>
      <c r="CM5" s="736" t="s">
        <v>376</v>
      </c>
      <c r="CN5" s="737"/>
      <c r="CO5" s="737"/>
      <c r="CP5" s="737"/>
      <c r="CQ5" s="738"/>
      <c r="CR5" s="736" t="s">
        <v>377</v>
      </c>
      <c r="CS5" s="737"/>
      <c r="CT5" s="737"/>
      <c r="CU5" s="737"/>
      <c r="CV5" s="738"/>
      <c r="CW5" s="736" t="s">
        <v>378</v>
      </c>
      <c r="CX5" s="737"/>
      <c r="CY5" s="737"/>
      <c r="CZ5" s="737"/>
      <c r="DA5" s="738"/>
      <c r="DB5" s="736" t="s">
        <v>379</v>
      </c>
      <c r="DC5" s="737"/>
      <c r="DD5" s="737"/>
      <c r="DE5" s="737"/>
      <c r="DF5" s="738"/>
      <c r="DG5" s="742" t="s">
        <v>380</v>
      </c>
      <c r="DH5" s="743"/>
      <c r="DI5" s="743"/>
      <c r="DJ5" s="743"/>
      <c r="DK5" s="744"/>
      <c r="DL5" s="742" t="s">
        <v>381</v>
      </c>
      <c r="DM5" s="743"/>
      <c r="DN5" s="743"/>
      <c r="DO5" s="743"/>
      <c r="DP5" s="744"/>
      <c r="DQ5" s="736" t="s">
        <v>382</v>
      </c>
      <c r="DR5" s="737"/>
      <c r="DS5" s="737"/>
      <c r="DT5" s="737"/>
      <c r="DU5" s="738"/>
      <c r="DV5" s="736" t="s">
        <v>373</v>
      </c>
      <c r="DW5" s="737"/>
      <c r="DX5" s="737"/>
      <c r="DY5" s="737"/>
      <c r="DZ5" s="748"/>
      <c r="EA5" s="231"/>
    </row>
    <row r="6" spans="1:131" s="232" customFormat="1" ht="26.25" customHeight="1" thickBot="1" x14ac:dyDescent="0.2">
      <c r="A6" s="762"/>
      <c r="B6" s="763"/>
      <c r="C6" s="763"/>
      <c r="D6" s="763"/>
      <c r="E6" s="763"/>
      <c r="F6" s="763"/>
      <c r="G6" s="763"/>
      <c r="H6" s="763"/>
      <c r="I6" s="763"/>
      <c r="J6" s="763"/>
      <c r="K6" s="763"/>
      <c r="L6" s="763"/>
      <c r="M6" s="763"/>
      <c r="N6" s="763"/>
      <c r="O6" s="763"/>
      <c r="P6" s="764"/>
      <c r="Q6" s="739"/>
      <c r="R6" s="740"/>
      <c r="S6" s="740"/>
      <c r="T6" s="740"/>
      <c r="U6" s="741"/>
      <c r="V6" s="739"/>
      <c r="W6" s="740"/>
      <c r="X6" s="740"/>
      <c r="Y6" s="740"/>
      <c r="Z6" s="741"/>
      <c r="AA6" s="739"/>
      <c r="AB6" s="740"/>
      <c r="AC6" s="740"/>
      <c r="AD6" s="740"/>
      <c r="AE6" s="740"/>
      <c r="AF6" s="770"/>
      <c r="AG6" s="740"/>
      <c r="AH6" s="740"/>
      <c r="AI6" s="740"/>
      <c r="AJ6" s="749"/>
      <c r="AK6" s="740"/>
      <c r="AL6" s="740"/>
      <c r="AM6" s="740"/>
      <c r="AN6" s="740"/>
      <c r="AO6" s="741"/>
      <c r="AP6" s="739"/>
      <c r="AQ6" s="740"/>
      <c r="AR6" s="740"/>
      <c r="AS6" s="740"/>
      <c r="AT6" s="741"/>
      <c r="AU6" s="739"/>
      <c r="AV6" s="740"/>
      <c r="AW6" s="740"/>
      <c r="AX6" s="740"/>
      <c r="AY6" s="749"/>
      <c r="AZ6" s="229"/>
      <c r="BA6" s="229"/>
      <c r="BB6" s="229"/>
      <c r="BC6" s="229"/>
      <c r="BD6" s="229"/>
      <c r="BE6" s="230"/>
      <c r="BF6" s="230"/>
      <c r="BG6" s="230"/>
      <c r="BH6" s="230"/>
      <c r="BI6" s="230"/>
      <c r="BJ6" s="230"/>
      <c r="BK6" s="230"/>
      <c r="BL6" s="230"/>
      <c r="BM6" s="230"/>
      <c r="BN6" s="230"/>
      <c r="BO6" s="230"/>
      <c r="BP6" s="230"/>
      <c r="BQ6" s="762"/>
      <c r="BR6" s="763"/>
      <c r="BS6" s="763"/>
      <c r="BT6" s="763"/>
      <c r="BU6" s="763"/>
      <c r="BV6" s="763"/>
      <c r="BW6" s="763"/>
      <c r="BX6" s="763"/>
      <c r="BY6" s="763"/>
      <c r="BZ6" s="763"/>
      <c r="CA6" s="763"/>
      <c r="CB6" s="763"/>
      <c r="CC6" s="763"/>
      <c r="CD6" s="763"/>
      <c r="CE6" s="763"/>
      <c r="CF6" s="763"/>
      <c r="CG6" s="764"/>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45"/>
      <c r="DH6" s="746"/>
      <c r="DI6" s="746"/>
      <c r="DJ6" s="746"/>
      <c r="DK6" s="747"/>
      <c r="DL6" s="745"/>
      <c r="DM6" s="746"/>
      <c r="DN6" s="746"/>
      <c r="DO6" s="746"/>
      <c r="DP6" s="747"/>
      <c r="DQ6" s="739"/>
      <c r="DR6" s="740"/>
      <c r="DS6" s="740"/>
      <c r="DT6" s="740"/>
      <c r="DU6" s="741"/>
      <c r="DV6" s="739"/>
      <c r="DW6" s="740"/>
      <c r="DX6" s="740"/>
      <c r="DY6" s="740"/>
      <c r="DZ6" s="749"/>
      <c r="EA6" s="231"/>
    </row>
    <row r="7" spans="1:131" s="232" customFormat="1" ht="26.25" customHeight="1" thickTop="1" x14ac:dyDescent="0.15">
      <c r="A7" s="235">
        <v>1</v>
      </c>
      <c r="B7" s="750" t="s">
        <v>383</v>
      </c>
      <c r="C7" s="751"/>
      <c r="D7" s="751"/>
      <c r="E7" s="751"/>
      <c r="F7" s="751"/>
      <c r="G7" s="751"/>
      <c r="H7" s="751"/>
      <c r="I7" s="751"/>
      <c r="J7" s="751"/>
      <c r="K7" s="751"/>
      <c r="L7" s="751"/>
      <c r="M7" s="751"/>
      <c r="N7" s="751"/>
      <c r="O7" s="751"/>
      <c r="P7" s="752"/>
      <c r="Q7" s="753">
        <v>98730</v>
      </c>
      <c r="R7" s="754"/>
      <c r="S7" s="754"/>
      <c r="T7" s="754"/>
      <c r="U7" s="754"/>
      <c r="V7" s="754">
        <v>97417</v>
      </c>
      <c r="W7" s="754"/>
      <c r="X7" s="754"/>
      <c r="Y7" s="754"/>
      <c r="Z7" s="754"/>
      <c r="AA7" s="754">
        <v>1313</v>
      </c>
      <c r="AB7" s="754"/>
      <c r="AC7" s="754"/>
      <c r="AD7" s="754"/>
      <c r="AE7" s="755"/>
      <c r="AF7" s="756">
        <v>1133</v>
      </c>
      <c r="AG7" s="757"/>
      <c r="AH7" s="757"/>
      <c r="AI7" s="757"/>
      <c r="AJ7" s="758"/>
      <c r="AK7" s="793">
        <v>1968</v>
      </c>
      <c r="AL7" s="794"/>
      <c r="AM7" s="794"/>
      <c r="AN7" s="794"/>
      <c r="AO7" s="794"/>
      <c r="AP7" s="794">
        <v>115753</v>
      </c>
      <c r="AQ7" s="794"/>
      <c r="AR7" s="794"/>
      <c r="AS7" s="794"/>
      <c r="AT7" s="794"/>
      <c r="AU7" s="795"/>
      <c r="AV7" s="795"/>
      <c r="AW7" s="795"/>
      <c r="AX7" s="795"/>
      <c r="AY7" s="796"/>
      <c r="AZ7" s="229"/>
      <c r="BA7" s="229"/>
      <c r="BB7" s="229"/>
      <c r="BC7" s="229"/>
      <c r="BD7" s="229"/>
      <c r="BE7" s="230"/>
      <c r="BF7" s="230"/>
      <c r="BG7" s="230"/>
      <c r="BH7" s="230"/>
      <c r="BI7" s="230"/>
      <c r="BJ7" s="230"/>
      <c r="BK7" s="230"/>
      <c r="BL7" s="230"/>
      <c r="BM7" s="230"/>
      <c r="BN7" s="230"/>
      <c r="BO7" s="230"/>
      <c r="BP7" s="230"/>
      <c r="BQ7" s="236">
        <v>1</v>
      </c>
      <c r="BR7" s="237" t="s">
        <v>586</v>
      </c>
      <c r="BS7" s="797" t="s">
        <v>587</v>
      </c>
      <c r="BT7" s="798"/>
      <c r="BU7" s="798"/>
      <c r="BV7" s="798"/>
      <c r="BW7" s="798"/>
      <c r="BX7" s="798"/>
      <c r="BY7" s="798"/>
      <c r="BZ7" s="798"/>
      <c r="CA7" s="798"/>
      <c r="CB7" s="798"/>
      <c r="CC7" s="798"/>
      <c r="CD7" s="798"/>
      <c r="CE7" s="798"/>
      <c r="CF7" s="798"/>
      <c r="CG7" s="799"/>
      <c r="CH7" s="790">
        <v>-38</v>
      </c>
      <c r="CI7" s="791"/>
      <c r="CJ7" s="791"/>
      <c r="CK7" s="791"/>
      <c r="CL7" s="792"/>
      <c r="CM7" s="790">
        <v>420</v>
      </c>
      <c r="CN7" s="791"/>
      <c r="CO7" s="791"/>
      <c r="CP7" s="791"/>
      <c r="CQ7" s="792"/>
      <c r="CR7" s="790">
        <v>2</v>
      </c>
      <c r="CS7" s="791"/>
      <c r="CT7" s="791"/>
      <c r="CU7" s="791"/>
      <c r="CV7" s="792"/>
      <c r="CW7" s="790">
        <v>44</v>
      </c>
      <c r="CX7" s="791"/>
      <c r="CY7" s="791"/>
      <c r="CZ7" s="791"/>
      <c r="DA7" s="792"/>
      <c r="DB7" s="790" t="s">
        <v>574</v>
      </c>
      <c r="DC7" s="791"/>
      <c r="DD7" s="791"/>
      <c r="DE7" s="791"/>
      <c r="DF7" s="792"/>
      <c r="DG7" s="790" t="s">
        <v>574</v>
      </c>
      <c r="DH7" s="791"/>
      <c r="DI7" s="791"/>
      <c r="DJ7" s="791"/>
      <c r="DK7" s="792"/>
      <c r="DL7" s="790">
        <v>207</v>
      </c>
      <c r="DM7" s="791"/>
      <c r="DN7" s="791"/>
      <c r="DO7" s="791"/>
      <c r="DP7" s="792"/>
      <c r="DQ7" s="790">
        <v>207</v>
      </c>
      <c r="DR7" s="791"/>
      <c r="DS7" s="791"/>
      <c r="DT7" s="791"/>
      <c r="DU7" s="792"/>
      <c r="DV7" s="771"/>
      <c r="DW7" s="772"/>
      <c r="DX7" s="772"/>
      <c r="DY7" s="772"/>
      <c r="DZ7" s="773"/>
      <c r="EA7" s="231"/>
    </row>
    <row r="8" spans="1:131" s="232" customFormat="1" ht="26.25" customHeight="1" x14ac:dyDescent="0.15">
      <c r="A8" s="238">
        <v>2</v>
      </c>
      <c r="B8" s="774" t="s">
        <v>384</v>
      </c>
      <c r="C8" s="775"/>
      <c r="D8" s="775"/>
      <c r="E8" s="775"/>
      <c r="F8" s="775"/>
      <c r="G8" s="775"/>
      <c r="H8" s="775"/>
      <c r="I8" s="775"/>
      <c r="J8" s="775"/>
      <c r="K8" s="775"/>
      <c r="L8" s="775"/>
      <c r="M8" s="775"/>
      <c r="N8" s="775"/>
      <c r="O8" s="775"/>
      <c r="P8" s="776"/>
      <c r="Q8" s="777">
        <v>174</v>
      </c>
      <c r="R8" s="778"/>
      <c r="S8" s="778"/>
      <c r="T8" s="778"/>
      <c r="U8" s="778"/>
      <c r="V8" s="778">
        <v>6</v>
      </c>
      <c r="W8" s="778"/>
      <c r="X8" s="778"/>
      <c r="Y8" s="778"/>
      <c r="Z8" s="778"/>
      <c r="AA8" s="778">
        <v>168</v>
      </c>
      <c r="AB8" s="778"/>
      <c r="AC8" s="778"/>
      <c r="AD8" s="778"/>
      <c r="AE8" s="779"/>
      <c r="AF8" s="780">
        <v>168</v>
      </c>
      <c r="AG8" s="781"/>
      <c r="AH8" s="781"/>
      <c r="AI8" s="781"/>
      <c r="AJ8" s="782"/>
      <c r="AK8" s="783" t="s">
        <v>572</v>
      </c>
      <c r="AL8" s="784"/>
      <c r="AM8" s="784"/>
      <c r="AN8" s="784"/>
      <c r="AO8" s="784"/>
      <c r="AP8" s="784" t="s">
        <v>572</v>
      </c>
      <c r="AQ8" s="784"/>
      <c r="AR8" s="784"/>
      <c r="AS8" s="784"/>
      <c r="AT8" s="784"/>
      <c r="AU8" s="785"/>
      <c r="AV8" s="785"/>
      <c r="AW8" s="785"/>
      <c r="AX8" s="785"/>
      <c r="AY8" s="786"/>
      <c r="AZ8" s="229"/>
      <c r="BA8" s="229"/>
      <c r="BB8" s="229"/>
      <c r="BC8" s="229"/>
      <c r="BD8" s="229"/>
      <c r="BE8" s="230"/>
      <c r="BF8" s="230"/>
      <c r="BG8" s="230"/>
      <c r="BH8" s="230"/>
      <c r="BI8" s="230"/>
      <c r="BJ8" s="230"/>
      <c r="BK8" s="230"/>
      <c r="BL8" s="230"/>
      <c r="BM8" s="230"/>
      <c r="BN8" s="230"/>
      <c r="BO8" s="230"/>
      <c r="BP8" s="230"/>
      <c r="BQ8" s="239">
        <v>2</v>
      </c>
      <c r="BR8" s="240" t="s">
        <v>586</v>
      </c>
      <c r="BS8" s="787" t="s">
        <v>588</v>
      </c>
      <c r="BT8" s="788"/>
      <c r="BU8" s="788"/>
      <c r="BV8" s="788"/>
      <c r="BW8" s="788"/>
      <c r="BX8" s="788"/>
      <c r="BY8" s="788"/>
      <c r="BZ8" s="788"/>
      <c r="CA8" s="788"/>
      <c r="CB8" s="788"/>
      <c r="CC8" s="788"/>
      <c r="CD8" s="788"/>
      <c r="CE8" s="788"/>
      <c r="CF8" s="788"/>
      <c r="CG8" s="789"/>
      <c r="CH8" s="800">
        <v>11</v>
      </c>
      <c r="CI8" s="801"/>
      <c r="CJ8" s="801"/>
      <c r="CK8" s="801"/>
      <c r="CL8" s="802"/>
      <c r="CM8" s="800">
        <v>1651</v>
      </c>
      <c r="CN8" s="801"/>
      <c r="CO8" s="801"/>
      <c r="CP8" s="801"/>
      <c r="CQ8" s="802"/>
      <c r="CR8" s="800">
        <v>100</v>
      </c>
      <c r="CS8" s="801"/>
      <c r="CT8" s="801"/>
      <c r="CU8" s="801"/>
      <c r="CV8" s="802"/>
      <c r="CW8" s="800">
        <v>257</v>
      </c>
      <c r="CX8" s="801"/>
      <c r="CY8" s="801"/>
      <c r="CZ8" s="801"/>
      <c r="DA8" s="802"/>
      <c r="DB8" s="800" t="s">
        <v>574</v>
      </c>
      <c r="DC8" s="801"/>
      <c r="DD8" s="801"/>
      <c r="DE8" s="801"/>
      <c r="DF8" s="802"/>
      <c r="DG8" s="800" t="s">
        <v>574</v>
      </c>
      <c r="DH8" s="801"/>
      <c r="DI8" s="801"/>
      <c r="DJ8" s="801"/>
      <c r="DK8" s="802"/>
      <c r="DL8" s="800">
        <v>127</v>
      </c>
      <c r="DM8" s="801"/>
      <c r="DN8" s="801"/>
      <c r="DO8" s="801"/>
      <c r="DP8" s="802"/>
      <c r="DQ8" s="800" t="s">
        <v>602</v>
      </c>
      <c r="DR8" s="801"/>
      <c r="DS8" s="801"/>
      <c r="DT8" s="801"/>
      <c r="DU8" s="802"/>
      <c r="DV8" s="803"/>
      <c r="DW8" s="804"/>
      <c r="DX8" s="804"/>
      <c r="DY8" s="804"/>
      <c r="DZ8" s="805"/>
      <c r="EA8" s="231"/>
    </row>
    <row r="9" spans="1:131" s="232" customFormat="1" ht="26.25" customHeight="1" x14ac:dyDescent="0.15">
      <c r="A9" s="238">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83"/>
      <c r="AL9" s="784"/>
      <c r="AM9" s="784"/>
      <c r="AN9" s="784"/>
      <c r="AO9" s="784"/>
      <c r="AP9" s="784"/>
      <c r="AQ9" s="784"/>
      <c r="AR9" s="784"/>
      <c r="AS9" s="784"/>
      <c r="AT9" s="784"/>
      <c r="AU9" s="785"/>
      <c r="AV9" s="785"/>
      <c r="AW9" s="785"/>
      <c r="AX9" s="785"/>
      <c r="AY9" s="786"/>
      <c r="AZ9" s="229"/>
      <c r="BA9" s="229"/>
      <c r="BB9" s="229"/>
      <c r="BC9" s="229"/>
      <c r="BD9" s="229"/>
      <c r="BE9" s="230"/>
      <c r="BF9" s="230"/>
      <c r="BG9" s="230"/>
      <c r="BH9" s="230"/>
      <c r="BI9" s="230"/>
      <c r="BJ9" s="230"/>
      <c r="BK9" s="230"/>
      <c r="BL9" s="230"/>
      <c r="BM9" s="230"/>
      <c r="BN9" s="230"/>
      <c r="BO9" s="230"/>
      <c r="BP9" s="230"/>
      <c r="BQ9" s="239">
        <v>3</v>
      </c>
      <c r="BR9" s="240"/>
      <c r="BS9" s="787" t="s">
        <v>603</v>
      </c>
      <c r="BT9" s="788"/>
      <c r="BU9" s="788"/>
      <c r="BV9" s="788"/>
      <c r="BW9" s="788"/>
      <c r="BX9" s="788"/>
      <c r="BY9" s="788"/>
      <c r="BZ9" s="788"/>
      <c r="CA9" s="788"/>
      <c r="CB9" s="788"/>
      <c r="CC9" s="788"/>
      <c r="CD9" s="788"/>
      <c r="CE9" s="788"/>
      <c r="CF9" s="788"/>
      <c r="CG9" s="789"/>
      <c r="CH9" s="800">
        <v>1</v>
      </c>
      <c r="CI9" s="801"/>
      <c r="CJ9" s="801"/>
      <c r="CK9" s="801"/>
      <c r="CL9" s="802"/>
      <c r="CM9" s="800">
        <v>6</v>
      </c>
      <c r="CN9" s="801"/>
      <c r="CO9" s="801"/>
      <c r="CP9" s="801"/>
      <c r="CQ9" s="802"/>
      <c r="CR9" s="800">
        <v>1</v>
      </c>
      <c r="CS9" s="801"/>
      <c r="CT9" s="801"/>
      <c r="CU9" s="801"/>
      <c r="CV9" s="802"/>
      <c r="CW9" s="800">
        <v>1</v>
      </c>
      <c r="CX9" s="801"/>
      <c r="CY9" s="801"/>
      <c r="CZ9" s="801"/>
      <c r="DA9" s="802"/>
      <c r="DB9" s="800" t="s">
        <v>574</v>
      </c>
      <c r="DC9" s="801"/>
      <c r="DD9" s="801"/>
      <c r="DE9" s="801"/>
      <c r="DF9" s="802"/>
      <c r="DG9" s="800" t="s">
        <v>574</v>
      </c>
      <c r="DH9" s="801"/>
      <c r="DI9" s="801"/>
      <c r="DJ9" s="801"/>
      <c r="DK9" s="802"/>
      <c r="DL9" s="800" t="s">
        <v>574</v>
      </c>
      <c r="DM9" s="801"/>
      <c r="DN9" s="801"/>
      <c r="DO9" s="801"/>
      <c r="DP9" s="802"/>
      <c r="DQ9" s="800" t="s">
        <v>602</v>
      </c>
      <c r="DR9" s="801"/>
      <c r="DS9" s="801"/>
      <c r="DT9" s="801"/>
      <c r="DU9" s="802"/>
      <c r="DV9" s="803"/>
      <c r="DW9" s="804"/>
      <c r="DX9" s="804"/>
      <c r="DY9" s="804"/>
      <c r="DZ9" s="805"/>
      <c r="EA9" s="231"/>
    </row>
    <row r="10" spans="1:131" s="232" customFormat="1" ht="26.25" customHeight="1" x14ac:dyDescent="0.15">
      <c r="A10" s="238">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83"/>
      <c r="AL10" s="784"/>
      <c r="AM10" s="784"/>
      <c r="AN10" s="784"/>
      <c r="AO10" s="784"/>
      <c r="AP10" s="784"/>
      <c r="AQ10" s="784"/>
      <c r="AR10" s="784"/>
      <c r="AS10" s="784"/>
      <c r="AT10" s="784"/>
      <c r="AU10" s="785"/>
      <c r="AV10" s="785"/>
      <c r="AW10" s="785"/>
      <c r="AX10" s="785"/>
      <c r="AY10" s="786"/>
      <c r="AZ10" s="229"/>
      <c r="BA10" s="229"/>
      <c r="BB10" s="229"/>
      <c r="BC10" s="229"/>
      <c r="BD10" s="229"/>
      <c r="BE10" s="230"/>
      <c r="BF10" s="230"/>
      <c r="BG10" s="230"/>
      <c r="BH10" s="230"/>
      <c r="BI10" s="230"/>
      <c r="BJ10" s="230"/>
      <c r="BK10" s="230"/>
      <c r="BL10" s="230"/>
      <c r="BM10" s="230"/>
      <c r="BN10" s="230"/>
      <c r="BO10" s="230"/>
      <c r="BP10" s="230"/>
      <c r="BQ10" s="239">
        <v>4</v>
      </c>
      <c r="BR10" s="240"/>
      <c r="BS10" s="787" t="s">
        <v>589</v>
      </c>
      <c r="BT10" s="788"/>
      <c r="BU10" s="788"/>
      <c r="BV10" s="788"/>
      <c r="BW10" s="788"/>
      <c r="BX10" s="788"/>
      <c r="BY10" s="788"/>
      <c r="BZ10" s="788"/>
      <c r="CA10" s="788"/>
      <c r="CB10" s="788"/>
      <c r="CC10" s="788"/>
      <c r="CD10" s="788"/>
      <c r="CE10" s="788"/>
      <c r="CF10" s="788"/>
      <c r="CG10" s="789"/>
      <c r="CH10" s="800" t="s">
        <v>574</v>
      </c>
      <c r="CI10" s="801"/>
      <c r="CJ10" s="801"/>
      <c r="CK10" s="801"/>
      <c r="CL10" s="802"/>
      <c r="CM10" s="800">
        <v>24</v>
      </c>
      <c r="CN10" s="801"/>
      <c r="CO10" s="801"/>
      <c r="CP10" s="801"/>
      <c r="CQ10" s="802"/>
      <c r="CR10" s="800">
        <v>5</v>
      </c>
      <c r="CS10" s="801"/>
      <c r="CT10" s="801"/>
      <c r="CU10" s="801"/>
      <c r="CV10" s="802"/>
      <c r="CW10" s="800">
        <v>9</v>
      </c>
      <c r="CX10" s="801"/>
      <c r="CY10" s="801"/>
      <c r="CZ10" s="801"/>
      <c r="DA10" s="802"/>
      <c r="DB10" s="800" t="s">
        <v>574</v>
      </c>
      <c r="DC10" s="801"/>
      <c r="DD10" s="801"/>
      <c r="DE10" s="801"/>
      <c r="DF10" s="802"/>
      <c r="DG10" s="800" t="s">
        <v>574</v>
      </c>
      <c r="DH10" s="801"/>
      <c r="DI10" s="801"/>
      <c r="DJ10" s="801"/>
      <c r="DK10" s="802"/>
      <c r="DL10" s="800" t="s">
        <v>574</v>
      </c>
      <c r="DM10" s="801"/>
      <c r="DN10" s="801"/>
      <c r="DO10" s="801"/>
      <c r="DP10" s="802"/>
      <c r="DQ10" s="800" t="s">
        <v>602</v>
      </c>
      <c r="DR10" s="801"/>
      <c r="DS10" s="801"/>
      <c r="DT10" s="801"/>
      <c r="DU10" s="802"/>
      <c r="DV10" s="803"/>
      <c r="DW10" s="804"/>
      <c r="DX10" s="804"/>
      <c r="DY10" s="804"/>
      <c r="DZ10" s="805"/>
      <c r="EA10" s="231"/>
    </row>
    <row r="11" spans="1:131" s="232" customFormat="1" ht="26.25" customHeight="1" x14ac:dyDescent="0.15">
      <c r="A11" s="238">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83"/>
      <c r="AL11" s="784"/>
      <c r="AM11" s="784"/>
      <c r="AN11" s="784"/>
      <c r="AO11" s="784"/>
      <c r="AP11" s="784"/>
      <c r="AQ11" s="784"/>
      <c r="AR11" s="784"/>
      <c r="AS11" s="784"/>
      <c r="AT11" s="784"/>
      <c r="AU11" s="785"/>
      <c r="AV11" s="785"/>
      <c r="AW11" s="785"/>
      <c r="AX11" s="785"/>
      <c r="AY11" s="786"/>
      <c r="AZ11" s="229"/>
      <c r="BA11" s="229"/>
      <c r="BB11" s="229"/>
      <c r="BC11" s="229"/>
      <c r="BD11" s="229"/>
      <c r="BE11" s="230"/>
      <c r="BF11" s="230"/>
      <c r="BG11" s="230"/>
      <c r="BH11" s="230"/>
      <c r="BI11" s="230"/>
      <c r="BJ11" s="230"/>
      <c r="BK11" s="230"/>
      <c r="BL11" s="230"/>
      <c r="BM11" s="230"/>
      <c r="BN11" s="230"/>
      <c r="BO11" s="230"/>
      <c r="BP11" s="230"/>
      <c r="BQ11" s="239">
        <v>5</v>
      </c>
      <c r="BR11" s="240"/>
      <c r="BS11" s="787" t="s">
        <v>604</v>
      </c>
      <c r="BT11" s="788"/>
      <c r="BU11" s="788"/>
      <c r="BV11" s="788"/>
      <c r="BW11" s="788"/>
      <c r="BX11" s="788"/>
      <c r="BY11" s="788"/>
      <c r="BZ11" s="788"/>
      <c r="CA11" s="788"/>
      <c r="CB11" s="788"/>
      <c r="CC11" s="788"/>
      <c r="CD11" s="788"/>
      <c r="CE11" s="788"/>
      <c r="CF11" s="788"/>
      <c r="CG11" s="789"/>
      <c r="CH11" s="800" t="s">
        <v>574</v>
      </c>
      <c r="CI11" s="801"/>
      <c r="CJ11" s="801"/>
      <c r="CK11" s="801"/>
      <c r="CL11" s="802"/>
      <c r="CM11" s="800" t="s">
        <v>574</v>
      </c>
      <c r="CN11" s="801"/>
      <c r="CO11" s="801"/>
      <c r="CP11" s="801"/>
      <c r="CQ11" s="802"/>
      <c r="CR11" s="800">
        <v>4</v>
      </c>
      <c r="CS11" s="801"/>
      <c r="CT11" s="801"/>
      <c r="CU11" s="801"/>
      <c r="CV11" s="802"/>
      <c r="CW11" s="800" t="s">
        <v>574</v>
      </c>
      <c r="CX11" s="801"/>
      <c r="CY11" s="801"/>
      <c r="CZ11" s="801"/>
      <c r="DA11" s="802"/>
      <c r="DB11" s="800" t="s">
        <v>574</v>
      </c>
      <c r="DC11" s="801"/>
      <c r="DD11" s="801"/>
      <c r="DE11" s="801"/>
      <c r="DF11" s="802"/>
      <c r="DG11" s="800" t="s">
        <v>574</v>
      </c>
      <c r="DH11" s="801"/>
      <c r="DI11" s="801"/>
      <c r="DJ11" s="801"/>
      <c r="DK11" s="802"/>
      <c r="DL11" s="800" t="s">
        <v>574</v>
      </c>
      <c r="DM11" s="801"/>
      <c r="DN11" s="801"/>
      <c r="DO11" s="801"/>
      <c r="DP11" s="802"/>
      <c r="DQ11" s="800" t="s">
        <v>602</v>
      </c>
      <c r="DR11" s="801"/>
      <c r="DS11" s="801"/>
      <c r="DT11" s="801"/>
      <c r="DU11" s="802"/>
      <c r="DV11" s="803"/>
      <c r="DW11" s="804"/>
      <c r="DX11" s="804"/>
      <c r="DY11" s="804"/>
      <c r="DZ11" s="805"/>
      <c r="EA11" s="231"/>
    </row>
    <row r="12" spans="1:131" s="232" customFormat="1" ht="26.25" customHeight="1" x14ac:dyDescent="0.15">
      <c r="A12" s="238">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83"/>
      <c r="AL12" s="784"/>
      <c r="AM12" s="784"/>
      <c r="AN12" s="784"/>
      <c r="AO12" s="784"/>
      <c r="AP12" s="784"/>
      <c r="AQ12" s="784"/>
      <c r="AR12" s="784"/>
      <c r="AS12" s="784"/>
      <c r="AT12" s="784"/>
      <c r="AU12" s="785"/>
      <c r="AV12" s="785"/>
      <c r="AW12" s="785"/>
      <c r="AX12" s="785"/>
      <c r="AY12" s="786"/>
      <c r="AZ12" s="229"/>
      <c r="BA12" s="229"/>
      <c r="BB12" s="229"/>
      <c r="BC12" s="229"/>
      <c r="BD12" s="229"/>
      <c r="BE12" s="230"/>
      <c r="BF12" s="230"/>
      <c r="BG12" s="230"/>
      <c r="BH12" s="230"/>
      <c r="BI12" s="230"/>
      <c r="BJ12" s="230"/>
      <c r="BK12" s="230"/>
      <c r="BL12" s="230"/>
      <c r="BM12" s="230"/>
      <c r="BN12" s="230"/>
      <c r="BO12" s="230"/>
      <c r="BP12" s="230"/>
      <c r="BQ12" s="239">
        <v>6</v>
      </c>
      <c r="BR12" s="240"/>
      <c r="BS12" s="787" t="s">
        <v>590</v>
      </c>
      <c r="BT12" s="788"/>
      <c r="BU12" s="788"/>
      <c r="BV12" s="788"/>
      <c r="BW12" s="788"/>
      <c r="BX12" s="788"/>
      <c r="BY12" s="788"/>
      <c r="BZ12" s="788"/>
      <c r="CA12" s="788"/>
      <c r="CB12" s="788"/>
      <c r="CC12" s="788"/>
      <c r="CD12" s="788"/>
      <c r="CE12" s="788"/>
      <c r="CF12" s="788"/>
      <c r="CG12" s="789"/>
      <c r="CH12" s="800">
        <v>5</v>
      </c>
      <c r="CI12" s="801"/>
      <c r="CJ12" s="801"/>
      <c r="CK12" s="801"/>
      <c r="CL12" s="802"/>
      <c r="CM12" s="800">
        <v>169</v>
      </c>
      <c r="CN12" s="801"/>
      <c r="CO12" s="801"/>
      <c r="CP12" s="801"/>
      <c r="CQ12" s="802"/>
      <c r="CR12" s="800">
        <v>13</v>
      </c>
      <c r="CS12" s="801"/>
      <c r="CT12" s="801"/>
      <c r="CU12" s="801"/>
      <c r="CV12" s="802"/>
      <c r="CW12" s="800" t="s">
        <v>598</v>
      </c>
      <c r="CX12" s="801"/>
      <c r="CY12" s="801"/>
      <c r="CZ12" s="801"/>
      <c r="DA12" s="802"/>
      <c r="DB12" s="800" t="s">
        <v>599</v>
      </c>
      <c r="DC12" s="801"/>
      <c r="DD12" s="801"/>
      <c r="DE12" s="801"/>
      <c r="DF12" s="802"/>
      <c r="DG12" s="800" t="s">
        <v>574</v>
      </c>
      <c r="DH12" s="801"/>
      <c r="DI12" s="801"/>
      <c r="DJ12" s="801"/>
      <c r="DK12" s="802"/>
      <c r="DL12" s="800" t="s">
        <v>574</v>
      </c>
      <c r="DM12" s="801"/>
      <c r="DN12" s="801"/>
      <c r="DO12" s="801"/>
      <c r="DP12" s="802"/>
      <c r="DQ12" s="800" t="s">
        <v>602</v>
      </c>
      <c r="DR12" s="801"/>
      <c r="DS12" s="801"/>
      <c r="DT12" s="801"/>
      <c r="DU12" s="802"/>
      <c r="DV12" s="803"/>
      <c r="DW12" s="804"/>
      <c r="DX12" s="804"/>
      <c r="DY12" s="804"/>
      <c r="DZ12" s="805"/>
      <c r="EA12" s="231"/>
    </row>
    <row r="13" spans="1:131" s="232" customFormat="1" ht="26.25" customHeight="1" x14ac:dyDescent="0.15">
      <c r="A13" s="238">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83"/>
      <c r="AL13" s="784"/>
      <c r="AM13" s="784"/>
      <c r="AN13" s="784"/>
      <c r="AO13" s="784"/>
      <c r="AP13" s="784"/>
      <c r="AQ13" s="784"/>
      <c r="AR13" s="784"/>
      <c r="AS13" s="784"/>
      <c r="AT13" s="784"/>
      <c r="AU13" s="785"/>
      <c r="AV13" s="785"/>
      <c r="AW13" s="785"/>
      <c r="AX13" s="785"/>
      <c r="AY13" s="786"/>
      <c r="AZ13" s="229"/>
      <c r="BA13" s="229"/>
      <c r="BB13" s="229"/>
      <c r="BC13" s="229"/>
      <c r="BD13" s="229"/>
      <c r="BE13" s="230"/>
      <c r="BF13" s="230"/>
      <c r="BG13" s="230"/>
      <c r="BH13" s="230"/>
      <c r="BI13" s="230"/>
      <c r="BJ13" s="230"/>
      <c r="BK13" s="230"/>
      <c r="BL13" s="230"/>
      <c r="BM13" s="230"/>
      <c r="BN13" s="230"/>
      <c r="BO13" s="230"/>
      <c r="BP13" s="230"/>
      <c r="BQ13" s="239">
        <v>7</v>
      </c>
      <c r="BR13" s="240" t="s">
        <v>586</v>
      </c>
      <c r="BS13" s="787" t="s">
        <v>591</v>
      </c>
      <c r="BT13" s="788"/>
      <c r="BU13" s="788"/>
      <c r="BV13" s="788"/>
      <c r="BW13" s="788"/>
      <c r="BX13" s="788"/>
      <c r="BY13" s="788"/>
      <c r="BZ13" s="788"/>
      <c r="CA13" s="788"/>
      <c r="CB13" s="788"/>
      <c r="CC13" s="788"/>
      <c r="CD13" s="788"/>
      <c r="CE13" s="788"/>
      <c r="CF13" s="788"/>
      <c r="CG13" s="789"/>
      <c r="CH13" s="800">
        <v>35</v>
      </c>
      <c r="CI13" s="801"/>
      <c r="CJ13" s="801"/>
      <c r="CK13" s="801"/>
      <c r="CL13" s="802"/>
      <c r="CM13" s="800">
        <v>985</v>
      </c>
      <c r="CN13" s="801"/>
      <c r="CO13" s="801"/>
      <c r="CP13" s="801"/>
      <c r="CQ13" s="802"/>
      <c r="CR13" s="800">
        <v>6</v>
      </c>
      <c r="CS13" s="801"/>
      <c r="CT13" s="801"/>
      <c r="CU13" s="801"/>
      <c r="CV13" s="802"/>
      <c r="CW13" s="800" t="s">
        <v>574</v>
      </c>
      <c r="CX13" s="801"/>
      <c r="CY13" s="801"/>
      <c r="CZ13" s="801"/>
      <c r="DA13" s="802"/>
      <c r="DB13" s="800">
        <v>180</v>
      </c>
      <c r="DC13" s="801"/>
      <c r="DD13" s="801"/>
      <c r="DE13" s="801"/>
      <c r="DF13" s="802"/>
      <c r="DG13" s="800" t="s">
        <v>574</v>
      </c>
      <c r="DH13" s="801"/>
      <c r="DI13" s="801"/>
      <c r="DJ13" s="801"/>
      <c r="DK13" s="802"/>
      <c r="DL13" s="800">
        <v>3066</v>
      </c>
      <c r="DM13" s="801"/>
      <c r="DN13" s="801"/>
      <c r="DO13" s="801"/>
      <c r="DP13" s="802"/>
      <c r="DQ13" s="800" t="s">
        <v>602</v>
      </c>
      <c r="DR13" s="801"/>
      <c r="DS13" s="801"/>
      <c r="DT13" s="801"/>
      <c r="DU13" s="802"/>
      <c r="DV13" s="803"/>
      <c r="DW13" s="804"/>
      <c r="DX13" s="804"/>
      <c r="DY13" s="804"/>
      <c r="DZ13" s="805"/>
      <c r="EA13" s="231"/>
    </row>
    <row r="14" spans="1:131" s="232" customFormat="1" ht="26.25" customHeight="1" x14ac:dyDescent="0.15">
      <c r="A14" s="238">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83"/>
      <c r="AL14" s="784"/>
      <c r="AM14" s="784"/>
      <c r="AN14" s="784"/>
      <c r="AO14" s="784"/>
      <c r="AP14" s="784"/>
      <c r="AQ14" s="784"/>
      <c r="AR14" s="784"/>
      <c r="AS14" s="784"/>
      <c r="AT14" s="784"/>
      <c r="AU14" s="785"/>
      <c r="AV14" s="785"/>
      <c r="AW14" s="785"/>
      <c r="AX14" s="785"/>
      <c r="AY14" s="786"/>
      <c r="AZ14" s="229"/>
      <c r="BA14" s="229"/>
      <c r="BB14" s="229"/>
      <c r="BC14" s="229"/>
      <c r="BD14" s="229"/>
      <c r="BE14" s="230"/>
      <c r="BF14" s="230"/>
      <c r="BG14" s="230"/>
      <c r="BH14" s="230"/>
      <c r="BI14" s="230"/>
      <c r="BJ14" s="230"/>
      <c r="BK14" s="230"/>
      <c r="BL14" s="230"/>
      <c r="BM14" s="230"/>
      <c r="BN14" s="230"/>
      <c r="BO14" s="230"/>
      <c r="BP14" s="230"/>
      <c r="BQ14" s="239">
        <v>8</v>
      </c>
      <c r="BR14" s="240"/>
      <c r="BS14" s="787" t="s">
        <v>606</v>
      </c>
      <c r="BT14" s="788"/>
      <c r="BU14" s="788"/>
      <c r="BV14" s="788"/>
      <c r="BW14" s="788"/>
      <c r="BX14" s="788"/>
      <c r="BY14" s="788"/>
      <c r="BZ14" s="788"/>
      <c r="CA14" s="788"/>
      <c r="CB14" s="788"/>
      <c r="CC14" s="788"/>
      <c r="CD14" s="788"/>
      <c r="CE14" s="788"/>
      <c r="CF14" s="788"/>
      <c r="CG14" s="789"/>
      <c r="CH14" s="800" t="s">
        <v>574</v>
      </c>
      <c r="CI14" s="801"/>
      <c r="CJ14" s="801"/>
      <c r="CK14" s="801"/>
      <c r="CL14" s="802"/>
      <c r="CM14" s="800" t="s">
        <v>574</v>
      </c>
      <c r="CN14" s="801"/>
      <c r="CO14" s="801"/>
      <c r="CP14" s="801"/>
      <c r="CQ14" s="802"/>
      <c r="CR14" s="800">
        <v>1</v>
      </c>
      <c r="CS14" s="801"/>
      <c r="CT14" s="801"/>
      <c r="CU14" s="801"/>
      <c r="CV14" s="802"/>
      <c r="CW14" s="800" t="s">
        <v>574</v>
      </c>
      <c r="CX14" s="801"/>
      <c r="CY14" s="801"/>
      <c r="CZ14" s="801"/>
      <c r="DA14" s="802"/>
      <c r="DB14" s="800" t="s">
        <v>574</v>
      </c>
      <c r="DC14" s="801"/>
      <c r="DD14" s="801"/>
      <c r="DE14" s="801"/>
      <c r="DF14" s="802"/>
      <c r="DG14" s="800" t="s">
        <v>574</v>
      </c>
      <c r="DH14" s="801"/>
      <c r="DI14" s="801"/>
      <c r="DJ14" s="801"/>
      <c r="DK14" s="802"/>
      <c r="DL14" s="800" t="s">
        <v>574</v>
      </c>
      <c r="DM14" s="801"/>
      <c r="DN14" s="801"/>
      <c r="DO14" s="801"/>
      <c r="DP14" s="802"/>
      <c r="DQ14" s="800" t="s">
        <v>602</v>
      </c>
      <c r="DR14" s="801"/>
      <c r="DS14" s="801"/>
      <c r="DT14" s="801"/>
      <c r="DU14" s="802"/>
      <c r="DV14" s="803"/>
      <c r="DW14" s="804"/>
      <c r="DX14" s="804"/>
      <c r="DY14" s="804"/>
      <c r="DZ14" s="805"/>
      <c r="EA14" s="231"/>
    </row>
    <row r="15" spans="1:131" s="232" customFormat="1" ht="26.25" customHeight="1" x14ac:dyDescent="0.15">
      <c r="A15" s="238">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83"/>
      <c r="AL15" s="784"/>
      <c r="AM15" s="784"/>
      <c r="AN15" s="784"/>
      <c r="AO15" s="784"/>
      <c r="AP15" s="784"/>
      <c r="AQ15" s="784"/>
      <c r="AR15" s="784"/>
      <c r="AS15" s="784"/>
      <c r="AT15" s="784"/>
      <c r="AU15" s="785"/>
      <c r="AV15" s="785"/>
      <c r="AW15" s="785"/>
      <c r="AX15" s="785"/>
      <c r="AY15" s="786"/>
      <c r="AZ15" s="229"/>
      <c r="BA15" s="229"/>
      <c r="BB15" s="229"/>
      <c r="BC15" s="229"/>
      <c r="BD15" s="229"/>
      <c r="BE15" s="230"/>
      <c r="BF15" s="230"/>
      <c r="BG15" s="230"/>
      <c r="BH15" s="230"/>
      <c r="BI15" s="230"/>
      <c r="BJ15" s="230"/>
      <c r="BK15" s="230"/>
      <c r="BL15" s="230"/>
      <c r="BM15" s="230"/>
      <c r="BN15" s="230"/>
      <c r="BO15" s="230"/>
      <c r="BP15" s="230"/>
      <c r="BQ15" s="239">
        <v>9</v>
      </c>
      <c r="BR15" s="240"/>
      <c r="BS15" s="787" t="s">
        <v>592</v>
      </c>
      <c r="BT15" s="788"/>
      <c r="BU15" s="788"/>
      <c r="BV15" s="788"/>
      <c r="BW15" s="788"/>
      <c r="BX15" s="788"/>
      <c r="BY15" s="788"/>
      <c r="BZ15" s="788"/>
      <c r="CA15" s="788"/>
      <c r="CB15" s="788"/>
      <c r="CC15" s="788"/>
      <c r="CD15" s="788"/>
      <c r="CE15" s="788"/>
      <c r="CF15" s="788"/>
      <c r="CG15" s="789"/>
      <c r="CH15" s="800">
        <v>5</v>
      </c>
      <c r="CI15" s="801"/>
      <c r="CJ15" s="801"/>
      <c r="CK15" s="801"/>
      <c r="CL15" s="802"/>
      <c r="CM15" s="800">
        <v>57</v>
      </c>
      <c r="CN15" s="801"/>
      <c r="CO15" s="801"/>
      <c r="CP15" s="801"/>
      <c r="CQ15" s="802"/>
      <c r="CR15" s="800">
        <v>28</v>
      </c>
      <c r="CS15" s="801"/>
      <c r="CT15" s="801"/>
      <c r="CU15" s="801"/>
      <c r="CV15" s="802"/>
      <c r="CW15" s="800">
        <v>3</v>
      </c>
      <c r="CX15" s="801"/>
      <c r="CY15" s="801"/>
      <c r="CZ15" s="801"/>
      <c r="DA15" s="802"/>
      <c r="DB15" s="800" t="s">
        <v>600</v>
      </c>
      <c r="DC15" s="801"/>
      <c r="DD15" s="801"/>
      <c r="DE15" s="801"/>
      <c r="DF15" s="802"/>
      <c r="DG15" s="800" t="s">
        <v>574</v>
      </c>
      <c r="DH15" s="801"/>
      <c r="DI15" s="801"/>
      <c r="DJ15" s="801"/>
      <c r="DK15" s="802"/>
      <c r="DL15" s="800" t="s">
        <v>574</v>
      </c>
      <c r="DM15" s="801"/>
      <c r="DN15" s="801"/>
      <c r="DO15" s="801"/>
      <c r="DP15" s="802"/>
      <c r="DQ15" s="800" t="s">
        <v>602</v>
      </c>
      <c r="DR15" s="801"/>
      <c r="DS15" s="801"/>
      <c r="DT15" s="801"/>
      <c r="DU15" s="802"/>
      <c r="DV15" s="803"/>
      <c r="DW15" s="804"/>
      <c r="DX15" s="804"/>
      <c r="DY15" s="804"/>
      <c r="DZ15" s="805"/>
      <c r="EA15" s="231"/>
    </row>
    <row r="16" spans="1:131" s="232" customFormat="1" ht="26.25" customHeight="1" x14ac:dyDescent="0.15">
      <c r="A16" s="238">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83"/>
      <c r="AL16" s="784"/>
      <c r="AM16" s="784"/>
      <c r="AN16" s="784"/>
      <c r="AO16" s="784"/>
      <c r="AP16" s="784"/>
      <c r="AQ16" s="784"/>
      <c r="AR16" s="784"/>
      <c r="AS16" s="784"/>
      <c r="AT16" s="784"/>
      <c r="AU16" s="785"/>
      <c r="AV16" s="785"/>
      <c r="AW16" s="785"/>
      <c r="AX16" s="785"/>
      <c r="AY16" s="786"/>
      <c r="AZ16" s="229"/>
      <c r="BA16" s="229"/>
      <c r="BB16" s="229"/>
      <c r="BC16" s="229"/>
      <c r="BD16" s="229"/>
      <c r="BE16" s="230"/>
      <c r="BF16" s="230"/>
      <c r="BG16" s="230"/>
      <c r="BH16" s="230"/>
      <c r="BI16" s="230"/>
      <c r="BJ16" s="230"/>
      <c r="BK16" s="230"/>
      <c r="BL16" s="230"/>
      <c r="BM16" s="230"/>
      <c r="BN16" s="230"/>
      <c r="BO16" s="230"/>
      <c r="BP16" s="230"/>
      <c r="BQ16" s="239">
        <v>10</v>
      </c>
      <c r="BR16" s="240"/>
      <c r="BS16" s="787" t="s">
        <v>593</v>
      </c>
      <c r="BT16" s="788"/>
      <c r="BU16" s="788"/>
      <c r="BV16" s="788"/>
      <c r="BW16" s="788"/>
      <c r="BX16" s="788"/>
      <c r="BY16" s="788"/>
      <c r="BZ16" s="788"/>
      <c r="CA16" s="788"/>
      <c r="CB16" s="788"/>
      <c r="CC16" s="788"/>
      <c r="CD16" s="788"/>
      <c r="CE16" s="788"/>
      <c r="CF16" s="788"/>
      <c r="CG16" s="789"/>
      <c r="CH16" s="800">
        <v>-8</v>
      </c>
      <c r="CI16" s="801"/>
      <c r="CJ16" s="801"/>
      <c r="CK16" s="801"/>
      <c r="CL16" s="802"/>
      <c r="CM16" s="800">
        <v>90</v>
      </c>
      <c r="CN16" s="801"/>
      <c r="CO16" s="801"/>
      <c r="CP16" s="801"/>
      <c r="CQ16" s="802"/>
      <c r="CR16" s="800">
        <v>27</v>
      </c>
      <c r="CS16" s="801"/>
      <c r="CT16" s="801"/>
      <c r="CU16" s="801"/>
      <c r="CV16" s="802"/>
      <c r="CW16" s="800" t="s">
        <v>574</v>
      </c>
      <c r="CX16" s="801"/>
      <c r="CY16" s="801"/>
      <c r="CZ16" s="801"/>
      <c r="DA16" s="802"/>
      <c r="DB16" s="800" t="s">
        <v>574</v>
      </c>
      <c r="DC16" s="801"/>
      <c r="DD16" s="801"/>
      <c r="DE16" s="801"/>
      <c r="DF16" s="802"/>
      <c r="DG16" s="800" t="s">
        <v>574</v>
      </c>
      <c r="DH16" s="801"/>
      <c r="DI16" s="801"/>
      <c r="DJ16" s="801"/>
      <c r="DK16" s="802"/>
      <c r="DL16" s="800" t="s">
        <v>574</v>
      </c>
      <c r="DM16" s="801"/>
      <c r="DN16" s="801"/>
      <c r="DO16" s="801"/>
      <c r="DP16" s="802"/>
      <c r="DQ16" s="800" t="s">
        <v>602</v>
      </c>
      <c r="DR16" s="801"/>
      <c r="DS16" s="801"/>
      <c r="DT16" s="801"/>
      <c r="DU16" s="802"/>
      <c r="DV16" s="803"/>
      <c r="DW16" s="804"/>
      <c r="DX16" s="804"/>
      <c r="DY16" s="804"/>
      <c r="DZ16" s="805"/>
      <c r="EA16" s="231"/>
    </row>
    <row r="17" spans="1:131" s="232" customFormat="1" ht="26.25" customHeight="1" x14ac:dyDescent="0.15">
      <c r="A17" s="238">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83"/>
      <c r="AL17" s="784"/>
      <c r="AM17" s="784"/>
      <c r="AN17" s="784"/>
      <c r="AO17" s="784"/>
      <c r="AP17" s="784"/>
      <c r="AQ17" s="784"/>
      <c r="AR17" s="784"/>
      <c r="AS17" s="784"/>
      <c r="AT17" s="784"/>
      <c r="AU17" s="785"/>
      <c r="AV17" s="785"/>
      <c r="AW17" s="785"/>
      <c r="AX17" s="785"/>
      <c r="AY17" s="786"/>
      <c r="AZ17" s="229"/>
      <c r="BA17" s="229"/>
      <c r="BB17" s="229"/>
      <c r="BC17" s="229"/>
      <c r="BD17" s="229"/>
      <c r="BE17" s="230"/>
      <c r="BF17" s="230"/>
      <c r="BG17" s="230"/>
      <c r="BH17" s="230"/>
      <c r="BI17" s="230"/>
      <c r="BJ17" s="230"/>
      <c r="BK17" s="230"/>
      <c r="BL17" s="230"/>
      <c r="BM17" s="230"/>
      <c r="BN17" s="230"/>
      <c r="BO17" s="230"/>
      <c r="BP17" s="230"/>
      <c r="BQ17" s="239">
        <v>11</v>
      </c>
      <c r="BR17" s="240"/>
      <c r="BS17" s="787" t="s">
        <v>594</v>
      </c>
      <c r="BT17" s="788"/>
      <c r="BU17" s="788"/>
      <c r="BV17" s="788"/>
      <c r="BW17" s="788"/>
      <c r="BX17" s="788"/>
      <c r="BY17" s="788"/>
      <c r="BZ17" s="788"/>
      <c r="CA17" s="788"/>
      <c r="CB17" s="788"/>
      <c r="CC17" s="788"/>
      <c r="CD17" s="788"/>
      <c r="CE17" s="788"/>
      <c r="CF17" s="788"/>
      <c r="CG17" s="789"/>
      <c r="CH17" s="800">
        <v>5</v>
      </c>
      <c r="CI17" s="801"/>
      <c r="CJ17" s="801"/>
      <c r="CK17" s="801"/>
      <c r="CL17" s="802"/>
      <c r="CM17" s="800">
        <v>116</v>
      </c>
      <c r="CN17" s="801"/>
      <c r="CO17" s="801"/>
      <c r="CP17" s="801"/>
      <c r="CQ17" s="802"/>
      <c r="CR17" s="800">
        <v>94</v>
      </c>
      <c r="CS17" s="801"/>
      <c r="CT17" s="801"/>
      <c r="CU17" s="801"/>
      <c r="CV17" s="802"/>
      <c r="CW17" s="800" t="s">
        <v>574</v>
      </c>
      <c r="CX17" s="801"/>
      <c r="CY17" s="801"/>
      <c r="CZ17" s="801"/>
      <c r="DA17" s="802"/>
      <c r="DB17" s="800" t="s">
        <v>574</v>
      </c>
      <c r="DC17" s="801"/>
      <c r="DD17" s="801"/>
      <c r="DE17" s="801"/>
      <c r="DF17" s="802"/>
      <c r="DG17" s="800" t="s">
        <v>574</v>
      </c>
      <c r="DH17" s="801"/>
      <c r="DI17" s="801"/>
      <c r="DJ17" s="801"/>
      <c r="DK17" s="802"/>
      <c r="DL17" s="800" t="s">
        <v>574</v>
      </c>
      <c r="DM17" s="801"/>
      <c r="DN17" s="801"/>
      <c r="DO17" s="801"/>
      <c r="DP17" s="802"/>
      <c r="DQ17" s="800" t="s">
        <v>602</v>
      </c>
      <c r="DR17" s="801"/>
      <c r="DS17" s="801"/>
      <c r="DT17" s="801"/>
      <c r="DU17" s="802"/>
      <c r="DV17" s="803"/>
      <c r="DW17" s="804"/>
      <c r="DX17" s="804"/>
      <c r="DY17" s="804"/>
      <c r="DZ17" s="805"/>
      <c r="EA17" s="231"/>
    </row>
    <row r="18" spans="1:131" s="232" customFormat="1" ht="26.25" customHeight="1" x14ac:dyDescent="0.15">
      <c r="A18" s="238">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83"/>
      <c r="AL18" s="784"/>
      <c r="AM18" s="784"/>
      <c r="AN18" s="784"/>
      <c r="AO18" s="784"/>
      <c r="AP18" s="784"/>
      <c r="AQ18" s="784"/>
      <c r="AR18" s="784"/>
      <c r="AS18" s="784"/>
      <c r="AT18" s="784"/>
      <c r="AU18" s="785"/>
      <c r="AV18" s="785"/>
      <c r="AW18" s="785"/>
      <c r="AX18" s="785"/>
      <c r="AY18" s="786"/>
      <c r="AZ18" s="229"/>
      <c r="BA18" s="229"/>
      <c r="BB18" s="229"/>
      <c r="BC18" s="229"/>
      <c r="BD18" s="229"/>
      <c r="BE18" s="230"/>
      <c r="BF18" s="230"/>
      <c r="BG18" s="230"/>
      <c r="BH18" s="230"/>
      <c r="BI18" s="230"/>
      <c r="BJ18" s="230"/>
      <c r="BK18" s="230"/>
      <c r="BL18" s="230"/>
      <c r="BM18" s="230"/>
      <c r="BN18" s="230"/>
      <c r="BO18" s="230"/>
      <c r="BP18" s="230"/>
      <c r="BQ18" s="239">
        <v>12</v>
      </c>
      <c r="BR18" s="240"/>
      <c r="BS18" s="787" t="s">
        <v>595</v>
      </c>
      <c r="BT18" s="788"/>
      <c r="BU18" s="788"/>
      <c r="BV18" s="788"/>
      <c r="BW18" s="788"/>
      <c r="BX18" s="788"/>
      <c r="BY18" s="788"/>
      <c r="BZ18" s="788"/>
      <c r="CA18" s="788"/>
      <c r="CB18" s="788"/>
      <c r="CC18" s="788"/>
      <c r="CD18" s="788"/>
      <c r="CE18" s="788"/>
      <c r="CF18" s="788"/>
      <c r="CG18" s="789"/>
      <c r="CH18" s="800">
        <v>-6</v>
      </c>
      <c r="CI18" s="801"/>
      <c r="CJ18" s="801"/>
      <c r="CK18" s="801"/>
      <c r="CL18" s="802"/>
      <c r="CM18" s="800">
        <v>5</v>
      </c>
      <c r="CN18" s="801"/>
      <c r="CO18" s="801"/>
      <c r="CP18" s="801"/>
      <c r="CQ18" s="802"/>
      <c r="CR18" s="800">
        <v>34</v>
      </c>
      <c r="CS18" s="801"/>
      <c r="CT18" s="801"/>
      <c r="CU18" s="801"/>
      <c r="CV18" s="802"/>
      <c r="CW18" s="800" t="s">
        <v>574</v>
      </c>
      <c r="CX18" s="801"/>
      <c r="CY18" s="801"/>
      <c r="CZ18" s="801"/>
      <c r="DA18" s="802"/>
      <c r="DB18" s="800" t="s">
        <v>574</v>
      </c>
      <c r="DC18" s="801"/>
      <c r="DD18" s="801"/>
      <c r="DE18" s="801"/>
      <c r="DF18" s="802"/>
      <c r="DG18" s="800" t="s">
        <v>574</v>
      </c>
      <c r="DH18" s="801"/>
      <c r="DI18" s="801"/>
      <c r="DJ18" s="801"/>
      <c r="DK18" s="802"/>
      <c r="DL18" s="800" t="s">
        <v>574</v>
      </c>
      <c r="DM18" s="801"/>
      <c r="DN18" s="801"/>
      <c r="DO18" s="801"/>
      <c r="DP18" s="802"/>
      <c r="DQ18" s="800" t="s">
        <v>602</v>
      </c>
      <c r="DR18" s="801"/>
      <c r="DS18" s="801"/>
      <c r="DT18" s="801"/>
      <c r="DU18" s="802"/>
      <c r="DV18" s="803"/>
      <c r="DW18" s="804"/>
      <c r="DX18" s="804"/>
      <c r="DY18" s="804"/>
      <c r="DZ18" s="805"/>
      <c r="EA18" s="231"/>
    </row>
    <row r="19" spans="1:131" s="232" customFormat="1" ht="26.25" customHeight="1" x14ac:dyDescent="0.15">
      <c r="A19" s="238">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83"/>
      <c r="AL19" s="784"/>
      <c r="AM19" s="784"/>
      <c r="AN19" s="784"/>
      <c r="AO19" s="784"/>
      <c r="AP19" s="784"/>
      <c r="AQ19" s="784"/>
      <c r="AR19" s="784"/>
      <c r="AS19" s="784"/>
      <c r="AT19" s="784"/>
      <c r="AU19" s="785"/>
      <c r="AV19" s="785"/>
      <c r="AW19" s="785"/>
      <c r="AX19" s="785"/>
      <c r="AY19" s="786"/>
      <c r="AZ19" s="229"/>
      <c r="BA19" s="229"/>
      <c r="BB19" s="229"/>
      <c r="BC19" s="229"/>
      <c r="BD19" s="229"/>
      <c r="BE19" s="230"/>
      <c r="BF19" s="230"/>
      <c r="BG19" s="230"/>
      <c r="BH19" s="230"/>
      <c r="BI19" s="230"/>
      <c r="BJ19" s="230"/>
      <c r="BK19" s="230"/>
      <c r="BL19" s="230"/>
      <c r="BM19" s="230"/>
      <c r="BN19" s="230"/>
      <c r="BO19" s="230"/>
      <c r="BP19" s="230"/>
      <c r="BQ19" s="239">
        <v>13</v>
      </c>
      <c r="BR19" s="240"/>
      <c r="BS19" s="787" t="s">
        <v>596</v>
      </c>
      <c r="BT19" s="788"/>
      <c r="BU19" s="788"/>
      <c r="BV19" s="788"/>
      <c r="BW19" s="788"/>
      <c r="BX19" s="788"/>
      <c r="BY19" s="788"/>
      <c r="BZ19" s="788"/>
      <c r="CA19" s="788"/>
      <c r="CB19" s="788"/>
      <c r="CC19" s="788"/>
      <c r="CD19" s="788"/>
      <c r="CE19" s="788"/>
      <c r="CF19" s="788"/>
      <c r="CG19" s="789"/>
      <c r="CH19" s="800">
        <v>3</v>
      </c>
      <c r="CI19" s="801"/>
      <c r="CJ19" s="801"/>
      <c r="CK19" s="801"/>
      <c r="CL19" s="802"/>
      <c r="CM19" s="800">
        <v>240</v>
      </c>
      <c r="CN19" s="801"/>
      <c r="CO19" s="801"/>
      <c r="CP19" s="801"/>
      <c r="CQ19" s="802"/>
      <c r="CR19" s="800">
        <v>28</v>
      </c>
      <c r="CS19" s="801"/>
      <c r="CT19" s="801"/>
      <c r="CU19" s="801"/>
      <c r="CV19" s="802"/>
      <c r="CW19" s="800" t="s">
        <v>574</v>
      </c>
      <c r="CX19" s="801"/>
      <c r="CY19" s="801"/>
      <c r="CZ19" s="801"/>
      <c r="DA19" s="802"/>
      <c r="DB19" s="800" t="s">
        <v>574</v>
      </c>
      <c r="DC19" s="801"/>
      <c r="DD19" s="801"/>
      <c r="DE19" s="801"/>
      <c r="DF19" s="802"/>
      <c r="DG19" s="800" t="s">
        <v>574</v>
      </c>
      <c r="DH19" s="801"/>
      <c r="DI19" s="801"/>
      <c r="DJ19" s="801"/>
      <c r="DK19" s="802"/>
      <c r="DL19" s="800" t="s">
        <v>574</v>
      </c>
      <c r="DM19" s="801"/>
      <c r="DN19" s="801"/>
      <c r="DO19" s="801"/>
      <c r="DP19" s="802"/>
      <c r="DQ19" s="800" t="s">
        <v>602</v>
      </c>
      <c r="DR19" s="801"/>
      <c r="DS19" s="801"/>
      <c r="DT19" s="801"/>
      <c r="DU19" s="802"/>
      <c r="DV19" s="803"/>
      <c r="DW19" s="804"/>
      <c r="DX19" s="804"/>
      <c r="DY19" s="804"/>
      <c r="DZ19" s="805"/>
      <c r="EA19" s="231"/>
    </row>
    <row r="20" spans="1:131" s="232" customFormat="1" ht="26.25" customHeight="1" x14ac:dyDescent="0.15">
      <c r="A20" s="238">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83"/>
      <c r="AL20" s="784"/>
      <c r="AM20" s="784"/>
      <c r="AN20" s="784"/>
      <c r="AO20" s="784"/>
      <c r="AP20" s="784"/>
      <c r="AQ20" s="784"/>
      <c r="AR20" s="784"/>
      <c r="AS20" s="784"/>
      <c r="AT20" s="784"/>
      <c r="AU20" s="785"/>
      <c r="AV20" s="785"/>
      <c r="AW20" s="785"/>
      <c r="AX20" s="785"/>
      <c r="AY20" s="786"/>
      <c r="AZ20" s="229"/>
      <c r="BA20" s="229"/>
      <c r="BB20" s="229"/>
      <c r="BC20" s="229"/>
      <c r="BD20" s="229"/>
      <c r="BE20" s="230"/>
      <c r="BF20" s="230"/>
      <c r="BG20" s="230"/>
      <c r="BH20" s="230"/>
      <c r="BI20" s="230"/>
      <c r="BJ20" s="230"/>
      <c r="BK20" s="230"/>
      <c r="BL20" s="230"/>
      <c r="BM20" s="230"/>
      <c r="BN20" s="230"/>
      <c r="BO20" s="230"/>
      <c r="BP20" s="230"/>
      <c r="BQ20" s="239">
        <v>14</v>
      </c>
      <c r="BR20" s="240"/>
      <c r="BS20" s="787" t="s">
        <v>605</v>
      </c>
      <c r="BT20" s="788"/>
      <c r="BU20" s="788"/>
      <c r="BV20" s="788"/>
      <c r="BW20" s="788"/>
      <c r="BX20" s="788"/>
      <c r="BY20" s="788"/>
      <c r="BZ20" s="788"/>
      <c r="CA20" s="788"/>
      <c r="CB20" s="788"/>
      <c r="CC20" s="788"/>
      <c r="CD20" s="788"/>
      <c r="CE20" s="788"/>
      <c r="CF20" s="788"/>
      <c r="CG20" s="789"/>
      <c r="CH20" s="800" t="s">
        <v>574</v>
      </c>
      <c r="CI20" s="801"/>
      <c r="CJ20" s="801"/>
      <c r="CK20" s="801"/>
      <c r="CL20" s="802"/>
      <c r="CM20" s="800" t="s">
        <v>574</v>
      </c>
      <c r="CN20" s="801"/>
      <c r="CO20" s="801"/>
      <c r="CP20" s="801"/>
      <c r="CQ20" s="802"/>
      <c r="CR20" s="800">
        <v>2</v>
      </c>
      <c r="CS20" s="801"/>
      <c r="CT20" s="801"/>
      <c r="CU20" s="801"/>
      <c r="CV20" s="802"/>
      <c r="CW20" s="800" t="s">
        <v>574</v>
      </c>
      <c r="CX20" s="801"/>
      <c r="CY20" s="801"/>
      <c r="CZ20" s="801"/>
      <c r="DA20" s="802"/>
      <c r="DB20" s="800" t="s">
        <v>574</v>
      </c>
      <c r="DC20" s="801"/>
      <c r="DD20" s="801"/>
      <c r="DE20" s="801"/>
      <c r="DF20" s="802"/>
      <c r="DG20" s="800" t="s">
        <v>574</v>
      </c>
      <c r="DH20" s="801"/>
      <c r="DI20" s="801"/>
      <c r="DJ20" s="801"/>
      <c r="DK20" s="802"/>
      <c r="DL20" s="800" t="s">
        <v>601</v>
      </c>
      <c r="DM20" s="801"/>
      <c r="DN20" s="801"/>
      <c r="DO20" s="801"/>
      <c r="DP20" s="802"/>
      <c r="DQ20" s="800" t="s">
        <v>602</v>
      </c>
      <c r="DR20" s="801"/>
      <c r="DS20" s="801"/>
      <c r="DT20" s="801"/>
      <c r="DU20" s="802"/>
      <c r="DV20" s="803"/>
      <c r="DW20" s="804"/>
      <c r="DX20" s="804"/>
      <c r="DY20" s="804"/>
      <c r="DZ20" s="805"/>
      <c r="EA20" s="231"/>
    </row>
    <row r="21" spans="1:131" s="232" customFormat="1" ht="26.25" customHeight="1" thickBot="1" x14ac:dyDescent="0.2">
      <c r="A21" s="238">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83"/>
      <c r="AL21" s="784"/>
      <c r="AM21" s="784"/>
      <c r="AN21" s="784"/>
      <c r="AO21" s="784"/>
      <c r="AP21" s="784"/>
      <c r="AQ21" s="784"/>
      <c r="AR21" s="784"/>
      <c r="AS21" s="784"/>
      <c r="AT21" s="784"/>
      <c r="AU21" s="785"/>
      <c r="AV21" s="785"/>
      <c r="AW21" s="785"/>
      <c r="AX21" s="785"/>
      <c r="AY21" s="786"/>
      <c r="AZ21" s="229"/>
      <c r="BA21" s="229"/>
      <c r="BB21" s="229"/>
      <c r="BC21" s="229"/>
      <c r="BD21" s="229"/>
      <c r="BE21" s="230"/>
      <c r="BF21" s="230"/>
      <c r="BG21" s="230"/>
      <c r="BH21" s="230"/>
      <c r="BI21" s="230"/>
      <c r="BJ21" s="230"/>
      <c r="BK21" s="230"/>
      <c r="BL21" s="230"/>
      <c r="BM21" s="230"/>
      <c r="BN21" s="230"/>
      <c r="BO21" s="230"/>
      <c r="BP21" s="230"/>
      <c r="BQ21" s="239">
        <v>15</v>
      </c>
      <c r="BR21" s="240"/>
      <c r="BS21" s="787" t="s">
        <v>597</v>
      </c>
      <c r="BT21" s="788"/>
      <c r="BU21" s="788"/>
      <c r="BV21" s="788"/>
      <c r="BW21" s="788"/>
      <c r="BX21" s="788"/>
      <c r="BY21" s="788"/>
      <c r="BZ21" s="788"/>
      <c r="CA21" s="788"/>
      <c r="CB21" s="788"/>
      <c r="CC21" s="788"/>
      <c r="CD21" s="788"/>
      <c r="CE21" s="788"/>
      <c r="CF21" s="788"/>
      <c r="CG21" s="789"/>
      <c r="CH21" s="800">
        <v>3</v>
      </c>
      <c r="CI21" s="801"/>
      <c r="CJ21" s="801"/>
      <c r="CK21" s="801"/>
      <c r="CL21" s="802"/>
      <c r="CM21" s="800">
        <v>72</v>
      </c>
      <c r="CN21" s="801"/>
      <c r="CO21" s="801"/>
      <c r="CP21" s="801"/>
      <c r="CQ21" s="802"/>
      <c r="CR21" s="800">
        <v>5</v>
      </c>
      <c r="CS21" s="801"/>
      <c r="CT21" s="801"/>
      <c r="CU21" s="801"/>
      <c r="CV21" s="802"/>
      <c r="CW21" s="800" t="s">
        <v>574</v>
      </c>
      <c r="CX21" s="801"/>
      <c r="CY21" s="801"/>
      <c r="CZ21" s="801"/>
      <c r="DA21" s="802"/>
      <c r="DB21" s="800" t="s">
        <v>574</v>
      </c>
      <c r="DC21" s="801"/>
      <c r="DD21" s="801"/>
      <c r="DE21" s="801"/>
      <c r="DF21" s="802"/>
      <c r="DG21" s="800" t="s">
        <v>574</v>
      </c>
      <c r="DH21" s="801"/>
      <c r="DI21" s="801"/>
      <c r="DJ21" s="801"/>
      <c r="DK21" s="802"/>
      <c r="DL21" s="800" t="s">
        <v>574</v>
      </c>
      <c r="DM21" s="801"/>
      <c r="DN21" s="801"/>
      <c r="DO21" s="801"/>
      <c r="DP21" s="802"/>
      <c r="DQ21" s="800" t="s">
        <v>602</v>
      </c>
      <c r="DR21" s="801"/>
      <c r="DS21" s="801"/>
      <c r="DT21" s="801"/>
      <c r="DU21" s="802"/>
      <c r="DV21" s="803"/>
      <c r="DW21" s="804"/>
      <c r="DX21" s="804"/>
      <c r="DY21" s="804"/>
      <c r="DZ21" s="805"/>
      <c r="EA21" s="231"/>
    </row>
    <row r="22" spans="1:131" s="232" customFormat="1" ht="26.25" customHeight="1" x14ac:dyDescent="0.15">
      <c r="A22" s="238">
        <v>16</v>
      </c>
      <c r="B22" s="774"/>
      <c r="C22" s="775"/>
      <c r="D22" s="775"/>
      <c r="E22" s="775"/>
      <c r="F22" s="775"/>
      <c r="G22" s="775"/>
      <c r="H22" s="775"/>
      <c r="I22" s="775"/>
      <c r="J22" s="775"/>
      <c r="K22" s="775"/>
      <c r="L22" s="775"/>
      <c r="M22" s="775"/>
      <c r="N22" s="775"/>
      <c r="O22" s="775"/>
      <c r="P22" s="776"/>
      <c r="Q22" s="806"/>
      <c r="R22" s="807"/>
      <c r="S22" s="807"/>
      <c r="T22" s="807"/>
      <c r="U22" s="807"/>
      <c r="V22" s="807"/>
      <c r="W22" s="807"/>
      <c r="X22" s="807"/>
      <c r="Y22" s="807"/>
      <c r="Z22" s="807"/>
      <c r="AA22" s="807"/>
      <c r="AB22" s="807"/>
      <c r="AC22" s="807"/>
      <c r="AD22" s="807"/>
      <c r="AE22" s="808"/>
      <c r="AF22" s="780"/>
      <c r="AG22" s="781"/>
      <c r="AH22" s="781"/>
      <c r="AI22" s="781"/>
      <c r="AJ22" s="782"/>
      <c r="AK22" s="821"/>
      <c r="AL22" s="822"/>
      <c r="AM22" s="822"/>
      <c r="AN22" s="822"/>
      <c r="AO22" s="822"/>
      <c r="AP22" s="822"/>
      <c r="AQ22" s="822"/>
      <c r="AR22" s="822"/>
      <c r="AS22" s="822"/>
      <c r="AT22" s="822"/>
      <c r="AU22" s="823"/>
      <c r="AV22" s="823"/>
      <c r="AW22" s="823"/>
      <c r="AX22" s="823"/>
      <c r="AY22" s="824"/>
      <c r="AZ22" s="825" t="s">
        <v>385</v>
      </c>
      <c r="BA22" s="825"/>
      <c r="BB22" s="825"/>
      <c r="BC22" s="825"/>
      <c r="BD22" s="826"/>
      <c r="BE22" s="230"/>
      <c r="BF22" s="230"/>
      <c r="BG22" s="230"/>
      <c r="BH22" s="230"/>
      <c r="BI22" s="230"/>
      <c r="BJ22" s="230"/>
      <c r="BK22" s="230"/>
      <c r="BL22" s="230"/>
      <c r="BM22" s="230"/>
      <c r="BN22" s="230"/>
      <c r="BO22" s="230"/>
      <c r="BP22" s="230"/>
      <c r="BQ22" s="239">
        <v>16</v>
      </c>
      <c r="BR22" s="240"/>
      <c r="BS22" s="787"/>
      <c r="BT22" s="788"/>
      <c r="BU22" s="788"/>
      <c r="BV22" s="788"/>
      <c r="BW22" s="788"/>
      <c r="BX22" s="788"/>
      <c r="BY22" s="788"/>
      <c r="BZ22" s="788"/>
      <c r="CA22" s="788"/>
      <c r="CB22" s="788"/>
      <c r="CC22" s="788"/>
      <c r="CD22" s="788"/>
      <c r="CE22" s="788"/>
      <c r="CF22" s="788"/>
      <c r="CG22" s="789"/>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31"/>
    </row>
    <row r="23" spans="1:131" s="232" customFormat="1" ht="26.25" customHeight="1" thickBot="1" x14ac:dyDescent="0.2">
      <c r="A23" s="241" t="s">
        <v>386</v>
      </c>
      <c r="B23" s="809" t="s">
        <v>387</v>
      </c>
      <c r="C23" s="810"/>
      <c r="D23" s="810"/>
      <c r="E23" s="810"/>
      <c r="F23" s="810"/>
      <c r="G23" s="810"/>
      <c r="H23" s="810"/>
      <c r="I23" s="810"/>
      <c r="J23" s="810"/>
      <c r="K23" s="810"/>
      <c r="L23" s="810"/>
      <c r="M23" s="810"/>
      <c r="N23" s="810"/>
      <c r="O23" s="810"/>
      <c r="P23" s="811"/>
      <c r="Q23" s="812">
        <v>98904</v>
      </c>
      <c r="R23" s="813"/>
      <c r="S23" s="813"/>
      <c r="T23" s="813"/>
      <c r="U23" s="813"/>
      <c r="V23" s="813">
        <v>97423</v>
      </c>
      <c r="W23" s="813"/>
      <c r="X23" s="813"/>
      <c r="Y23" s="813"/>
      <c r="Z23" s="813"/>
      <c r="AA23" s="813">
        <v>1481</v>
      </c>
      <c r="AB23" s="813"/>
      <c r="AC23" s="813"/>
      <c r="AD23" s="813"/>
      <c r="AE23" s="814"/>
      <c r="AF23" s="815">
        <v>1301</v>
      </c>
      <c r="AG23" s="813"/>
      <c r="AH23" s="813"/>
      <c r="AI23" s="813"/>
      <c r="AJ23" s="816"/>
      <c r="AK23" s="817"/>
      <c r="AL23" s="818"/>
      <c r="AM23" s="818"/>
      <c r="AN23" s="818"/>
      <c r="AO23" s="818"/>
      <c r="AP23" s="813">
        <v>115753</v>
      </c>
      <c r="AQ23" s="813"/>
      <c r="AR23" s="813"/>
      <c r="AS23" s="813"/>
      <c r="AT23" s="813"/>
      <c r="AU23" s="819"/>
      <c r="AV23" s="819"/>
      <c r="AW23" s="819"/>
      <c r="AX23" s="819"/>
      <c r="AY23" s="820"/>
      <c r="AZ23" s="828" t="s">
        <v>233</v>
      </c>
      <c r="BA23" s="829"/>
      <c r="BB23" s="829"/>
      <c r="BC23" s="829"/>
      <c r="BD23" s="830"/>
      <c r="BE23" s="230"/>
      <c r="BF23" s="230"/>
      <c r="BG23" s="230"/>
      <c r="BH23" s="230"/>
      <c r="BI23" s="230"/>
      <c r="BJ23" s="230"/>
      <c r="BK23" s="230"/>
      <c r="BL23" s="230"/>
      <c r="BM23" s="230"/>
      <c r="BN23" s="230"/>
      <c r="BO23" s="230"/>
      <c r="BP23" s="230"/>
      <c r="BQ23" s="239">
        <v>17</v>
      </c>
      <c r="BR23" s="240"/>
      <c r="BS23" s="787"/>
      <c r="BT23" s="788"/>
      <c r="BU23" s="788"/>
      <c r="BV23" s="788"/>
      <c r="BW23" s="788"/>
      <c r="BX23" s="788"/>
      <c r="BY23" s="788"/>
      <c r="BZ23" s="788"/>
      <c r="CA23" s="788"/>
      <c r="CB23" s="788"/>
      <c r="CC23" s="788"/>
      <c r="CD23" s="788"/>
      <c r="CE23" s="788"/>
      <c r="CF23" s="788"/>
      <c r="CG23" s="789"/>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31"/>
    </row>
    <row r="24" spans="1:131" s="232" customFormat="1" ht="26.25" customHeight="1" x14ac:dyDescent="0.15">
      <c r="A24" s="827" t="s">
        <v>388</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29"/>
      <c r="BA24" s="229"/>
      <c r="BB24" s="229"/>
      <c r="BC24" s="229"/>
      <c r="BD24" s="229"/>
      <c r="BE24" s="230"/>
      <c r="BF24" s="230"/>
      <c r="BG24" s="230"/>
      <c r="BH24" s="230"/>
      <c r="BI24" s="230"/>
      <c r="BJ24" s="230"/>
      <c r="BK24" s="230"/>
      <c r="BL24" s="230"/>
      <c r="BM24" s="230"/>
      <c r="BN24" s="230"/>
      <c r="BO24" s="230"/>
      <c r="BP24" s="230"/>
      <c r="BQ24" s="239">
        <v>18</v>
      </c>
      <c r="BR24" s="240"/>
      <c r="BS24" s="787"/>
      <c r="BT24" s="788"/>
      <c r="BU24" s="788"/>
      <c r="BV24" s="788"/>
      <c r="BW24" s="788"/>
      <c r="BX24" s="788"/>
      <c r="BY24" s="788"/>
      <c r="BZ24" s="788"/>
      <c r="CA24" s="788"/>
      <c r="CB24" s="788"/>
      <c r="CC24" s="788"/>
      <c r="CD24" s="788"/>
      <c r="CE24" s="788"/>
      <c r="CF24" s="788"/>
      <c r="CG24" s="789"/>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31"/>
    </row>
    <row r="25" spans="1:131" s="224" customFormat="1" ht="26.25" customHeight="1" thickBot="1" x14ac:dyDescent="0.2">
      <c r="A25" s="768" t="s">
        <v>389</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29"/>
      <c r="BK25" s="229"/>
      <c r="BL25" s="229"/>
      <c r="BM25" s="229"/>
      <c r="BN25" s="229"/>
      <c r="BO25" s="242"/>
      <c r="BP25" s="242"/>
      <c r="BQ25" s="239">
        <v>19</v>
      </c>
      <c r="BR25" s="240"/>
      <c r="BS25" s="787"/>
      <c r="BT25" s="788"/>
      <c r="BU25" s="788"/>
      <c r="BV25" s="788"/>
      <c r="BW25" s="788"/>
      <c r="BX25" s="788"/>
      <c r="BY25" s="788"/>
      <c r="BZ25" s="788"/>
      <c r="CA25" s="788"/>
      <c r="CB25" s="788"/>
      <c r="CC25" s="788"/>
      <c r="CD25" s="788"/>
      <c r="CE25" s="788"/>
      <c r="CF25" s="788"/>
      <c r="CG25" s="789"/>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223"/>
    </row>
    <row r="26" spans="1:131" s="224" customFormat="1" ht="26.25" customHeight="1" x14ac:dyDescent="0.15">
      <c r="A26" s="759" t="s">
        <v>366</v>
      </c>
      <c r="B26" s="760"/>
      <c r="C26" s="760"/>
      <c r="D26" s="760"/>
      <c r="E26" s="760"/>
      <c r="F26" s="760"/>
      <c r="G26" s="760"/>
      <c r="H26" s="760"/>
      <c r="I26" s="760"/>
      <c r="J26" s="760"/>
      <c r="K26" s="760"/>
      <c r="L26" s="760"/>
      <c r="M26" s="760"/>
      <c r="N26" s="760"/>
      <c r="O26" s="760"/>
      <c r="P26" s="761"/>
      <c r="Q26" s="736" t="s">
        <v>390</v>
      </c>
      <c r="R26" s="737"/>
      <c r="S26" s="737"/>
      <c r="T26" s="737"/>
      <c r="U26" s="738"/>
      <c r="V26" s="736" t="s">
        <v>391</v>
      </c>
      <c r="W26" s="737"/>
      <c r="X26" s="737"/>
      <c r="Y26" s="737"/>
      <c r="Z26" s="738"/>
      <c r="AA26" s="736" t="s">
        <v>392</v>
      </c>
      <c r="AB26" s="737"/>
      <c r="AC26" s="737"/>
      <c r="AD26" s="737"/>
      <c r="AE26" s="737"/>
      <c r="AF26" s="831" t="s">
        <v>393</v>
      </c>
      <c r="AG26" s="832"/>
      <c r="AH26" s="832"/>
      <c r="AI26" s="832"/>
      <c r="AJ26" s="833"/>
      <c r="AK26" s="737" t="s">
        <v>394</v>
      </c>
      <c r="AL26" s="737"/>
      <c r="AM26" s="737"/>
      <c r="AN26" s="737"/>
      <c r="AO26" s="738"/>
      <c r="AP26" s="736" t="s">
        <v>395</v>
      </c>
      <c r="AQ26" s="737"/>
      <c r="AR26" s="737"/>
      <c r="AS26" s="737"/>
      <c r="AT26" s="738"/>
      <c r="AU26" s="736" t="s">
        <v>396</v>
      </c>
      <c r="AV26" s="737"/>
      <c r="AW26" s="737"/>
      <c r="AX26" s="737"/>
      <c r="AY26" s="738"/>
      <c r="AZ26" s="736" t="s">
        <v>397</v>
      </c>
      <c r="BA26" s="737"/>
      <c r="BB26" s="737"/>
      <c r="BC26" s="737"/>
      <c r="BD26" s="738"/>
      <c r="BE26" s="736" t="s">
        <v>373</v>
      </c>
      <c r="BF26" s="737"/>
      <c r="BG26" s="737"/>
      <c r="BH26" s="737"/>
      <c r="BI26" s="748"/>
      <c r="BJ26" s="229"/>
      <c r="BK26" s="229"/>
      <c r="BL26" s="229"/>
      <c r="BM26" s="229"/>
      <c r="BN26" s="229"/>
      <c r="BO26" s="242"/>
      <c r="BP26" s="242"/>
      <c r="BQ26" s="239">
        <v>20</v>
      </c>
      <c r="BR26" s="240"/>
      <c r="BS26" s="787"/>
      <c r="BT26" s="788"/>
      <c r="BU26" s="788"/>
      <c r="BV26" s="788"/>
      <c r="BW26" s="788"/>
      <c r="BX26" s="788"/>
      <c r="BY26" s="788"/>
      <c r="BZ26" s="788"/>
      <c r="CA26" s="788"/>
      <c r="CB26" s="788"/>
      <c r="CC26" s="788"/>
      <c r="CD26" s="788"/>
      <c r="CE26" s="788"/>
      <c r="CF26" s="788"/>
      <c r="CG26" s="789"/>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223"/>
    </row>
    <row r="27" spans="1:131" s="224" customFormat="1" ht="26.25" customHeight="1" thickBot="1" x14ac:dyDescent="0.2">
      <c r="A27" s="762"/>
      <c r="B27" s="763"/>
      <c r="C27" s="763"/>
      <c r="D27" s="763"/>
      <c r="E27" s="763"/>
      <c r="F27" s="763"/>
      <c r="G27" s="763"/>
      <c r="H27" s="763"/>
      <c r="I27" s="763"/>
      <c r="J27" s="763"/>
      <c r="K27" s="763"/>
      <c r="L27" s="763"/>
      <c r="M27" s="763"/>
      <c r="N27" s="763"/>
      <c r="O27" s="763"/>
      <c r="P27" s="764"/>
      <c r="Q27" s="739"/>
      <c r="R27" s="740"/>
      <c r="S27" s="740"/>
      <c r="T27" s="740"/>
      <c r="U27" s="741"/>
      <c r="V27" s="739"/>
      <c r="W27" s="740"/>
      <c r="X27" s="740"/>
      <c r="Y27" s="740"/>
      <c r="Z27" s="741"/>
      <c r="AA27" s="739"/>
      <c r="AB27" s="740"/>
      <c r="AC27" s="740"/>
      <c r="AD27" s="740"/>
      <c r="AE27" s="740"/>
      <c r="AF27" s="834"/>
      <c r="AG27" s="835"/>
      <c r="AH27" s="835"/>
      <c r="AI27" s="835"/>
      <c r="AJ27" s="836"/>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9"/>
      <c r="BJ27" s="229"/>
      <c r="BK27" s="229"/>
      <c r="BL27" s="229"/>
      <c r="BM27" s="229"/>
      <c r="BN27" s="229"/>
      <c r="BO27" s="242"/>
      <c r="BP27" s="242"/>
      <c r="BQ27" s="239">
        <v>21</v>
      </c>
      <c r="BR27" s="240"/>
      <c r="BS27" s="787"/>
      <c r="BT27" s="788"/>
      <c r="BU27" s="788"/>
      <c r="BV27" s="788"/>
      <c r="BW27" s="788"/>
      <c r="BX27" s="788"/>
      <c r="BY27" s="788"/>
      <c r="BZ27" s="788"/>
      <c r="CA27" s="788"/>
      <c r="CB27" s="788"/>
      <c r="CC27" s="788"/>
      <c r="CD27" s="788"/>
      <c r="CE27" s="788"/>
      <c r="CF27" s="788"/>
      <c r="CG27" s="789"/>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223"/>
    </row>
    <row r="28" spans="1:131" s="224" customFormat="1" ht="26.25" customHeight="1" thickTop="1" x14ac:dyDescent="0.15">
      <c r="A28" s="243">
        <v>1</v>
      </c>
      <c r="B28" s="750" t="s">
        <v>398</v>
      </c>
      <c r="C28" s="751"/>
      <c r="D28" s="751"/>
      <c r="E28" s="751"/>
      <c r="F28" s="751"/>
      <c r="G28" s="751"/>
      <c r="H28" s="751"/>
      <c r="I28" s="751"/>
      <c r="J28" s="751"/>
      <c r="K28" s="751"/>
      <c r="L28" s="751"/>
      <c r="M28" s="751"/>
      <c r="N28" s="751"/>
      <c r="O28" s="751"/>
      <c r="P28" s="752"/>
      <c r="Q28" s="841">
        <v>22986</v>
      </c>
      <c r="R28" s="842"/>
      <c r="S28" s="842"/>
      <c r="T28" s="842"/>
      <c r="U28" s="842"/>
      <c r="V28" s="842">
        <v>21781</v>
      </c>
      <c r="W28" s="842"/>
      <c r="X28" s="842"/>
      <c r="Y28" s="842"/>
      <c r="Z28" s="842"/>
      <c r="AA28" s="842">
        <v>1205</v>
      </c>
      <c r="AB28" s="842"/>
      <c r="AC28" s="842"/>
      <c r="AD28" s="842"/>
      <c r="AE28" s="843"/>
      <c r="AF28" s="844">
        <v>1205</v>
      </c>
      <c r="AG28" s="842"/>
      <c r="AH28" s="842"/>
      <c r="AI28" s="842"/>
      <c r="AJ28" s="845"/>
      <c r="AK28" s="846">
        <v>1630</v>
      </c>
      <c r="AL28" s="837"/>
      <c r="AM28" s="837"/>
      <c r="AN28" s="837"/>
      <c r="AO28" s="837"/>
      <c r="AP28" s="837" t="s">
        <v>572</v>
      </c>
      <c r="AQ28" s="837"/>
      <c r="AR28" s="837"/>
      <c r="AS28" s="837"/>
      <c r="AT28" s="837"/>
      <c r="AU28" s="837" t="s">
        <v>572</v>
      </c>
      <c r="AV28" s="837"/>
      <c r="AW28" s="837"/>
      <c r="AX28" s="837"/>
      <c r="AY28" s="837"/>
      <c r="AZ28" s="838" t="s">
        <v>568</v>
      </c>
      <c r="BA28" s="838"/>
      <c r="BB28" s="838"/>
      <c r="BC28" s="838"/>
      <c r="BD28" s="838"/>
      <c r="BE28" s="839"/>
      <c r="BF28" s="839"/>
      <c r="BG28" s="839"/>
      <c r="BH28" s="839"/>
      <c r="BI28" s="840"/>
      <c r="BJ28" s="229"/>
      <c r="BK28" s="229"/>
      <c r="BL28" s="229"/>
      <c r="BM28" s="229"/>
      <c r="BN28" s="229"/>
      <c r="BO28" s="242"/>
      <c r="BP28" s="242"/>
      <c r="BQ28" s="239">
        <v>22</v>
      </c>
      <c r="BR28" s="240"/>
      <c r="BS28" s="787"/>
      <c r="BT28" s="788"/>
      <c r="BU28" s="788"/>
      <c r="BV28" s="788"/>
      <c r="BW28" s="788"/>
      <c r="BX28" s="788"/>
      <c r="BY28" s="788"/>
      <c r="BZ28" s="788"/>
      <c r="CA28" s="788"/>
      <c r="CB28" s="788"/>
      <c r="CC28" s="788"/>
      <c r="CD28" s="788"/>
      <c r="CE28" s="788"/>
      <c r="CF28" s="788"/>
      <c r="CG28" s="789"/>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223"/>
    </row>
    <row r="29" spans="1:131" s="224" customFormat="1" ht="26.25" customHeight="1" x14ac:dyDescent="0.15">
      <c r="A29" s="243">
        <v>2</v>
      </c>
      <c r="B29" s="774" t="s">
        <v>399</v>
      </c>
      <c r="C29" s="775"/>
      <c r="D29" s="775"/>
      <c r="E29" s="775"/>
      <c r="F29" s="775"/>
      <c r="G29" s="775"/>
      <c r="H29" s="775"/>
      <c r="I29" s="775"/>
      <c r="J29" s="775"/>
      <c r="K29" s="775"/>
      <c r="L29" s="775"/>
      <c r="M29" s="775"/>
      <c r="N29" s="775"/>
      <c r="O29" s="775"/>
      <c r="P29" s="776"/>
      <c r="Q29" s="777">
        <v>200</v>
      </c>
      <c r="R29" s="778"/>
      <c r="S29" s="778"/>
      <c r="T29" s="778"/>
      <c r="U29" s="778"/>
      <c r="V29" s="778">
        <v>200</v>
      </c>
      <c r="W29" s="778"/>
      <c r="X29" s="778"/>
      <c r="Y29" s="778"/>
      <c r="Z29" s="778"/>
      <c r="AA29" s="778" t="s">
        <v>568</v>
      </c>
      <c r="AB29" s="778"/>
      <c r="AC29" s="778"/>
      <c r="AD29" s="778"/>
      <c r="AE29" s="779"/>
      <c r="AF29" s="780" t="s">
        <v>233</v>
      </c>
      <c r="AG29" s="781"/>
      <c r="AH29" s="781"/>
      <c r="AI29" s="781"/>
      <c r="AJ29" s="782"/>
      <c r="AK29" s="849">
        <v>52</v>
      </c>
      <c r="AL29" s="850"/>
      <c r="AM29" s="850"/>
      <c r="AN29" s="850"/>
      <c r="AO29" s="850"/>
      <c r="AP29" s="850">
        <v>141</v>
      </c>
      <c r="AQ29" s="850"/>
      <c r="AR29" s="850"/>
      <c r="AS29" s="850"/>
      <c r="AT29" s="850"/>
      <c r="AU29" s="850">
        <v>14</v>
      </c>
      <c r="AV29" s="850"/>
      <c r="AW29" s="850"/>
      <c r="AX29" s="850"/>
      <c r="AY29" s="850"/>
      <c r="AZ29" s="851" t="s">
        <v>569</v>
      </c>
      <c r="BA29" s="851"/>
      <c r="BB29" s="851"/>
      <c r="BC29" s="851"/>
      <c r="BD29" s="851"/>
      <c r="BE29" s="847"/>
      <c r="BF29" s="847"/>
      <c r="BG29" s="847"/>
      <c r="BH29" s="847"/>
      <c r="BI29" s="848"/>
      <c r="BJ29" s="229"/>
      <c r="BK29" s="229"/>
      <c r="BL29" s="229"/>
      <c r="BM29" s="229"/>
      <c r="BN29" s="229"/>
      <c r="BO29" s="242"/>
      <c r="BP29" s="242"/>
      <c r="BQ29" s="239">
        <v>23</v>
      </c>
      <c r="BR29" s="240"/>
      <c r="BS29" s="787"/>
      <c r="BT29" s="788"/>
      <c r="BU29" s="788"/>
      <c r="BV29" s="788"/>
      <c r="BW29" s="788"/>
      <c r="BX29" s="788"/>
      <c r="BY29" s="788"/>
      <c r="BZ29" s="788"/>
      <c r="CA29" s="788"/>
      <c r="CB29" s="788"/>
      <c r="CC29" s="788"/>
      <c r="CD29" s="788"/>
      <c r="CE29" s="788"/>
      <c r="CF29" s="788"/>
      <c r="CG29" s="789"/>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223"/>
    </row>
    <row r="30" spans="1:131" s="224" customFormat="1" ht="26.25" customHeight="1" x14ac:dyDescent="0.15">
      <c r="A30" s="243">
        <v>3</v>
      </c>
      <c r="B30" s="774" t="s">
        <v>400</v>
      </c>
      <c r="C30" s="775"/>
      <c r="D30" s="775"/>
      <c r="E30" s="775"/>
      <c r="F30" s="775"/>
      <c r="G30" s="775"/>
      <c r="H30" s="775"/>
      <c r="I30" s="775"/>
      <c r="J30" s="775"/>
      <c r="K30" s="775"/>
      <c r="L30" s="775"/>
      <c r="M30" s="775"/>
      <c r="N30" s="775"/>
      <c r="O30" s="775"/>
      <c r="P30" s="776"/>
      <c r="Q30" s="777">
        <v>4807</v>
      </c>
      <c r="R30" s="778"/>
      <c r="S30" s="778"/>
      <c r="T30" s="778"/>
      <c r="U30" s="778"/>
      <c r="V30" s="778">
        <v>4750</v>
      </c>
      <c r="W30" s="778"/>
      <c r="X30" s="778"/>
      <c r="Y30" s="778"/>
      <c r="Z30" s="778"/>
      <c r="AA30" s="778">
        <v>57</v>
      </c>
      <c r="AB30" s="778"/>
      <c r="AC30" s="778"/>
      <c r="AD30" s="778"/>
      <c r="AE30" s="779"/>
      <c r="AF30" s="780">
        <v>57</v>
      </c>
      <c r="AG30" s="781"/>
      <c r="AH30" s="781"/>
      <c r="AI30" s="781"/>
      <c r="AJ30" s="782"/>
      <c r="AK30" s="849">
        <v>2674</v>
      </c>
      <c r="AL30" s="850"/>
      <c r="AM30" s="850"/>
      <c r="AN30" s="850"/>
      <c r="AO30" s="850"/>
      <c r="AP30" s="850" t="s">
        <v>572</v>
      </c>
      <c r="AQ30" s="850"/>
      <c r="AR30" s="850"/>
      <c r="AS30" s="850"/>
      <c r="AT30" s="850"/>
      <c r="AU30" s="850" t="s">
        <v>572</v>
      </c>
      <c r="AV30" s="850"/>
      <c r="AW30" s="850"/>
      <c r="AX30" s="850"/>
      <c r="AY30" s="850"/>
      <c r="AZ30" s="851" t="s">
        <v>568</v>
      </c>
      <c r="BA30" s="851"/>
      <c r="BB30" s="851"/>
      <c r="BC30" s="851"/>
      <c r="BD30" s="851"/>
      <c r="BE30" s="847"/>
      <c r="BF30" s="847"/>
      <c r="BG30" s="847"/>
      <c r="BH30" s="847"/>
      <c r="BI30" s="848"/>
      <c r="BJ30" s="229"/>
      <c r="BK30" s="229"/>
      <c r="BL30" s="229"/>
      <c r="BM30" s="229"/>
      <c r="BN30" s="229"/>
      <c r="BO30" s="242"/>
      <c r="BP30" s="242"/>
      <c r="BQ30" s="239">
        <v>24</v>
      </c>
      <c r="BR30" s="240"/>
      <c r="BS30" s="787"/>
      <c r="BT30" s="788"/>
      <c r="BU30" s="788"/>
      <c r="BV30" s="788"/>
      <c r="BW30" s="788"/>
      <c r="BX30" s="788"/>
      <c r="BY30" s="788"/>
      <c r="BZ30" s="788"/>
      <c r="CA30" s="788"/>
      <c r="CB30" s="788"/>
      <c r="CC30" s="788"/>
      <c r="CD30" s="788"/>
      <c r="CE30" s="788"/>
      <c r="CF30" s="788"/>
      <c r="CG30" s="789"/>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223"/>
    </row>
    <row r="31" spans="1:131" s="224" customFormat="1" ht="26.25" customHeight="1" x14ac:dyDescent="0.15">
      <c r="A31" s="243">
        <v>4</v>
      </c>
      <c r="B31" s="774" t="s">
        <v>401</v>
      </c>
      <c r="C31" s="775"/>
      <c r="D31" s="775"/>
      <c r="E31" s="775"/>
      <c r="F31" s="775"/>
      <c r="G31" s="775"/>
      <c r="H31" s="775"/>
      <c r="I31" s="775"/>
      <c r="J31" s="775"/>
      <c r="K31" s="775"/>
      <c r="L31" s="775"/>
      <c r="M31" s="775"/>
      <c r="N31" s="775"/>
      <c r="O31" s="775"/>
      <c r="P31" s="776"/>
      <c r="Q31" s="777">
        <v>21736</v>
      </c>
      <c r="R31" s="778"/>
      <c r="S31" s="778"/>
      <c r="T31" s="778"/>
      <c r="U31" s="778"/>
      <c r="V31" s="778">
        <v>20873</v>
      </c>
      <c r="W31" s="778"/>
      <c r="X31" s="778"/>
      <c r="Y31" s="778"/>
      <c r="Z31" s="778"/>
      <c r="AA31" s="778">
        <v>863</v>
      </c>
      <c r="AB31" s="778"/>
      <c r="AC31" s="778"/>
      <c r="AD31" s="778"/>
      <c r="AE31" s="779"/>
      <c r="AF31" s="780">
        <v>863</v>
      </c>
      <c r="AG31" s="781"/>
      <c r="AH31" s="781"/>
      <c r="AI31" s="781"/>
      <c r="AJ31" s="782"/>
      <c r="AK31" s="849">
        <v>3300</v>
      </c>
      <c r="AL31" s="850"/>
      <c r="AM31" s="850"/>
      <c r="AN31" s="850"/>
      <c r="AO31" s="850"/>
      <c r="AP31" s="850" t="s">
        <v>572</v>
      </c>
      <c r="AQ31" s="850"/>
      <c r="AR31" s="850"/>
      <c r="AS31" s="850"/>
      <c r="AT31" s="850"/>
      <c r="AU31" s="850" t="s">
        <v>572</v>
      </c>
      <c r="AV31" s="850"/>
      <c r="AW31" s="850"/>
      <c r="AX31" s="850"/>
      <c r="AY31" s="850"/>
      <c r="AZ31" s="851" t="s">
        <v>568</v>
      </c>
      <c r="BA31" s="851"/>
      <c r="BB31" s="851"/>
      <c r="BC31" s="851"/>
      <c r="BD31" s="851"/>
      <c r="BE31" s="847"/>
      <c r="BF31" s="847"/>
      <c r="BG31" s="847"/>
      <c r="BH31" s="847"/>
      <c r="BI31" s="848"/>
      <c r="BJ31" s="229"/>
      <c r="BK31" s="229"/>
      <c r="BL31" s="229"/>
      <c r="BM31" s="229"/>
      <c r="BN31" s="229"/>
      <c r="BO31" s="242"/>
      <c r="BP31" s="242"/>
      <c r="BQ31" s="239">
        <v>25</v>
      </c>
      <c r="BR31" s="240"/>
      <c r="BS31" s="787"/>
      <c r="BT31" s="788"/>
      <c r="BU31" s="788"/>
      <c r="BV31" s="788"/>
      <c r="BW31" s="788"/>
      <c r="BX31" s="788"/>
      <c r="BY31" s="788"/>
      <c r="BZ31" s="788"/>
      <c r="CA31" s="788"/>
      <c r="CB31" s="788"/>
      <c r="CC31" s="788"/>
      <c r="CD31" s="788"/>
      <c r="CE31" s="788"/>
      <c r="CF31" s="788"/>
      <c r="CG31" s="789"/>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223"/>
    </row>
    <row r="32" spans="1:131" s="224" customFormat="1" ht="26.25" customHeight="1" x14ac:dyDescent="0.15">
      <c r="A32" s="243">
        <v>5</v>
      </c>
      <c r="B32" s="774" t="s">
        <v>402</v>
      </c>
      <c r="C32" s="775"/>
      <c r="D32" s="775"/>
      <c r="E32" s="775"/>
      <c r="F32" s="775"/>
      <c r="G32" s="775"/>
      <c r="H32" s="775"/>
      <c r="I32" s="775"/>
      <c r="J32" s="775"/>
      <c r="K32" s="775"/>
      <c r="L32" s="775"/>
      <c r="M32" s="775"/>
      <c r="N32" s="775"/>
      <c r="O32" s="775"/>
      <c r="P32" s="776"/>
      <c r="Q32" s="777">
        <v>5574</v>
      </c>
      <c r="R32" s="778"/>
      <c r="S32" s="778"/>
      <c r="T32" s="778"/>
      <c r="U32" s="778"/>
      <c r="V32" s="778">
        <v>5211</v>
      </c>
      <c r="W32" s="778"/>
      <c r="X32" s="778"/>
      <c r="Y32" s="778"/>
      <c r="Z32" s="778"/>
      <c r="AA32" s="778">
        <v>363</v>
      </c>
      <c r="AB32" s="778"/>
      <c r="AC32" s="778"/>
      <c r="AD32" s="778"/>
      <c r="AE32" s="779"/>
      <c r="AF32" s="780">
        <v>6433</v>
      </c>
      <c r="AG32" s="781"/>
      <c r="AH32" s="781"/>
      <c r="AI32" s="781"/>
      <c r="AJ32" s="782"/>
      <c r="AK32" s="849">
        <v>784</v>
      </c>
      <c r="AL32" s="850"/>
      <c r="AM32" s="850"/>
      <c r="AN32" s="850"/>
      <c r="AO32" s="850"/>
      <c r="AP32" s="850">
        <v>18469</v>
      </c>
      <c r="AQ32" s="850"/>
      <c r="AR32" s="850"/>
      <c r="AS32" s="850"/>
      <c r="AT32" s="850"/>
      <c r="AU32" s="850">
        <v>8293</v>
      </c>
      <c r="AV32" s="850"/>
      <c r="AW32" s="850"/>
      <c r="AX32" s="850"/>
      <c r="AY32" s="850"/>
      <c r="AZ32" s="851" t="s">
        <v>570</v>
      </c>
      <c r="BA32" s="851"/>
      <c r="BB32" s="851"/>
      <c r="BC32" s="851"/>
      <c r="BD32" s="851"/>
      <c r="BE32" s="847" t="s">
        <v>403</v>
      </c>
      <c r="BF32" s="847"/>
      <c r="BG32" s="847"/>
      <c r="BH32" s="847"/>
      <c r="BI32" s="848"/>
      <c r="BJ32" s="229"/>
      <c r="BK32" s="229"/>
      <c r="BL32" s="229"/>
      <c r="BM32" s="229"/>
      <c r="BN32" s="229"/>
      <c r="BO32" s="242"/>
      <c r="BP32" s="242"/>
      <c r="BQ32" s="239">
        <v>26</v>
      </c>
      <c r="BR32" s="240"/>
      <c r="BS32" s="787"/>
      <c r="BT32" s="788"/>
      <c r="BU32" s="788"/>
      <c r="BV32" s="788"/>
      <c r="BW32" s="788"/>
      <c r="BX32" s="788"/>
      <c r="BY32" s="788"/>
      <c r="BZ32" s="788"/>
      <c r="CA32" s="788"/>
      <c r="CB32" s="788"/>
      <c r="CC32" s="788"/>
      <c r="CD32" s="788"/>
      <c r="CE32" s="788"/>
      <c r="CF32" s="788"/>
      <c r="CG32" s="789"/>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223"/>
    </row>
    <row r="33" spans="1:131" s="224" customFormat="1" ht="26.25" customHeight="1" x14ac:dyDescent="0.15">
      <c r="A33" s="243">
        <v>6</v>
      </c>
      <c r="B33" s="774" t="s">
        <v>404</v>
      </c>
      <c r="C33" s="775"/>
      <c r="D33" s="775"/>
      <c r="E33" s="775"/>
      <c r="F33" s="775"/>
      <c r="G33" s="775"/>
      <c r="H33" s="775"/>
      <c r="I33" s="775"/>
      <c r="J33" s="775"/>
      <c r="K33" s="775"/>
      <c r="L33" s="775"/>
      <c r="M33" s="775"/>
      <c r="N33" s="775"/>
      <c r="O33" s="775"/>
      <c r="P33" s="776"/>
      <c r="Q33" s="777">
        <v>8416</v>
      </c>
      <c r="R33" s="778"/>
      <c r="S33" s="778"/>
      <c r="T33" s="778"/>
      <c r="U33" s="778"/>
      <c r="V33" s="778">
        <v>7664</v>
      </c>
      <c r="W33" s="778"/>
      <c r="X33" s="778"/>
      <c r="Y33" s="778"/>
      <c r="Z33" s="778"/>
      <c r="AA33" s="778">
        <v>752</v>
      </c>
      <c r="AB33" s="778"/>
      <c r="AC33" s="778"/>
      <c r="AD33" s="778"/>
      <c r="AE33" s="779"/>
      <c r="AF33" s="780">
        <v>551</v>
      </c>
      <c r="AG33" s="781"/>
      <c r="AH33" s="781"/>
      <c r="AI33" s="781"/>
      <c r="AJ33" s="782"/>
      <c r="AK33" s="849">
        <v>4713</v>
      </c>
      <c r="AL33" s="850"/>
      <c r="AM33" s="850"/>
      <c r="AN33" s="850"/>
      <c r="AO33" s="850"/>
      <c r="AP33" s="850">
        <v>54493</v>
      </c>
      <c r="AQ33" s="850"/>
      <c r="AR33" s="850"/>
      <c r="AS33" s="850"/>
      <c r="AT33" s="850"/>
      <c r="AU33" s="850">
        <v>36946</v>
      </c>
      <c r="AV33" s="850"/>
      <c r="AW33" s="850"/>
      <c r="AX33" s="850"/>
      <c r="AY33" s="850"/>
      <c r="AZ33" s="851" t="s">
        <v>568</v>
      </c>
      <c r="BA33" s="851"/>
      <c r="BB33" s="851"/>
      <c r="BC33" s="851"/>
      <c r="BD33" s="851"/>
      <c r="BE33" s="847" t="s">
        <v>403</v>
      </c>
      <c r="BF33" s="847"/>
      <c r="BG33" s="847"/>
      <c r="BH33" s="847"/>
      <c r="BI33" s="848"/>
      <c r="BJ33" s="229"/>
      <c r="BK33" s="229"/>
      <c r="BL33" s="229"/>
      <c r="BM33" s="229"/>
      <c r="BN33" s="229"/>
      <c r="BO33" s="242"/>
      <c r="BP33" s="242"/>
      <c r="BQ33" s="239">
        <v>27</v>
      </c>
      <c r="BR33" s="240"/>
      <c r="BS33" s="787"/>
      <c r="BT33" s="788"/>
      <c r="BU33" s="788"/>
      <c r="BV33" s="788"/>
      <c r="BW33" s="788"/>
      <c r="BX33" s="788"/>
      <c r="BY33" s="788"/>
      <c r="BZ33" s="788"/>
      <c r="CA33" s="788"/>
      <c r="CB33" s="788"/>
      <c r="CC33" s="788"/>
      <c r="CD33" s="788"/>
      <c r="CE33" s="788"/>
      <c r="CF33" s="788"/>
      <c r="CG33" s="789"/>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223"/>
    </row>
    <row r="34" spans="1:131" s="224" customFormat="1" ht="26.25" customHeight="1" x14ac:dyDescent="0.15">
      <c r="A34" s="243">
        <v>7</v>
      </c>
      <c r="B34" s="774" t="s">
        <v>405</v>
      </c>
      <c r="C34" s="775"/>
      <c r="D34" s="775"/>
      <c r="E34" s="775"/>
      <c r="F34" s="775"/>
      <c r="G34" s="775"/>
      <c r="H34" s="775"/>
      <c r="I34" s="775"/>
      <c r="J34" s="775"/>
      <c r="K34" s="775"/>
      <c r="L34" s="775"/>
      <c r="M34" s="775"/>
      <c r="N34" s="775"/>
      <c r="O34" s="775"/>
      <c r="P34" s="776"/>
      <c r="Q34" s="777">
        <v>1646</v>
      </c>
      <c r="R34" s="778"/>
      <c r="S34" s="778"/>
      <c r="T34" s="778"/>
      <c r="U34" s="778"/>
      <c r="V34" s="778">
        <v>1421</v>
      </c>
      <c r="W34" s="778"/>
      <c r="X34" s="778"/>
      <c r="Y34" s="778"/>
      <c r="Z34" s="778"/>
      <c r="AA34" s="778">
        <v>226</v>
      </c>
      <c r="AB34" s="778"/>
      <c r="AC34" s="778"/>
      <c r="AD34" s="778"/>
      <c r="AE34" s="779"/>
      <c r="AF34" s="780">
        <v>125</v>
      </c>
      <c r="AG34" s="781"/>
      <c r="AH34" s="781"/>
      <c r="AI34" s="781"/>
      <c r="AJ34" s="782"/>
      <c r="AK34" s="849">
        <v>11</v>
      </c>
      <c r="AL34" s="850"/>
      <c r="AM34" s="850"/>
      <c r="AN34" s="850"/>
      <c r="AO34" s="850"/>
      <c r="AP34" s="850">
        <v>2901</v>
      </c>
      <c r="AQ34" s="850"/>
      <c r="AR34" s="850"/>
      <c r="AS34" s="850"/>
      <c r="AT34" s="850"/>
      <c r="AU34" s="850" t="s">
        <v>573</v>
      </c>
      <c r="AV34" s="850"/>
      <c r="AW34" s="850"/>
      <c r="AX34" s="850"/>
      <c r="AY34" s="850"/>
      <c r="AZ34" s="851" t="s">
        <v>571</v>
      </c>
      <c r="BA34" s="851"/>
      <c r="BB34" s="851"/>
      <c r="BC34" s="851"/>
      <c r="BD34" s="851"/>
      <c r="BE34" s="847" t="s">
        <v>403</v>
      </c>
      <c r="BF34" s="847"/>
      <c r="BG34" s="847"/>
      <c r="BH34" s="847"/>
      <c r="BI34" s="848"/>
      <c r="BJ34" s="229"/>
      <c r="BK34" s="229"/>
      <c r="BL34" s="229"/>
      <c r="BM34" s="229"/>
      <c r="BN34" s="229"/>
      <c r="BO34" s="242"/>
      <c r="BP34" s="242"/>
      <c r="BQ34" s="239">
        <v>28</v>
      </c>
      <c r="BR34" s="240"/>
      <c r="BS34" s="787"/>
      <c r="BT34" s="788"/>
      <c r="BU34" s="788"/>
      <c r="BV34" s="788"/>
      <c r="BW34" s="788"/>
      <c r="BX34" s="788"/>
      <c r="BY34" s="788"/>
      <c r="BZ34" s="788"/>
      <c r="CA34" s="788"/>
      <c r="CB34" s="788"/>
      <c r="CC34" s="788"/>
      <c r="CD34" s="788"/>
      <c r="CE34" s="788"/>
      <c r="CF34" s="788"/>
      <c r="CG34" s="789"/>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223"/>
    </row>
    <row r="35" spans="1:131" s="224" customFormat="1" ht="26.25" customHeight="1" x14ac:dyDescent="0.15">
      <c r="A35" s="243">
        <v>8</v>
      </c>
      <c r="B35" s="774" t="s">
        <v>406</v>
      </c>
      <c r="C35" s="775"/>
      <c r="D35" s="775"/>
      <c r="E35" s="775"/>
      <c r="F35" s="775"/>
      <c r="G35" s="775"/>
      <c r="H35" s="775"/>
      <c r="I35" s="775"/>
      <c r="J35" s="775"/>
      <c r="K35" s="775"/>
      <c r="L35" s="775"/>
      <c r="M35" s="775"/>
      <c r="N35" s="775"/>
      <c r="O35" s="775"/>
      <c r="P35" s="776"/>
      <c r="Q35" s="777">
        <v>1086</v>
      </c>
      <c r="R35" s="778"/>
      <c r="S35" s="778"/>
      <c r="T35" s="778"/>
      <c r="U35" s="778"/>
      <c r="V35" s="778">
        <v>1038</v>
      </c>
      <c r="W35" s="778"/>
      <c r="X35" s="778"/>
      <c r="Y35" s="778"/>
      <c r="Z35" s="778"/>
      <c r="AA35" s="778">
        <v>48</v>
      </c>
      <c r="AB35" s="778"/>
      <c r="AC35" s="778"/>
      <c r="AD35" s="778"/>
      <c r="AE35" s="779"/>
      <c r="AF35" s="780">
        <v>234</v>
      </c>
      <c r="AG35" s="781"/>
      <c r="AH35" s="781"/>
      <c r="AI35" s="781"/>
      <c r="AJ35" s="782"/>
      <c r="AK35" s="849">
        <v>317</v>
      </c>
      <c r="AL35" s="850"/>
      <c r="AM35" s="850"/>
      <c r="AN35" s="850"/>
      <c r="AO35" s="850"/>
      <c r="AP35" s="850">
        <v>9</v>
      </c>
      <c r="AQ35" s="850"/>
      <c r="AR35" s="850"/>
      <c r="AS35" s="850"/>
      <c r="AT35" s="850"/>
      <c r="AU35" s="850">
        <v>7</v>
      </c>
      <c r="AV35" s="850"/>
      <c r="AW35" s="850"/>
      <c r="AX35" s="850"/>
      <c r="AY35" s="850"/>
      <c r="AZ35" s="851" t="s">
        <v>568</v>
      </c>
      <c r="BA35" s="851"/>
      <c r="BB35" s="851"/>
      <c r="BC35" s="851"/>
      <c r="BD35" s="851"/>
      <c r="BE35" s="847" t="s">
        <v>407</v>
      </c>
      <c r="BF35" s="847"/>
      <c r="BG35" s="847"/>
      <c r="BH35" s="847"/>
      <c r="BI35" s="848"/>
      <c r="BJ35" s="229"/>
      <c r="BK35" s="229"/>
      <c r="BL35" s="229"/>
      <c r="BM35" s="229"/>
      <c r="BN35" s="229"/>
      <c r="BO35" s="242"/>
      <c r="BP35" s="242"/>
      <c r="BQ35" s="239">
        <v>29</v>
      </c>
      <c r="BR35" s="240"/>
      <c r="BS35" s="787"/>
      <c r="BT35" s="788"/>
      <c r="BU35" s="788"/>
      <c r="BV35" s="788"/>
      <c r="BW35" s="788"/>
      <c r="BX35" s="788"/>
      <c r="BY35" s="788"/>
      <c r="BZ35" s="788"/>
      <c r="CA35" s="788"/>
      <c r="CB35" s="788"/>
      <c r="CC35" s="788"/>
      <c r="CD35" s="788"/>
      <c r="CE35" s="788"/>
      <c r="CF35" s="788"/>
      <c r="CG35" s="789"/>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223"/>
    </row>
    <row r="36" spans="1:131" s="224" customFormat="1" ht="26.25" customHeight="1" x14ac:dyDescent="0.15">
      <c r="A36" s="243">
        <v>9</v>
      </c>
      <c r="B36" s="774" t="s">
        <v>408</v>
      </c>
      <c r="C36" s="775"/>
      <c r="D36" s="775"/>
      <c r="E36" s="775"/>
      <c r="F36" s="775"/>
      <c r="G36" s="775"/>
      <c r="H36" s="775"/>
      <c r="I36" s="775"/>
      <c r="J36" s="775"/>
      <c r="K36" s="775"/>
      <c r="L36" s="775"/>
      <c r="M36" s="775"/>
      <c r="N36" s="775"/>
      <c r="O36" s="775"/>
      <c r="P36" s="776"/>
      <c r="Q36" s="777">
        <v>11562</v>
      </c>
      <c r="R36" s="778"/>
      <c r="S36" s="778"/>
      <c r="T36" s="778"/>
      <c r="U36" s="778"/>
      <c r="V36" s="778">
        <v>11506</v>
      </c>
      <c r="W36" s="778"/>
      <c r="X36" s="778"/>
      <c r="Y36" s="778"/>
      <c r="Z36" s="778"/>
      <c r="AA36" s="778">
        <v>57</v>
      </c>
      <c r="AB36" s="778"/>
      <c r="AC36" s="778"/>
      <c r="AD36" s="778"/>
      <c r="AE36" s="779"/>
      <c r="AF36" s="780">
        <v>866</v>
      </c>
      <c r="AG36" s="781"/>
      <c r="AH36" s="781"/>
      <c r="AI36" s="781"/>
      <c r="AJ36" s="782"/>
      <c r="AK36" s="849">
        <v>1971</v>
      </c>
      <c r="AL36" s="850"/>
      <c r="AM36" s="850"/>
      <c r="AN36" s="850"/>
      <c r="AO36" s="850"/>
      <c r="AP36" s="850">
        <v>18832</v>
      </c>
      <c r="AQ36" s="850"/>
      <c r="AR36" s="850"/>
      <c r="AS36" s="850"/>
      <c r="AT36" s="850"/>
      <c r="AU36" s="850">
        <v>11394</v>
      </c>
      <c r="AV36" s="850"/>
      <c r="AW36" s="850"/>
      <c r="AX36" s="850"/>
      <c r="AY36" s="850"/>
      <c r="AZ36" s="851" t="s">
        <v>568</v>
      </c>
      <c r="BA36" s="851"/>
      <c r="BB36" s="851"/>
      <c r="BC36" s="851"/>
      <c r="BD36" s="851"/>
      <c r="BE36" s="847" t="s">
        <v>403</v>
      </c>
      <c r="BF36" s="847"/>
      <c r="BG36" s="847"/>
      <c r="BH36" s="847"/>
      <c r="BI36" s="848"/>
      <c r="BJ36" s="229"/>
      <c r="BK36" s="229"/>
      <c r="BL36" s="229"/>
      <c r="BM36" s="229"/>
      <c r="BN36" s="229"/>
      <c r="BO36" s="242"/>
      <c r="BP36" s="242"/>
      <c r="BQ36" s="239">
        <v>30</v>
      </c>
      <c r="BR36" s="240"/>
      <c r="BS36" s="787"/>
      <c r="BT36" s="788"/>
      <c r="BU36" s="788"/>
      <c r="BV36" s="788"/>
      <c r="BW36" s="788"/>
      <c r="BX36" s="788"/>
      <c r="BY36" s="788"/>
      <c r="BZ36" s="788"/>
      <c r="CA36" s="788"/>
      <c r="CB36" s="788"/>
      <c r="CC36" s="788"/>
      <c r="CD36" s="788"/>
      <c r="CE36" s="788"/>
      <c r="CF36" s="788"/>
      <c r="CG36" s="789"/>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223"/>
    </row>
    <row r="37" spans="1:131" s="224" customFormat="1" ht="26.25" customHeight="1" x14ac:dyDescent="0.15">
      <c r="A37" s="243">
        <v>10</v>
      </c>
      <c r="B37" s="774" t="s">
        <v>409</v>
      </c>
      <c r="C37" s="775"/>
      <c r="D37" s="775"/>
      <c r="E37" s="775"/>
      <c r="F37" s="775"/>
      <c r="G37" s="775"/>
      <c r="H37" s="775"/>
      <c r="I37" s="775"/>
      <c r="J37" s="775"/>
      <c r="K37" s="775"/>
      <c r="L37" s="775"/>
      <c r="M37" s="775"/>
      <c r="N37" s="775"/>
      <c r="O37" s="775"/>
      <c r="P37" s="776"/>
      <c r="Q37" s="777">
        <v>6</v>
      </c>
      <c r="R37" s="778"/>
      <c r="S37" s="778"/>
      <c r="T37" s="778"/>
      <c r="U37" s="778"/>
      <c r="V37" s="778">
        <v>6</v>
      </c>
      <c r="W37" s="778"/>
      <c r="X37" s="778"/>
      <c r="Y37" s="778"/>
      <c r="Z37" s="778"/>
      <c r="AA37" s="778" t="s">
        <v>568</v>
      </c>
      <c r="AB37" s="778"/>
      <c r="AC37" s="778"/>
      <c r="AD37" s="778"/>
      <c r="AE37" s="779"/>
      <c r="AF37" s="780" t="s">
        <v>410</v>
      </c>
      <c r="AG37" s="781"/>
      <c r="AH37" s="781"/>
      <c r="AI37" s="781"/>
      <c r="AJ37" s="782"/>
      <c r="AK37" s="849" t="s">
        <v>572</v>
      </c>
      <c r="AL37" s="850"/>
      <c r="AM37" s="850"/>
      <c r="AN37" s="850"/>
      <c r="AO37" s="850"/>
      <c r="AP37" s="850" t="s">
        <v>572</v>
      </c>
      <c r="AQ37" s="850"/>
      <c r="AR37" s="850"/>
      <c r="AS37" s="850"/>
      <c r="AT37" s="850"/>
      <c r="AU37" s="850" t="s">
        <v>574</v>
      </c>
      <c r="AV37" s="850"/>
      <c r="AW37" s="850"/>
      <c r="AX37" s="850"/>
      <c r="AY37" s="850"/>
      <c r="AZ37" s="851" t="s">
        <v>570</v>
      </c>
      <c r="BA37" s="851"/>
      <c r="BB37" s="851"/>
      <c r="BC37" s="851"/>
      <c r="BD37" s="851"/>
      <c r="BE37" s="847" t="s">
        <v>411</v>
      </c>
      <c r="BF37" s="847"/>
      <c r="BG37" s="847"/>
      <c r="BH37" s="847"/>
      <c r="BI37" s="848"/>
      <c r="BJ37" s="229"/>
      <c r="BK37" s="229"/>
      <c r="BL37" s="229"/>
      <c r="BM37" s="229"/>
      <c r="BN37" s="229"/>
      <c r="BO37" s="242"/>
      <c r="BP37" s="242"/>
      <c r="BQ37" s="239">
        <v>31</v>
      </c>
      <c r="BR37" s="240"/>
      <c r="BS37" s="787"/>
      <c r="BT37" s="788"/>
      <c r="BU37" s="788"/>
      <c r="BV37" s="788"/>
      <c r="BW37" s="788"/>
      <c r="BX37" s="788"/>
      <c r="BY37" s="788"/>
      <c r="BZ37" s="788"/>
      <c r="CA37" s="788"/>
      <c r="CB37" s="788"/>
      <c r="CC37" s="788"/>
      <c r="CD37" s="788"/>
      <c r="CE37" s="788"/>
      <c r="CF37" s="788"/>
      <c r="CG37" s="789"/>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223"/>
    </row>
    <row r="38" spans="1:131" s="224" customFormat="1" ht="26.25" customHeight="1" x14ac:dyDescent="0.15">
      <c r="A38" s="243">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29"/>
      <c r="BK38" s="229"/>
      <c r="BL38" s="229"/>
      <c r="BM38" s="229"/>
      <c r="BN38" s="229"/>
      <c r="BO38" s="242"/>
      <c r="BP38" s="242"/>
      <c r="BQ38" s="239">
        <v>32</v>
      </c>
      <c r="BR38" s="240"/>
      <c r="BS38" s="787"/>
      <c r="BT38" s="788"/>
      <c r="BU38" s="788"/>
      <c r="BV38" s="788"/>
      <c r="BW38" s="788"/>
      <c r="BX38" s="788"/>
      <c r="BY38" s="788"/>
      <c r="BZ38" s="788"/>
      <c r="CA38" s="788"/>
      <c r="CB38" s="788"/>
      <c r="CC38" s="788"/>
      <c r="CD38" s="788"/>
      <c r="CE38" s="788"/>
      <c r="CF38" s="788"/>
      <c r="CG38" s="789"/>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223"/>
    </row>
    <row r="39" spans="1:131" s="224" customFormat="1" ht="26.25" customHeight="1" x14ac:dyDescent="0.15">
      <c r="A39" s="243">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29"/>
      <c r="BK39" s="229"/>
      <c r="BL39" s="229"/>
      <c r="BM39" s="229"/>
      <c r="BN39" s="229"/>
      <c r="BO39" s="242"/>
      <c r="BP39" s="242"/>
      <c r="BQ39" s="239">
        <v>33</v>
      </c>
      <c r="BR39" s="240"/>
      <c r="BS39" s="787"/>
      <c r="BT39" s="788"/>
      <c r="BU39" s="788"/>
      <c r="BV39" s="788"/>
      <c r="BW39" s="788"/>
      <c r="BX39" s="788"/>
      <c r="BY39" s="788"/>
      <c r="BZ39" s="788"/>
      <c r="CA39" s="788"/>
      <c r="CB39" s="788"/>
      <c r="CC39" s="788"/>
      <c r="CD39" s="788"/>
      <c r="CE39" s="788"/>
      <c r="CF39" s="788"/>
      <c r="CG39" s="789"/>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223"/>
    </row>
    <row r="40" spans="1:131" s="224" customFormat="1" ht="26.25" customHeight="1" x14ac:dyDescent="0.15">
      <c r="A40" s="238">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29"/>
      <c r="BK40" s="229"/>
      <c r="BL40" s="229"/>
      <c r="BM40" s="229"/>
      <c r="BN40" s="229"/>
      <c r="BO40" s="242"/>
      <c r="BP40" s="242"/>
      <c r="BQ40" s="239">
        <v>34</v>
      </c>
      <c r="BR40" s="240"/>
      <c r="BS40" s="787"/>
      <c r="BT40" s="788"/>
      <c r="BU40" s="788"/>
      <c r="BV40" s="788"/>
      <c r="BW40" s="788"/>
      <c r="BX40" s="788"/>
      <c r="BY40" s="788"/>
      <c r="BZ40" s="788"/>
      <c r="CA40" s="788"/>
      <c r="CB40" s="788"/>
      <c r="CC40" s="788"/>
      <c r="CD40" s="788"/>
      <c r="CE40" s="788"/>
      <c r="CF40" s="788"/>
      <c r="CG40" s="789"/>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223"/>
    </row>
    <row r="41" spans="1:131" s="224" customFormat="1" ht="26.25" customHeight="1" x14ac:dyDescent="0.15">
      <c r="A41" s="238">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29"/>
      <c r="BK41" s="229"/>
      <c r="BL41" s="229"/>
      <c r="BM41" s="229"/>
      <c r="BN41" s="229"/>
      <c r="BO41" s="242"/>
      <c r="BP41" s="242"/>
      <c r="BQ41" s="239">
        <v>35</v>
      </c>
      <c r="BR41" s="240"/>
      <c r="BS41" s="787"/>
      <c r="BT41" s="788"/>
      <c r="BU41" s="788"/>
      <c r="BV41" s="788"/>
      <c r="BW41" s="788"/>
      <c r="BX41" s="788"/>
      <c r="BY41" s="788"/>
      <c r="BZ41" s="788"/>
      <c r="CA41" s="788"/>
      <c r="CB41" s="788"/>
      <c r="CC41" s="788"/>
      <c r="CD41" s="788"/>
      <c r="CE41" s="788"/>
      <c r="CF41" s="788"/>
      <c r="CG41" s="789"/>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223"/>
    </row>
    <row r="42" spans="1:131" s="224" customFormat="1" ht="26.25" customHeight="1" x14ac:dyDescent="0.15">
      <c r="A42" s="238">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29"/>
      <c r="BK42" s="229"/>
      <c r="BL42" s="229"/>
      <c r="BM42" s="229"/>
      <c r="BN42" s="229"/>
      <c r="BO42" s="242"/>
      <c r="BP42" s="242"/>
      <c r="BQ42" s="239">
        <v>36</v>
      </c>
      <c r="BR42" s="240"/>
      <c r="BS42" s="787"/>
      <c r="BT42" s="788"/>
      <c r="BU42" s="788"/>
      <c r="BV42" s="788"/>
      <c r="BW42" s="788"/>
      <c r="BX42" s="788"/>
      <c r="BY42" s="788"/>
      <c r="BZ42" s="788"/>
      <c r="CA42" s="788"/>
      <c r="CB42" s="788"/>
      <c r="CC42" s="788"/>
      <c r="CD42" s="788"/>
      <c r="CE42" s="788"/>
      <c r="CF42" s="788"/>
      <c r="CG42" s="789"/>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223"/>
    </row>
    <row r="43" spans="1:131" s="224" customFormat="1" ht="26.25" customHeight="1" x14ac:dyDescent="0.15">
      <c r="A43" s="238">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29"/>
      <c r="BK43" s="229"/>
      <c r="BL43" s="229"/>
      <c r="BM43" s="229"/>
      <c r="BN43" s="229"/>
      <c r="BO43" s="242"/>
      <c r="BP43" s="242"/>
      <c r="BQ43" s="239">
        <v>37</v>
      </c>
      <c r="BR43" s="240"/>
      <c r="BS43" s="787"/>
      <c r="BT43" s="788"/>
      <c r="BU43" s="788"/>
      <c r="BV43" s="788"/>
      <c r="BW43" s="788"/>
      <c r="BX43" s="788"/>
      <c r="BY43" s="788"/>
      <c r="BZ43" s="788"/>
      <c r="CA43" s="788"/>
      <c r="CB43" s="788"/>
      <c r="CC43" s="788"/>
      <c r="CD43" s="788"/>
      <c r="CE43" s="788"/>
      <c r="CF43" s="788"/>
      <c r="CG43" s="789"/>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223"/>
    </row>
    <row r="44" spans="1:131" s="224" customFormat="1" ht="26.25" customHeight="1" x14ac:dyDescent="0.15">
      <c r="A44" s="238">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29"/>
      <c r="BK44" s="229"/>
      <c r="BL44" s="229"/>
      <c r="BM44" s="229"/>
      <c r="BN44" s="229"/>
      <c r="BO44" s="242"/>
      <c r="BP44" s="242"/>
      <c r="BQ44" s="239">
        <v>38</v>
      </c>
      <c r="BR44" s="240"/>
      <c r="BS44" s="787"/>
      <c r="BT44" s="788"/>
      <c r="BU44" s="788"/>
      <c r="BV44" s="788"/>
      <c r="BW44" s="788"/>
      <c r="BX44" s="788"/>
      <c r="BY44" s="788"/>
      <c r="BZ44" s="788"/>
      <c r="CA44" s="788"/>
      <c r="CB44" s="788"/>
      <c r="CC44" s="788"/>
      <c r="CD44" s="788"/>
      <c r="CE44" s="788"/>
      <c r="CF44" s="788"/>
      <c r="CG44" s="789"/>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223"/>
    </row>
    <row r="45" spans="1:131" s="224" customFormat="1" ht="26.25" customHeight="1" x14ac:dyDescent="0.15">
      <c r="A45" s="238">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29"/>
      <c r="BK45" s="229"/>
      <c r="BL45" s="229"/>
      <c r="BM45" s="229"/>
      <c r="BN45" s="229"/>
      <c r="BO45" s="242"/>
      <c r="BP45" s="242"/>
      <c r="BQ45" s="239">
        <v>39</v>
      </c>
      <c r="BR45" s="240"/>
      <c r="BS45" s="787"/>
      <c r="BT45" s="788"/>
      <c r="BU45" s="788"/>
      <c r="BV45" s="788"/>
      <c r="BW45" s="788"/>
      <c r="BX45" s="788"/>
      <c r="BY45" s="788"/>
      <c r="BZ45" s="788"/>
      <c r="CA45" s="788"/>
      <c r="CB45" s="788"/>
      <c r="CC45" s="788"/>
      <c r="CD45" s="788"/>
      <c r="CE45" s="788"/>
      <c r="CF45" s="788"/>
      <c r="CG45" s="789"/>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223"/>
    </row>
    <row r="46" spans="1:131" s="224" customFormat="1" ht="26.25" customHeight="1" x14ac:dyDescent="0.15">
      <c r="A46" s="238">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29"/>
      <c r="BK46" s="229"/>
      <c r="BL46" s="229"/>
      <c r="BM46" s="229"/>
      <c r="BN46" s="229"/>
      <c r="BO46" s="242"/>
      <c r="BP46" s="242"/>
      <c r="BQ46" s="239">
        <v>40</v>
      </c>
      <c r="BR46" s="240"/>
      <c r="BS46" s="787"/>
      <c r="BT46" s="788"/>
      <c r="BU46" s="788"/>
      <c r="BV46" s="788"/>
      <c r="BW46" s="788"/>
      <c r="BX46" s="788"/>
      <c r="BY46" s="788"/>
      <c r="BZ46" s="788"/>
      <c r="CA46" s="788"/>
      <c r="CB46" s="788"/>
      <c r="CC46" s="788"/>
      <c r="CD46" s="788"/>
      <c r="CE46" s="788"/>
      <c r="CF46" s="788"/>
      <c r="CG46" s="789"/>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223"/>
    </row>
    <row r="47" spans="1:131" s="224" customFormat="1" ht="26.25" customHeight="1" x14ac:dyDescent="0.15">
      <c r="A47" s="238">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29"/>
      <c r="BK47" s="229"/>
      <c r="BL47" s="229"/>
      <c r="BM47" s="229"/>
      <c r="BN47" s="229"/>
      <c r="BO47" s="242"/>
      <c r="BP47" s="242"/>
      <c r="BQ47" s="239">
        <v>41</v>
      </c>
      <c r="BR47" s="240"/>
      <c r="BS47" s="787"/>
      <c r="BT47" s="788"/>
      <c r="BU47" s="788"/>
      <c r="BV47" s="788"/>
      <c r="BW47" s="788"/>
      <c r="BX47" s="788"/>
      <c r="BY47" s="788"/>
      <c r="BZ47" s="788"/>
      <c r="CA47" s="788"/>
      <c r="CB47" s="788"/>
      <c r="CC47" s="788"/>
      <c r="CD47" s="788"/>
      <c r="CE47" s="788"/>
      <c r="CF47" s="788"/>
      <c r="CG47" s="789"/>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223"/>
    </row>
    <row r="48" spans="1:131" s="224" customFormat="1" ht="26.25" customHeight="1" x14ac:dyDescent="0.15">
      <c r="A48" s="238">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29"/>
      <c r="BK48" s="229"/>
      <c r="BL48" s="229"/>
      <c r="BM48" s="229"/>
      <c r="BN48" s="229"/>
      <c r="BO48" s="242"/>
      <c r="BP48" s="242"/>
      <c r="BQ48" s="239">
        <v>42</v>
      </c>
      <c r="BR48" s="240"/>
      <c r="BS48" s="787"/>
      <c r="BT48" s="788"/>
      <c r="BU48" s="788"/>
      <c r="BV48" s="788"/>
      <c r="BW48" s="788"/>
      <c r="BX48" s="788"/>
      <c r="BY48" s="788"/>
      <c r="BZ48" s="788"/>
      <c r="CA48" s="788"/>
      <c r="CB48" s="788"/>
      <c r="CC48" s="788"/>
      <c r="CD48" s="788"/>
      <c r="CE48" s="788"/>
      <c r="CF48" s="788"/>
      <c r="CG48" s="789"/>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223"/>
    </row>
    <row r="49" spans="1:131" s="224" customFormat="1" ht="26.25" customHeight="1" x14ac:dyDescent="0.15">
      <c r="A49" s="238">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29"/>
      <c r="BK49" s="229"/>
      <c r="BL49" s="229"/>
      <c r="BM49" s="229"/>
      <c r="BN49" s="229"/>
      <c r="BO49" s="242"/>
      <c r="BP49" s="242"/>
      <c r="BQ49" s="239">
        <v>43</v>
      </c>
      <c r="BR49" s="240"/>
      <c r="BS49" s="787"/>
      <c r="BT49" s="788"/>
      <c r="BU49" s="788"/>
      <c r="BV49" s="788"/>
      <c r="BW49" s="788"/>
      <c r="BX49" s="788"/>
      <c r="BY49" s="788"/>
      <c r="BZ49" s="788"/>
      <c r="CA49" s="788"/>
      <c r="CB49" s="788"/>
      <c r="CC49" s="788"/>
      <c r="CD49" s="788"/>
      <c r="CE49" s="788"/>
      <c r="CF49" s="788"/>
      <c r="CG49" s="789"/>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223"/>
    </row>
    <row r="50" spans="1:131" s="224" customFormat="1" ht="26.25" customHeight="1" x14ac:dyDescent="0.15">
      <c r="A50" s="238">
        <v>23</v>
      </c>
      <c r="B50" s="774"/>
      <c r="C50" s="775"/>
      <c r="D50" s="775"/>
      <c r="E50" s="775"/>
      <c r="F50" s="775"/>
      <c r="G50" s="775"/>
      <c r="H50" s="775"/>
      <c r="I50" s="775"/>
      <c r="J50" s="775"/>
      <c r="K50" s="775"/>
      <c r="L50" s="775"/>
      <c r="M50" s="775"/>
      <c r="N50" s="775"/>
      <c r="O50" s="775"/>
      <c r="P50" s="776"/>
      <c r="Q50" s="852"/>
      <c r="R50" s="853"/>
      <c r="S50" s="853"/>
      <c r="T50" s="853"/>
      <c r="U50" s="853"/>
      <c r="V50" s="853"/>
      <c r="W50" s="853"/>
      <c r="X50" s="853"/>
      <c r="Y50" s="853"/>
      <c r="Z50" s="853"/>
      <c r="AA50" s="853"/>
      <c r="AB50" s="853"/>
      <c r="AC50" s="853"/>
      <c r="AD50" s="853"/>
      <c r="AE50" s="854"/>
      <c r="AF50" s="780"/>
      <c r="AG50" s="781"/>
      <c r="AH50" s="781"/>
      <c r="AI50" s="781"/>
      <c r="AJ50" s="782"/>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29"/>
      <c r="BK50" s="229"/>
      <c r="BL50" s="229"/>
      <c r="BM50" s="229"/>
      <c r="BN50" s="229"/>
      <c r="BO50" s="242"/>
      <c r="BP50" s="242"/>
      <c r="BQ50" s="239">
        <v>44</v>
      </c>
      <c r="BR50" s="240"/>
      <c r="BS50" s="787"/>
      <c r="BT50" s="788"/>
      <c r="BU50" s="788"/>
      <c r="BV50" s="788"/>
      <c r="BW50" s="788"/>
      <c r="BX50" s="788"/>
      <c r="BY50" s="788"/>
      <c r="BZ50" s="788"/>
      <c r="CA50" s="788"/>
      <c r="CB50" s="788"/>
      <c r="CC50" s="788"/>
      <c r="CD50" s="788"/>
      <c r="CE50" s="788"/>
      <c r="CF50" s="788"/>
      <c r="CG50" s="789"/>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223"/>
    </row>
    <row r="51" spans="1:131" s="224" customFormat="1" ht="26.25" customHeight="1" x14ac:dyDescent="0.15">
      <c r="A51" s="238">
        <v>24</v>
      </c>
      <c r="B51" s="774"/>
      <c r="C51" s="775"/>
      <c r="D51" s="775"/>
      <c r="E51" s="775"/>
      <c r="F51" s="775"/>
      <c r="G51" s="775"/>
      <c r="H51" s="775"/>
      <c r="I51" s="775"/>
      <c r="J51" s="775"/>
      <c r="K51" s="775"/>
      <c r="L51" s="775"/>
      <c r="M51" s="775"/>
      <c r="N51" s="775"/>
      <c r="O51" s="775"/>
      <c r="P51" s="776"/>
      <c r="Q51" s="852"/>
      <c r="R51" s="853"/>
      <c r="S51" s="853"/>
      <c r="T51" s="853"/>
      <c r="U51" s="853"/>
      <c r="V51" s="853"/>
      <c r="W51" s="853"/>
      <c r="X51" s="853"/>
      <c r="Y51" s="853"/>
      <c r="Z51" s="853"/>
      <c r="AA51" s="853"/>
      <c r="AB51" s="853"/>
      <c r="AC51" s="853"/>
      <c r="AD51" s="853"/>
      <c r="AE51" s="854"/>
      <c r="AF51" s="780"/>
      <c r="AG51" s="781"/>
      <c r="AH51" s="781"/>
      <c r="AI51" s="781"/>
      <c r="AJ51" s="782"/>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29"/>
      <c r="BK51" s="229"/>
      <c r="BL51" s="229"/>
      <c r="BM51" s="229"/>
      <c r="BN51" s="229"/>
      <c r="BO51" s="242"/>
      <c r="BP51" s="242"/>
      <c r="BQ51" s="239">
        <v>45</v>
      </c>
      <c r="BR51" s="240"/>
      <c r="BS51" s="787"/>
      <c r="BT51" s="788"/>
      <c r="BU51" s="788"/>
      <c r="BV51" s="788"/>
      <c r="BW51" s="788"/>
      <c r="BX51" s="788"/>
      <c r="BY51" s="788"/>
      <c r="BZ51" s="788"/>
      <c r="CA51" s="788"/>
      <c r="CB51" s="788"/>
      <c r="CC51" s="788"/>
      <c r="CD51" s="788"/>
      <c r="CE51" s="788"/>
      <c r="CF51" s="788"/>
      <c r="CG51" s="789"/>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223"/>
    </row>
    <row r="52" spans="1:131" s="224" customFormat="1" ht="26.25" customHeight="1" x14ac:dyDescent="0.15">
      <c r="A52" s="238">
        <v>25</v>
      </c>
      <c r="B52" s="774"/>
      <c r="C52" s="775"/>
      <c r="D52" s="775"/>
      <c r="E52" s="775"/>
      <c r="F52" s="775"/>
      <c r="G52" s="775"/>
      <c r="H52" s="775"/>
      <c r="I52" s="775"/>
      <c r="J52" s="775"/>
      <c r="K52" s="775"/>
      <c r="L52" s="775"/>
      <c r="M52" s="775"/>
      <c r="N52" s="775"/>
      <c r="O52" s="775"/>
      <c r="P52" s="776"/>
      <c r="Q52" s="852"/>
      <c r="R52" s="853"/>
      <c r="S52" s="853"/>
      <c r="T52" s="853"/>
      <c r="U52" s="853"/>
      <c r="V52" s="853"/>
      <c r="W52" s="853"/>
      <c r="X52" s="853"/>
      <c r="Y52" s="853"/>
      <c r="Z52" s="853"/>
      <c r="AA52" s="853"/>
      <c r="AB52" s="853"/>
      <c r="AC52" s="853"/>
      <c r="AD52" s="853"/>
      <c r="AE52" s="854"/>
      <c r="AF52" s="780"/>
      <c r="AG52" s="781"/>
      <c r="AH52" s="781"/>
      <c r="AI52" s="781"/>
      <c r="AJ52" s="782"/>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29"/>
      <c r="BK52" s="229"/>
      <c r="BL52" s="229"/>
      <c r="BM52" s="229"/>
      <c r="BN52" s="229"/>
      <c r="BO52" s="242"/>
      <c r="BP52" s="242"/>
      <c r="BQ52" s="239">
        <v>46</v>
      </c>
      <c r="BR52" s="240"/>
      <c r="BS52" s="787"/>
      <c r="BT52" s="788"/>
      <c r="BU52" s="788"/>
      <c r="BV52" s="788"/>
      <c r="BW52" s="788"/>
      <c r="BX52" s="788"/>
      <c r="BY52" s="788"/>
      <c r="BZ52" s="788"/>
      <c r="CA52" s="788"/>
      <c r="CB52" s="788"/>
      <c r="CC52" s="788"/>
      <c r="CD52" s="788"/>
      <c r="CE52" s="788"/>
      <c r="CF52" s="788"/>
      <c r="CG52" s="789"/>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223"/>
    </row>
    <row r="53" spans="1:131" s="224" customFormat="1" ht="26.25" customHeight="1" x14ac:dyDescent="0.15">
      <c r="A53" s="238">
        <v>26</v>
      </c>
      <c r="B53" s="774"/>
      <c r="C53" s="775"/>
      <c r="D53" s="775"/>
      <c r="E53" s="775"/>
      <c r="F53" s="775"/>
      <c r="G53" s="775"/>
      <c r="H53" s="775"/>
      <c r="I53" s="775"/>
      <c r="J53" s="775"/>
      <c r="K53" s="775"/>
      <c r="L53" s="775"/>
      <c r="M53" s="775"/>
      <c r="N53" s="775"/>
      <c r="O53" s="775"/>
      <c r="P53" s="776"/>
      <c r="Q53" s="852"/>
      <c r="R53" s="853"/>
      <c r="S53" s="853"/>
      <c r="T53" s="853"/>
      <c r="U53" s="853"/>
      <c r="V53" s="853"/>
      <c r="W53" s="853"/>
      <c r="X53" s="853"/>
      <c r="Y53" s="853"/>
      <c r="Z53" s="853"/>
      <c r="AA53" s="853"/>
      <c r="AB53" s="853"/>
      <c r="AC53" s="853"/>
      <c r="AD53" s="853"/>
      <c r="AE53" s="854"/>
      <c r="AF53" s="780"/>
      <c r="AG53" s="781"/>
      <c r="AH53" s="781"/>
      <c r="AI53" s="781"/>
      <c r="AJ53" s="782"/>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29"/>
      <c r="BK53" s="229"/>
      <c r="BL53" s="229"/>
      <c r="BM53" s="229"/>
      <c r="BN53" s="229"/>
      <c r="BO53" s="242"/>
      <c r="BP53" s="242"/>
      <c r="BQ53" s="239">
        <v>47</v>
      </c>
      <c r="BR53" s="240"/>
      <c r="BS53" s="787"/>
      <c r="BT53" s="788"/>
      <c r="BU53" s="788"/>
      <c r="BV53" s="788"/>
      <c r="BW53" s="788"/>
      <c r="BX53" s="788"/>
      <c r="BY53" s="788"/>
      <c r="BZ53" s="788"/>
      <c r="CA53" s="788"/>
      <c r="CB53" s="788"/>
      <c r="CC53" s="788"/>
      <c r="CD53" s="788"/>
      <c r="CE53" s="788"/>
      <c r="CF53" s="788"/>
      <c r="CG53" s="789"/>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223"/>
    </row>
    <row r="54" spans="1:131" s="224" customFormat="1" ht="26.25" customHeight="1" x14ac:dyDescent="0.15">
      <c r="A54" s="238">
        <v>27</v>
      </c>
      <c r="B54" s="774"/>
      <c r="C54" s="775"/>
      <c r="D54" s="775"/>
      <c r="E54" s="775"/>
      <c r="F54" s="775"/>
      <c r="G54" s="775"/>
      <c r="H54" s="775"/>
      <c r="I54" s="775"/>
      <c r="J54" s="775"/>
      <c r="K54" s="775"/>
      <c r="L54" s="775"/>
      <c r="M54" s="775"/>
      <c r="N54" s="775"/>
      <c r="O54" s="775"/>
      <c r="P54" s="776"/>
      <c r="Q54" s="852"/>
      <c r="R54" s="853"/>
      <c r="S54" s="853"/>
      <c r="T54" s="853"/>
      <c r="U54" s="853"/>
      <c r="V54" s="853"/>
      <c r="W54" s="853"/>
      <c r="X54" s="853"/>
      <c r="Y54" s="853"/>
      <c r="Z54" s="853"/>
      <c r="AA54" s="853"/>
      <c r="AB54" s="853"/>
      <c r="AC54" s="853"/>
      <c r="AD54" s="853"/>
      <c r="AE54" s="854"/>
      <c r="AF54" s="780"/>
      <c r="AG54" s="781"/>
      <c r="AH54" s="781"/>
      <c r="AI54" s="781"/>
      <c r="AJ54" s="782"/>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29"/>
      <c r="BK54" s="229"/>
      <c r="BL54" s="229"/>
      <c r="BM54" s="229"/>
      <c r="BN54" s="229"/>
      <c r="BO54" s="242"/>
      <c r="BP54" s="242"/>
      <c r="BQ54" s="239">
        <v>48</v>
      </c>
      <c r="BR54" s="240"/>
      <c r="BS54" s="787"/>
      <c r="BT54" s="788"/>
      <c r="BU54" s="788"/>
      <c r="BV54" s="788"/>
      <c r="BW54" s="788"/>
      <c r="BX54" s="788"/>
      <c r="BY54" s="788"/>
      <c r="BZ54" s="788"/>
      <c r="CA54" s="788"/>
      <c r="CB54" s="788"/>
      <c r="CC54" s="788"/>
      <c r="CD54" s="788"/>
      <c r="CE54" s="788"/>
      <c r="CF54" s="788"/>
      <c r="CG54" s="789"/>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223"/>
    </row>
    <row r="55" spans="1:131" s="224" customFormat="1" ht="26.25" customHeight="1" x14ac:dyDescent="0.15">
      <c r="A55" s="238">
        <v>28</v>
      </c>
      <c r="B55" s="774"/>
      <c r="C55" s="775"/>
      <c r="D55" s="775"/>
      <c r="E55" s="775"/>
      <c r="F55" s="775"/>
      <c r="G55" s="775"/>
      <c r="H55" s="775"/>
      <c r="I55" s="775"/>
      <c r="J55" s="775"/>
      <c r="K55" s="775"/>
      <c r="L55" s="775"/>
      <c r="M55" s="775"/>
      <c r="N55" s="775"/>
      <c r="O55" s="775"/>
      <c r="P55" s="776"/>
      <c r="Q55" s="852"/>
      <c r="R55" s="853"/>
      <c r="S55" s="853"/>
      <c r="T55" s="853"/>
      <c r="U55" s="853"/>
      <c r="V55" s="853"/>
      <c r="W55" s="853"/>
      <c r="X55" s="853"/>
      <c r="Y55" s="853"/>
      <c r="Z55" s="853"/>
      <c r="AA55" s="853"/>
      <c r="AB55" s="853"/>
      <c r="AC55" s="853"/>
      <c r="AD55" s="853"/>
      <c r="AE55" s="854"/>
      <c r="AF55" s="780"/>
      <c r="AG55" s="781"/>
      <c r="AH55" s="781"/>
      <c r="AI55" s="781"/>
      <c r="AJ55" s="782"/>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29"/>
      <c r="BK55" s="229"/>
      <c r="BL55" s="229"/>
      <c r="BM55" s="229"/>
      <c r="BN55" s="229"/>
      <c r="BO55" s="242"/>
      <c r="BP55" s="242"/>
      <c r="BQ55" s="239">
        <v>49</v>
      </c>
      <c r="BR55" s="240"/>
      <c r="BS55" s="787"/>
      <c r="BT55" s="788"/>
      <c r="BU55" s="788"/>
      <c r="BV55" s="788"/>
      <c r="BW55" s="788"/>
      <c r="BX55" s="788"/>
      <c r="BY55" s="788"/>
      <c r="BZ55" s="788"/>
      <c r="CA55" s="788"/>
      <c r="CB55" s="788"/>
      <c r="CC55" s="788"/>
      <c r="CD55" s="788"/>
      <c r="CE55" s="788"/>
      <c r="CF55" s="788"/>
      <c r="CG55" s="789"/>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223"/>
    </row>
    <row r="56" spans="1:131" s="224" customFormat="1" ht="26.25" customHeight="1" x14ac:dyDescent="0.15">
      <c r="A56" s="238">
        <v>29</v>
      </c>
      <c r="B56" s="774"/>
      <c r="C56" s="775"/>
      <c r="D56" s="775"/>
      <c r="E56" s="775"/>
      <c r="F56" s="775"/>
      <c r="G56" s="775"/>
      <c r="H56" s="775"/>
      <c r="I56" s="775"/>
      <c r="J56" s="775"/>
      <c r="K56" s="775"/>
      <c r="L56" s="775"/>
      <c r="M56" s="775"/>
      <c r="N56" s="775"/>
      <c r="O56" s="775"/>
      <c r="P56" s="776"/>
      <c r="Q56" s="852"/>
      <c r="R56" s="853"/>
      <c r="S56" s="853"/>
      <c r="T56" s="853"/>
      <c r="U56" s="853"/>
      <c r="V56" s="853"/>
      <c r="W56" s="853"/>
      <c r="X56" s="853"/>
      <c r="Y56" s="853"/>
      <c r="Z56" s="853"/>
      <c r="AA56" s="853"/>
      <c r="AB56" s="853"/>
      <c r="AC56" s="853"/>
      <c r="AD56" s="853"/>
      <c r="AE56" s="854"/>
      <c r="AF56" s="780"/>
      <c r="AG56" s="781"/>
      <c r="AH56" s="781"/>
      <c r="AI56" s="781"/>
      <c r="AJ56" s="782"/>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29"/>
      <c r="BK56" s="229"/>
      <c r="BL56" s="229"/>
      <c r="BM56" s="229"/>
      <c r="BN56" s="229"/>
      <c r="BO56" s="242"/>
      <c r="BP56" s="242"/>
      <c r="BQ56" s="239">
        <v>50</v>
      </c>
      <c r="BR56" s="240"/>
      <c r="BS56" s="787"/>
      <c r="BT56" s="788"/>
      <c r="BU56" s="788"/>
      <c r="BV56" s="788"/>
      <c r="BW56" s="788"/>
      <c r="BX56" s="788"/>
      <c r="BY56" s="788"/>
      <c r="BZ56" s="788"/>
      <c r="CA56" s="788"/>
      <c r="CB56" s="788"/>
      <c r="CC56" s="788"/>
      <c r="CD56" s="788"/>
      <c r="CE56" s="788"/>
      <c r="CF56" s="788"/>
      <c r="CG56" s="789"/>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223"/>
    </row>
    <row r="57" spans="1:131" s="224" customFormat="1" ht="26.25" customHeight="1" x14ac:dyDescent="0.15">
      <c r="A57" s="238">
        <v>30</v>
      </c>
      <c r="B57" s="774"/>
      <c r="C57" s="775"/>
      <c r="D57" s="775"/>
      <c r="E57" s="775"/>
      <c r="F57" s="775"/>
      <c r="G57" s="775"/>
      <c r="H57" s="775"/>
      <c r="I57" s="775"/>
      <c r="J57" s="775"/>
      <c r="K57" s="775"/>
      <c r="L57" s="775"/>
      <c r="M57" s="775"/>
      <c r="N57" s="775"/>
      <c r="O57" s="775"/>
      <c r="P57" s="776"/>
      <c r="Q57" s="852"/>
      <c r="R57" s="853"/>
      <c r="S57" s="853"/>
      <c r="T57" s="853"/>
      <c r="U57" s="853"/>
      <c r="V57" s="853"/>
      <c r="W57" s="853"/>
      <c r="X57" s="853"/>
      <c r="Y57" s="853"/>
      <c r="Z57" s="853"/>
      <c r="AA57" s="853"/>
      <c r="AB57" s="853"/>
      <c r="AC57" s="853"/>
      <c r="AD57" s="853"/>
      <c r="AE57" s="854"/>
      <c r="AF57" s="780"/>
      <c r="AG57" s="781"/>
      <c r="AH57" s="781"/>
      <c r="AI57" s="781"/>
      <c r="AJ57" s="782"/>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29"/>
      <c r="BK57" s="229"/>
      <c r="BL57" s="229"/>
      <c r="BM57" s="229"/>
      <c r="BN57" s="229"/>
      <c r="BO57" s="242"/>
      <c r="BP57" s="242"/>
      <c r="BQ57" s="239">
        <v>51</v>
      </c>
      <c r="BR57" s="240"/>
      <c r="BS57" s="787"/>
      <c r="BT57" s="788"/>
      <c r="BU57" s="788"/>
      <c r="BV57" s="788"/>
      <c r="BW57" s="788"/>
      <c r="BX57" s="788"/>
      <c r="BY57" s="788"/>
      <c r="BZ57" s="788"/>
      <c r="CA57" s="788"/>
      <c r="CB57" s="788"/>
      <c r="CC57" s="788"/>
      <c r="CD57" s="788"/>
      <c r="CE57" s="788"/>
      <c r="CF57" s="788"/>
      <c r="CG57" s="789"/>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223"/>
    </row>
    <row r="58" spans="1:131" s="224" customFormat="1" ht="26.25" customHeight="1" x14ac:dyDescent="0.15">
      <c r="A58" s="238">
        <v>31</v>
      </c>
      <c r="B58" s="774"/>
      <c r="C58" s="775"/>
      <c r="D58" s="775"/>
      <c r="E58" s="775"/>
      <c r="F58" s="775"/>
      <c r="G58" s="775"/>
      <c r="H58" s="775"/>
      <c r="I58" s="775"/>
      <c r="J58" s="775"/>
      <c r="K58" s="775"/>
      <c r="L58" s="775"/>
      <c r="M58" s="775"/>
      <c r="N58" s="775"/>
      <c r="O58" s="775"/>
      <c r="P58" s="776"/>
      <c r="Q58" s="852"/>
      <c r="R58" s="853"/>
      <c r="S58" s="853"/>
      <c r="T58" s="853"/>
      <c r="U58" s="853"/>
      <c r="V58" s="853"/>
      <c r="W58" s="853"/>
      <c r="X58" s="853"/>
      <c r="Y58" s="853"/>
      <c r="Z58" s="853"/>
      <c r="AA58" s="853"/>
      <c r="AB58" s="853"/>
      <c r="AC58" s="853"/>
      <c r="AD58" s="853"/>
      <c r="AE58" s="854"/>
      <c r="AF58" s="780"/>
      <c r="AG58" s="781"/>
      <c r="AH58" s="781"/>
      <c r="AI58" s="781"/>
      <c r="AJ58" s="782"/>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29"/>
      <c r="BK58" s="229"/>
      <c r="BL58" s="229"/>
      <c r="BM58" s="229"/>
      <c r="BN58" s="229"/>
      <c r="BO58" s="242"/>
      <c r="BP58" s="242"/>
      <c r="BQ58" s="239">
        <v>52</v>
      </c>
      <c r="BR58" s="240"/>
      <c r="BS58" s="787"/>
      <c r="BT58" s="788"/>
      <c r="BU58" s="788"/>
      <c r="BV58" s="788"/>
      <c r="BW58" s="788"/>
      <c r="BX58" s="788"/>
      <c r="BY58" s="788"/>
      <c r="BZ58" s="788"/>
      <c r="CA58" s="788"/>
      <c r="CB58" s="788"/>
      <c r="CC58" s="788"/>
      <c r="CD58" s="788"/>
      <c r="CE58" s="788"/>
      <c r="CF58" s="788"/>
      <c r="CG58" s="789"/>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223"/>
    </row>
    <row r="59" spans="1:131" s="224" customFormat="1" ht="26.25" customHeight="1" x14ac:dyDescent="0.15">
      <c r="A59" s="238">
        <v>32</v>
      </c>
      <c r="B59" s="774"/>
      <c r="C59" s="775"/>
      <c r="D59" s="775"/>
      <c r="E59" s="775"/>
      <c r="F59" s="775"/>
      <c r="G59" s="775"/>
      <c r="H59" s="775"/>
      <c r="I59" s="775"/>
      <c r="J59" s="775"/>
      <c r="K59" s="775"/>
      <c r="L59" s="775"/>
      <c r="M59" s="775"/>
      <c r="N59" s="775"/>
      <c r="O59" s="775"/>
      <c r="P59" s="776"/>
      <c r="Q59" s="852"/>
      <c r="R59" s="853"/>
      <c r="S59" s="853"/>
      <c r="T59" s="853"/>
      <c r="U59" s="853"/>
      <c r="V59" s="853"/>
      <c r="W59" s="853"/>
      <c r="X59" s="853"/>
      <c r="Y59" s="853"/>
      <c r="Z59" s="853"/>
      <c r="AA59" s="853"/>
      <c r="AB59" s="853"/>
      <c r="AC59" s="853"/>
      <c r="AD59" s="853"/>
      <c r="AE59" s="854"/>
      <c r="AF59" s="780"/>
      <c r="AG59" s="781"/>
      <c r="AH59" s="781"/>
      <c r="AI59" s="781"/>
      <c r="AJ59" s="782"/>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29"/>
      <c r="BK59" s="229"/>
      <c r="BL59" s="229"/>
      <c r="BM59" s="229"/>
      <c r="BN59" s="229"/>
      <c r="BO59" s="242"/>
      <c r="BP59" s="242"/>
      <c r="BQ59" s="239">
        <v>53</v>
      </c>
      <c r="BR59" s="240"/>
      <c r="BS59" s="787"/>
      <c r="BT59" s="788"/>
      <c r="BU59" s="788"/>
      <c r="BV59" s="788"/>
      <c r="BW59" s="788"/>
      <c r="BX59" s="788"/>
      <c r="BY59" s="788"/>
      <c r="BZ59" s="788"/>
      <c r="CA59" s="788"/>
      <c r="CB59" s="788"/>
      <c r="CC59" s="788"/>
      <c r="CD59" s="788"/>
      <c r="CE59" s="788"/>
      <c r="CF59" s="788"/>
      <c r="CG59" s="789"/>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223"/>
    </row>
    <row r="60" spans="1:131" s="224" customFormat="1" ht="26.25" customHeight="1" x14ac:dyDescent="0.15">
      <c r="A60" s="238">
        <v>33</v>
      </c>
      <c r="B60" s="774"/>
      <c r="C60" s="775"/>
      <c r="D60" s="775"/>
      <c r="E60" s="775"/>
      <c r="F60" s="775"/>
      <c r="G60" s="775"/>
      <c r="H60" s="775"/>
      <c r="I60" s="775"/>
      <c r="J60" s="775"/>
      <c r="K60" s="775"/>
      <c r="L60" s="775"/>
      <c r="M60" s="775"/>
      <c r="N60" s="775"/>
      <c r="O60" s="775"/>
      <c r="P60" s="776"/>
      <c r="Q60" s="852"/>
      <c r="R60" s="853"/>
      <c r="S60" s="853"/>
      <c r="T60" s="853"/>
      <c r="U60" s="853"/>
      <c r="V60" s="853"/>
      <c r="W60" s="853"/>
      <c r="X60" s="853"/>
      <c r="Y60" s="853"/>
      <c r="Z60" s="853"/>
      <c r="AA60" s="853"/>
      <c r="AB60" s="853"/>
      <c r="AC60" s="853"/>
      <c r="AD60" s="853"/>
      <c r="AE60" s="854"/>
      <c r="AF60" s="780"/>
      <c r="AG60" s="781"/>
      <c r="AH60" s="781"/>
      <c r="AI60" s="781"/>
      <c r="AJ60" s="782"/>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29"/>
      <c r="BK60" s="229"/>
      <c r="BL60" s="229"/>
      <c r="BM60" s="229"/>
      <c r="BN60" s="229"/>
      <c r="BO60" s="242"/>
      <c r="BP60" s="242"/>
      <c r="BQ60" s="239">
        <v>54</v>
      </c>
      <c r="BR60" s="240"/>
      <c r="BS60" s="787"/>
      <c r="BT60" s="788"/>
      <c r="BU60" s="788"/>
      <c r="BV60" s="788"/>
      <c r="BW60" s="788"/>
      <c r="BX60" s="788"/>
      <c r="BY60" s="788"/>
      <c r="BZ60" s="788"/>
      <c r="CA60" s="788"/>
      <c r="CB60" s="788"/>
      <c r="CC60" s="788"/>
      <c r="CD60" s="788"/>
      <c r="CE60" s="788"/>
      <c r="CF60" s="788"/>
      <c r="CG60" s="789"/>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223"/>
    </row>
    <row r="61" spans="1:131" s="224" customFormat="1" ht="26.25" customHeight="1" thickBot="1" x14ac:dyDescent="0.2">
      <c r="A61" s="238">
        <v>34</v>
      </c>
      <c r="B61" s="774"/>
      <c r="C61" s="775"/>
      <c r="D61" s="775"/>
      <c r="E61" s="775"/>
      <c r="F61" s="775"/>
      <c r="G61" s="775"/>
      <c r="H61" s="775"/>
      <c r="I61" s="775"/>
      <c r="J61" s="775"/>
      <c r="K61" s="775"/>
      <c r="L61" s="775"/>
      <c r="M61" s="775"/>
      <c r="N61" s="775"/>
      <c r="O61" s="775"/>
      <c r="P61" s="776"/>
      <c r="Q61" s="852"/>
      <c r="R61" s="853"/>
      <c r="S61" s="853"/>
      <c r="T61" s="853"/>
      <c r="U61" s="853"/>
      <c r="V61" s="853"/>
      <c r="W61" s="853"/>
      <c r="X61" s="853"/>
      <c r="Y61" s="853"/>
      <c r="Z61" s="853"/>
      <c r="AA61" s="853"/>
      <c r="AB61" s="853"/>
      <c r="AC61" s="853"/>
      <c r="AD61" s="853"/>
      <c r="AE61" s="854"/>
      <c r="AF61" s="780"/>
      <c r="AG61" s="781"/>
      <c r="AH61" s="781"/>
      <c r="AI61" s="781"/>
      <c r="AJ61" s="782"/>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29"/>
      <c r="BK61" s="229"/>
      <c r="BL61" s="229"/>
      <c r="BM61" s="229"/>
      <c r="BN61" s="229"/>
      <c r="BO61" s="242"/>
      <c r="BP61" s="242"/>
      <c r="BQ61" s="239">
        <v>55</v>
      </c>
      <c r="BR61" s="240"/>
      <c r="BS61" s="787"/>
      <c r="BT61" s="788"/>
      <c r="BU61" s="788"/>
      <c r="BV61" s="788"/>
      <c r="BW61" s="788"/>
      <c r="BX61" s="788"/>
      <c r="BY61" s="788"/>
      <c r="BZ61" s="788"/>
      <c r="CA61" s="788"/>
      <c r="CB61" s="788"/>
      <c r="CC61" s="788"/>
      <c r="CD61" s="788"/>
      <c r="CE61" s="788"/>
      <c r="CF61" s="788"/>
      <c r="CG61" s="789"/>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223"/>
    </row>
    <row r="62" spans="1:131" s="224" customFormat="1" ht="26.25" customHeight="1" x14ac:dyDescent="0.15">
      <c r="A62" s="238">
        <v>35</v>
      </c>
      <c r="B62" s="774"/>
      <c r="C62" s="775"/>
      <c r="D62" s="775"/>
      <c r="E62" s="775"/>
      <c r="F62" s="775"/>
      <c r="G62" s="775"/>
      <c r="H62" s="775"/>
      <c r="I62" s="775"/>
      <c r="J62" s="775"/>
      <c r="K62" s="775"/>
      <c r="L62" s="775"/>
      <c r="M62" s="775"/>
      <c r="N62" s="775"/>
      <c r="O62" s="775"/>
      <c r="P62" s="776"/>
      <c r="Q62" s="852"/>
      <c r="R62" s="853"/>
      <c r="S62" s="853"/>
      <c r="T62" s="853"/>
      <c r="U62" s="853"/>
      <c r="V62" s="853"/>
      <c r="W62" s="853"/>
      <c r="X62" s="853"/>
      <c r="Y62" s="853"/>
      <c r="Z62" s="853"/>
      <c r="AA62" s="853"/>
      <c r="AB62" s="853"/>
      <c r="AC62" s="853"/>
      <c r="AD62" s="853"/>
      <c r="AE62" s="854"/>
      <c r="AF62" s="780"/>
      <c r="AG62" s="781"/>
      <c r="AH62" s="781"/>
      <c r="AI62" s="781"/>
      <c r="AJ62" s="782"/>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412</v>
      </c>
      <c r="BK62" s="825"/>
      <c r="BL62" s="825"/>
      <c r="BM62" s="825"/>
      <c r="BN62" s="826"/>
      <c r="BO62" s="242"/>
      <c r="BP62" s="242"/>
      <c r="BQ62" s="239">
        <v>56</v>
      </c>
      <c r="BR62" s="240"/>
      <c r="BS62" s="787"/>
      <c r="BT62" s="788"/>
      <c r="BU62" s="788"/>
      <c r="BV62" s="788"/>
      <c r="BW62" s="788"/>
      <c r="BX62" s="788"/>
      <c r="BY62" s="788"/>
      <c r="BZ62" s="788"/>
      <c r="CA62" s="788"/>
      <c r="CB62" s="788"/>
      <c r="CC62" s="788"/>
      <c r="CD62" s="788"/>
      <c r="CE62" s="788"/>
      <c r="CF62" s="788"/>
      <c r="CG62" s="789"/>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223"/>
    </row>
    <row r="63" spans="1:131" s="224" customFormat="1" ht="26.25" customHeight="1" thickBot="1" x14ac:dyDescent="0.2">
      <c r="A63" s="241" t="s">
        <v>386</v>
      </c>
      <c r="B63" s="809" t="s">
        <v>413</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10334</v>
      </c>
      <c r="AG63" s="861"/>
      <c r="AH63" s="861"/>
      <c r="AI63" s="861"/>
      <c r="AJ63" s="862"/>
      <c r="AK63" s="863"/>
      <c r="AL63" s="858"/>
      <c r="AM63" s="858"/>
      <c r="AN63" s="858"/>
      <c r="AO63" s="858"/>
      <c r="AP63" s="861">
        <v>94845</v>
      </c>
      <c r="AQ63" s="861"/>
      <c r="AR63" s="861"/>
      <c r="AS63" s="861"/>
      <c r="AT63" s="861"/>
      <c r="AU63" s="861">
        <v>56654</v>
      </c>
      <c r="AV63" s="861"/>
      <c r="AW63" s="861"/>
      <c r="AX63" s="861"/>
      <c r="AY63" s="861"/>
      <c r="AZ63" s="865"/>
      <c r="BA63" s="865"/>
      <c r="BB63" s="865"/>
      <c r="BC63" s="865"/>
      <c r="BD63" s="865"/>
      <c r="BE63" s="866"/>
      <c r="BF63" s="866"/>
      <c r="BG63" s="866"/>
      <c r="BH63" s="866"/>
      <c r="BI63" s="867"/>
      <c r="BJ63" s="868" t="s">
        <v>233</v>
      </c>
      <c r="BK63" s="869"/>
      <c r="BL63" s="869"/>
      <c r="BM63" s="869"/>
      <c r="BN63" s="870"/>
      <c r="BO63" s="242"/>
      <c r="BP63" s="242"/>
      <c r="BQ63" s="239">
        <v>57</v>
      </c>
      <c r="BR63" s="240"/>
      <c r="BS63" s="787"/>
      <c r="BT63" s="788"/>
      <c r="BU63" s="788"/>
      <c r="BV63" s="788"/>
      <c r="BW63" s="788"/>
      <c r="BX63" s="788"/>
      <c r="BY63" s="788"/>
      <c r="BZ63" s="788"/>
      <c r="CA63" s="788"/>
      <c r="CB63" s="788"/>
      <c r="CC63" s="788"/>
      <c r="CD63" s="788"/>
      <c r="CE63" s="788"/>
      <c r="CF63" s="788"/>
      <c r="CG63" s="789"/>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223"/>
    </row>
    <row r="64" spans="1:131" s="224" customFormat="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87"/>
      <c r="BT64" s="788"/>
      <c r="BU64" s="788"/>
      <c r="BV64" s="788"/>
      <c r="BW64" s="788"/>
      <c r="BX64" s="788"/>
      <c r="BY64" s="788"/>
      <c r="BZ64" s="788"/>
      <c r="CA64" s="788"/>
      <c r="CB64" s="788"/>
      <c r="CC64" s="788"/>
      <c r="CD64" s="788"/>
      <c r="CE64" s="788"/>
      <c r="CF64" s="788"/>
      <c r="CG64" s="789"/>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223"/>
    </row>
    <row r="65" spans="1:131" s="224" customFormat="1" ht="26.25" customHeight="1" thickBot="1" x14ac:dyDescent="0.2">
      <c r="A65" s="229" t="s">
        <v>414</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42"/>
      <c r="BF65" s="242"/>
      <c r="BG65" s="242"/>
      <c r="BH65" s="242"/>
      <c r="BI65" s="242"/>
      <c r="BJ65" s="242"/>
      <c r="BK65" s="242"/>
      <c r="BL65" s="242"/>
      <c r="BM65" s="242"/>
      <c r="BN65" s="242"/>
      <c r="BO65" s="242"/>
      <c r="BP65" s="242"/>
      <c r="BQ65" s="239">
        <v>59</v>
      </c>
      <c r="BR65" s="240"/>
      <c r="BS65" s="787"/>
      <c r="BT65" s="788"/>
      <c r="BU65" s="788"/>
      <c r="BV65" s="788"/>
      <c r="BW65" s="788"/>
      <c r="BX65" s="788"/>
      <c r="BY65" s="788"/>
      <c r="BZ65" s="788"/>
      <c r="CA65" s="788"/>
      <c r="CB65" s="788"/>
      <c r="CC65" s="788"/>
      <c r="CD65" s="788"/>
      <c r="CE65" s="788"/>
      <c r="CF65" s="788"/>
      <c r="CG65" s="789"/>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223"/>
    </row>
    <row r="66" spans="1:131" s="224" customFormat="1" ht="26.25" customHeight="1" x14ac:dyDescent="0.15">
      <c r="A66" s="759" t="s">
        <v>415</v>
      </c>
      <c r="B66" s="760"/>
      <c r="C66" s="760"/>
      <c r="D66" s="760"/>
      <c r="E66" s="760"/>
      <c r="F66" s="760"/>
      <c r="G66" s="760"/>
      <c r="H66" s="760"/>
      <c r="I66" s="760"/>
      <c r="J66" s="760"/>
      <c r="K66" s="760"/>
      <c r="L66" s="760"/>
      <c r="M66" s="760"/>
      <c r="N66" s="760"/>
      <c r="O66" s="760"/>
      <c r="P66" s="761"/>
      <c r="Q66" s="736" t="s">
        <v>390</v>
      </c>
      <c r="R66" s="737"/>
      <c r="S66" s="737"/>
      <c r="T66" s="737"/>
      <c r="U66" s="738"/>
      <c r="V66" s="736" t="s">
        <v>391</v>
      </c>
      <c r="W66" s="737"/>
      <c r="X66" s="737"/>
      <c r="Y66" s="737"/>
      <c r="Z66" s="738"/>
      <c r="AA66" s="736" t="s">
        <v>416</v>
      </c>
      <c r="AB66" s="737"/>
      <c r="AC66" s="737"/>
      <c r="AD66" s="737"/>
      <c r="AE66" s="738"/>
      <c r="AF66" s="871" t="s">
        <v>393</v>
      </c>
      <c r="AG66" s="832"/>
      <c r="AH66" s="832"/>
      <c r="AI66" s="832"/>
      <c r="AJ66" s="872"/>
      <c r="AK66" s="736" t="s">
        <v>394</v>
      </c>
      <c r="AL66" s="760"/>
      <c r="AM66" s="760"/>
      <c r="AN66" s="760"/>
      <c r="AO66" s="761"/>
      <c r="AP66" s="736" t="s">
        <v>395</v>
      </c>
      <c r="AQ66" s="737"/>
      <c r="AR66" s="737"/>
      <c r="AS66" s="737"/>
      <c r="AT66" s="738"/>
      <c r="AU66" s="736" t="s">
        <v>417</v>
      </c>
      <c r="AV66" s="737"/>
      <c r="AW66" s="737"/>
      <c r="AX66" s="737"/>
      <c r="AY66" s="738"/>
      <c r="AZ66" s="736" t="s">
        <v>373</v>
      </c>
      <c r="BA66" s="737"/>
      <c r="BB66" s="737"/>
      <c r="BC66" s="737"/>
      <c r="BD66" s="748"/>
      <c r="BE66" s="242"/>
      <c r="BF66" s="242"/>
      <c r="BG66" s="242"/>
      <c r="BH66" s="242"/>
      <c r="BI66" s="242"/>
      <c r="BJ66" s="242"/>
      <c r="BK66" s="242"/>
      <c r="BL66" s="242"/>
      <c r="BM66" s="242"/>
      <c r="BN66" s="242"/>
      <c r="BO66" s="242"/>
      <c r="BP66" s="242"/>
      <c r="BQ66" s="239">
        <v>60</v>
      </c>
      <c r="BR66" s="244"/>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23"/>
    </row>
    <row r="67" spans="1:131" s="224" customFormat="1" ht="26.25" customHeight="1" thickBot="1" x14ac:dyDescent="0.2">
      <c r="A67" s="762"/>
      <c r="B67" s="763"/>
      <c r="C67" s="763"/>
      <c r="D67" s="763"/>
      <c r="E67" s="763"/>
      <c r="F67" s="763"/>
      <c r="G67" s="763"/>
      <c r="H67" s="763"/>
      <c r="I67" s="763"/>
      <c r="J67" s="763"/>
      <c r="K67" s="763"/>
      <c r="L67" s="763"/>
      <c r="M67" s="763"/>
      <c r="N67" s="763"/>
      <c r="O67" s="763"/>
      <c r="P67" s="764"/>
      <c r="Q67" s="739"/>
      <c r="R67" s="740"/>
      <c r="S67" s="740"/>
      <c r="T67" s="740"/>
      <c r="U67" s="741"/>
      <c r="V67" s="739"/>
      <c r="W67" s="740"/>
      <c r="X67" s="740"/>
      <c r="Y67" s="740"/>
      <c r="Z67" s="741"/>
      <c r="AA67" s="739"/>
      <c r="AB67" s="740"/>
      <c r="AC67" s="740"/>
      <c r="AD67" s="740"/>
      <c r="AE67" s="741"/>
      <c r="AF67" s="873"/>
      <c r="AG67" s="835"/>
      <c r="AH67" s="835"/>
      <c r="AI67" s="835"/>
      <c r="AJ67" s="874"/>
      <c r="AK67" s="875"/>
      <c r="AL67" s="763"/>
      <c r="AM67" s="763"/>
      <c r="AN67" s="763"/>
      <c r="AO67" s="764"/>
      <c r="AP67" s="739"/>
      <c r="AQ67" s="740"/>
      <c r="AR67" s="740"/>
      <c r="AS67" s="740"/>
      <c r="AT67" s="741"/>
      <c r="AU67" s="739"/>
      <c r="AV67" s="740"/>
      <c r="AW67" s="740"/>
      <c r="AX67" s="740"/>
      <c r="AY67" s="741"/>
      <c r="AZ67" s="739"/>
      <c r="BA67" s="740"/>
      <c r="BB67" s="740"/>
      <c r="BC67" s="740"/>
      <c r="BD67" s="749"/>
      <c r="BE67" s="242"/>
      <c r="BF67" s="242"/>
      <c r="BG67" s="242"/>
      <c r="BH67" s="242"/>
      <c r="BI67" s="242"/>
      <c r="BJ67" s="242"/>
      <c r="BK67" s="242"/>
      <c r="BL67" s="242"/>
      <c r="BM67" s="242"/>
      <c r="BN67" s="242"/>
      <c r="BO67" s="242"/>
      <c r="BP67" s="242"/>
      <c r="BQ67" s="239">
        <v>61</v>
      </c>
      <c r="BR67" s="244"/>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23"/>
    </row>
    <row r="68" spans="1:131" s="224" customFormat="1" ht="26.25" customHeight="1" thickTop="1" x14ac:dyDescent="0.15">
      <c r="A68" s="235">
        <v>1</v>
      </c>
      <c r="B68" s="888" t="s">
        <v>577</v>
      </c>
      <c r="C68" s="889"/>
      <c r="D68" s="889"/>
      <c r="E68" s="889"/>
      <c r="F68" s="889"/>
      <c r="G68" s="889"/>
      <c r="H68" s="889"/>
      <c r="I68" s="889"/>
      <c r="J68" s="889"/>
      <c r="K68" s="889"/>
      <c r="L68" s="889"/>
      <c r="M68" s="889"/>
      <c r="N68" s="889"/>
      <c r="O68" s="889"/>
      <c r="P68" s="890"/>
      <c r="Q68" s="891">
        <v>6009</v>
      </c>
      <c r="R68" s="885"/>
      <c r="S68" s="885"/>
      <c r="T68" s="885"/>
      <c r="U68" s="885"/>
      <c r="V68" s="885">
        <v>5997</v>
      </c>
      <c r="W68" s="885"/>
      <c r="X68" s="885"/>
      <c r="Y68" s="885"/>
      <c r="Z68" s="885"/>
      <c r="AA68" s="885">
        <v>12</v>
      </c>
      <c r="AB68" s="885"/>
      <c r="AC68" s="885"/>
      <c r="AD68" s="885"/>
      <c r="AE68" s="885"/>
      <c r="AF68" s="885">
        <v>12</v>
      </c>
      <c r="AG68" s="885"/>
      <c r="AH68" s="885"/>
      <c r="AI68" s="885"/>
      <c r="AJ68" s="885"/>
      <c r="AK68" s="885">
        <v>4</v>
      </c>
      <c r="AL68" s="885"/>
      <c r="AM68" s="885"/>
      <c r="AN68" s="885"/>
      <c r="AO68" s="885"/>
      <c r="AP68" s="885" t="s">
        <v>574</v>
      </c>
      <c r="AQ68" s="885"/>
      <c r="AR68" s="885"/>
      <c r="AS68" s="885"/>
      <c r="AT68" s="885"/>
      <c r="AU68" s="885" t="s">
        <v>574</v>
      </c>
      <c r="AV68" s="885"/>
      <c r="AW68" s="885"/>
      <c r="AX68" s="885"/>
      <c r="AY68" s="885"/>
      <c r="AZ68" s="886"/>
      <c r="BA68" s="886"/>
      <c r="BB68" s="886"/>
      <c r="BC68" s="886"/>
      <c r="BD68" s="887"/>
      <c r="BE68" s="242"/>
      <c r="BF68" s="242"/>
      <c r="BG68" s="242"/>
      <c r="BH68" s="242"/>
      <c r="BI68" s="242"/>
      <c r="BJ68" s="242"/>
      <c r="BK68" s="242"/>
      <c r="BL68" s="242"/>
      <c r="BM68" s="242"/>
      <c r="BN68" s="242"/>
      <c r="BO68" s="242"/>
      <c r="BP68" s="242"/>
      <c r="BQ68" s="239">
        <v>62</v>
      </c>
      <c r="BR68" s="244"/>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23"/>
    </row>
    <row r="69" spans="1:131" s="224" customFormat="1" ht="26.25" customHeight="1" x14ac:dyDescent="0.15">
      <c r="A69" s="238">
        <v>2</v>
      </c>
      <c r="B69" s="892" t="s">
        <v>578</v>
      </c>
      <c r="C69" s="893"/>
      <c r="D69" s="893"/>
      <c r="E69" s="893"/>
      <c r="F69" s="893"/>
      <c r="G69" s="893"/>
      <c r="H69" s="893"/>
      <c r="I69" s="893"/>
      <c r="J69" s="893"/>
      <c r="K69" s="893"/>
      <c r="L69" s="893"/>
      <c r="M69" s="893"/>
      <c r="N69" s="893"/>
      <c r="O69" s="893"/>
      <c r="P69" s="894"/>
      <c r="Q69" s="895">
        <v>234</v>
      </c>
      <c r="R69" s="850"/>
      <c r="S69" s="850"/>
      <c r="T69" s="850"/>
      <c r="U69" s="850"/>
      <c r="V69" s="850">
        <v>203</v>
      </c>
      <c r="W69" s="850"/>
      <c r="X69" s="850"/>
      <c r="Y69" s="850"/>
      <c r="Z69" s="850"/>
      <c r="AA69" s="850">
        <v>30</v>
      </c>
      <c r="AB69" s="850"/>
      <c r="AC69" s="850"/>
      <c r="AD69" s="850"/>
      <c r="AE69" s="850"/>
      <c r="AF69" s="850">
        <v>30</v>
      </c>
      <c r="AG69" s="850"/>
      <c r="AH69" s="850"/>
      <c r="AI69" s="850"/>
      <c r="AJ69" s="850"/>
      <c r="AK69" s="850">
        <v>24</v>
      </c>
      <c r="AL69" s="850"/>
      <c r="AM69" s="850"/>
      <c r="AN69" s="850"/>
      <c r="AO69" s="850"/>
      <c r="AP69" s="850" t="s">
        <v>574</v>
      </c>
      <c r="AQ69" s="850"/>
      <c r="AR69" s="850"/>
      <c r="AS69" s="850"/>
      <c r="AT69" s="850"/>
      <c r="AU69" s="850" t="s">
        <v>574</v>
      </c>
      <c r="AV69" s="850"/>
      <c r="AW69" s="850"/>
      <c r="AX69" s="850"/>
      <c r="AY69" s="850"/>
      <c r="AZ69" s="896"/>
      <c r="BA69" s="896"/>
      <c r="BB69" s="896"/>
      <c r="BC69" s="896"/>
      <c r="BD69" s="897"/>
      <c r="BE69" s="242"/>
      <c r="BF69" s="242"/>
      <c r="BG69" s="242"/>
      <c r="BH69" s="242"/>
      <c r="BI69" s="242"/>
      <c r="BJ69" s="242"/>
      <c r="BK69" s="242"/>
      <c r="BL69" s="242"/>
      <c r="BM69" s="242"/>
      <c r="BN69" s="242"/>
      <c r="BO69" s="242"/>
      <c r="BP69" s="242"/>
      <c r="BQ69" s="239">
        <v>63</v>
      </c>
      <c r="BR69" s="244"/>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23"/>
    </row>
    <row r="70" spans="1:131" s="224" customFormat="1" ht="26.25" customHeight="1" x14ac:dyDescent="0.15">
      <c r="A70" s="238">
        <v>3</v>
      </c>
      <c r="B70" s="892" t="s">
        <v>579</v>
      </c>
      <c r="C70" s="893"/>
      <c r="D70" s="893"/>
      <c r="E70" s="893"/>
      <c r="F70" s="893"/>
      <c r="G70" s="893"/>
      <c r="H70" s="893"/>
      <c r="I70" s="893"/>
      <c r="J70" s="893"/>
      <c r="K70" s="893"/>
      <c r="L70" s="893"/>
      <c r="M70" s="893"/>
      <c r="N70" s="893"/>
      <c r="O70" s="893"/>
      <c r="P70" s="894"/>
      <c r="Q70" s="895">
        <v>112628</v>
      </c>
      <c r="R70" s="850"/>
      <c r="S70" s="850"/>
      <c r="T70" s="850"/>
      <c r="U70" s="850"/>
      <c r="V70" s="850">
        <v>110221</v>
      </c>
      <c r="W70" s="850"/>
      <c r="X70" s="850"/>
      <c r="Y70" s="850"/>
      <c r="Z70" s="850"/>
      <c r="AA70" s="850">
        <v>2408</v>
      </c>
      <c r="AB70" s="850"/>
      <c r="AC70" s="850"/>
      <c r="AD70" s="850"/>
      <c r="AE70" s="850"/>
      <c r="AF70" s="850">
        <v>2408</v>
      </c>
      <c r="AG70" s="850"/>
      <c r="AH70" s="850"/>
      <c r="AI70" s="850"/>
      <c r="AJ70" s="850"/>
      <c r="AK70" s="850">
        <v>1</v>
      </c>
      <c r="AL70" s="850"/>
      <c r="AM70" s="850"/>
      <c r="AN70" s="850"/>
      <c r="AO70" s="850"/>
      <c r="AP70" s="850" t="s">
        <v>580</v>
      </c>
      <c r="AQ70" s="850"/>
      <c r="AR70" s="850"/>
      <c r="AS70" s="850"/>
      <c r="AT70" s="850"/>
      <c r="AU70" s="850" t="s">
        <v>574</v>
      </c>
      <c r="AV70" s="850"/>
      <c r="AW70" s="850"/>
      <c r="AX70" s="850"/>
      <c r="AY70" s="850"/>
      <c r="AZ70" s="896"/>
      <c r="BA70" s="896"/>
      <c r="BB70" s="896"/>
      <c r="BC70" s="896"/>
      <c r="BD70" s="897"/>
      <c r="BE70" s="242"/>
      <c r="BF70" s="242"/>
      <c r="BG70" s="242"/>
      <c r="BH70" s="242"/>
      <c r="BI70" s="242"/>
      <c r="BJ70" s="242"/>
      <c r="BK70" s="242"/>
      <c r="BL70" s="242"/>
      <c r="BM70" s="242"/>
      <c r="BN70" s="242"/>
      <c r="BO70" s="242"/>
      <c r="BP70" s="242"/>
      <c r="BQ70" s="239">
        <v>64</v>
      </c>
      <c r="BR70" s="244"/>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23"/>
    </row>
    <row r="71" spans="1:131" s="224" customFormat="1" ht="26.25" customHeight="1" x14ac:dyDescent="0.15">
      <c r="A71" s="238">
        <v>4</v>
      </c>
      <c r="B71" s="892" t="s">
        <v>576</v>
      </c>
      <c r="C71" s="893"/>
      <c r="D71" s="893"/>
      <c r="E71" s="893"/>
      <c r="F71" s="893"/>
      <c r="G71" s="893"/>
      <c r="H71" s="893"/>
      <c r="I71" s="893"/>
      <c r="J71" s="893"/>
      <c r="K71" s="893"/>
      <c r="L71" s="893"/>
      <c r="M71" s="893"/>
      <c r="N71" s="893"/>
      <c r="O71" s="893"/>
      <c r="P71" s="894"/>
      <c r="Q71" s="895">
        <v>747</v>
      </c>
      <c r="R71" s="850"/>
      <c r="S71" s="850"/>
      <c r="T71" s="850"/>
      <c r="U71" s="850"/>
      <c r="V71" s="850">
        <v>686</v>
      </c>
      <c r="W71" s="850"/>
      <c r="X71" s="850"/>
      <c r="Y71" s="850"/>
      <c r="Z71" s="850"/>
      <c r="AA71" s="850">
        <v>61</v>
      </c>
      <c r="AB71" s="850"/>
      <c r="AC71" s="850"/>
      <c r="AD71" s="850"/>
      <c r="AE71" s="850"/>
      <c r="AF71" s="850">
        <v>61</v>
      </c>
      <c r="AG71" s="850"/>
      <c r="AH71" s="850"/>
      <c r="AI71" s="850"/>
      <c r="AJ71" s="850"/>
      <c r="AK71" s="850">
        <v>53</v>
      </c>
      <c r="AL71" s="850"/>
      <c r="AM71" s="850"/>
      <c r="AN71" s="850"/>
      <c r="AO71" s="850"/>
      <c r="AP71" s="850">
        <v>3848</v>
      </c>
      <c r="AQ71" s="850"/>
      <c r="AR71" s="850"/>
      <c r="AS71" s="850"/>
      <c r="AT71" s="850"/>
      <c r="AU71" s="850">
        <v>16</v>
      </c>
      <c r="AV71" s="850"/>
      <c r="AW71" s="850"/>
      <c r="AX71" s="850"/>
      <c r="AY71" s="850"/>
      <c r="AZ71" s="896"/>
      <c r="BA71" s="896"/>
      <c r="BB71" s="896"/>
      <c r="BC71" s="896"/>
      <c r="BD71" s="897"/>
      <c r="BE71" s="242"/>
      <c r="BF71" s="242"/>
      <c r="BG71" s="242"/>
      <c r="BH71" s="242"/>
      <c r="BI71" s="242"/>
      <c r="BJ71" s="242"/>
      <c r="BK71" s="242"/>
      <c r="BL71" s="242"/>
      <c r="BM71" s="242"/>
      <c r="BN71" s="242"/>
      <c r="BO71" s="242"/>
      <c r="BP71" s="242"/>
      <c r="BQ71" s="239">
        <v>65</v>
      </c>
      <c r="BR71" s="244"/>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23"/>
    </row>
    <row r="72" spans="1:131" s="224" customFormat="1" ht="26.25" customHeight="1" x14ac:dyDescent="0.15">
      <c r="A72" s="238">
        <v>5</v>
      </c>
      <c r="B72" s="892" t="s">
        <v>575</v>
      </c>
      <c r="C72" s="893"/>
      <c r="D72" s="893"/>
      <c r="E72" s="893"/>
      <c r="F72" s="893"/>
      <c r="G72" s="893"/>
      <c r="H72" s="893"/>
      <c r="I72" s="893"/>
      <c r="J72" s="893"/>
      <c r="K72" s="893"/>
      <c r="L72" s="893"/>
      <c r="M72" s="893"/>
      <c r="N72" s="893"/>
      <c r="O72" s="893"/>
      <c r="P72" s="894"/>
      <c r="Q72" s="895">
        <v>63</v>
      </c>
      <c r="R72" s="850"/>
      <c r="S72" s="850"/>
      <c r="T72" s="850"/>
      <c r="U72" s="850"/>
      <c r="V72" s="850">
        <v>58</v>
      </c>
      <c r="W72" s="850"/>
      <c r="X72" s="850"/>
      <c r="Y72" s="850"/>
      <c r="Z72" s="850"/>
      <c r="AA72" s="850">
        <v>5</v>
      </c>
      <c r="AB72" s="850"/>
      <c r="AC72" s="850"/>
      <c r="AD72" s="850"/>
      <c r="AE72" s="850"/>
      <c r="AF72" s="850">
        <v>5</v>
      </c>
      <c r="AG72" s="850"/>
      <c r="AH72" s="850"/>
      <c r="AI72" s="850"/>
      <c r="AJ72" s="850"/>
      <c r="AK72" s="850" t="s">
        <v>574</v>
      </c>
      <c r="AL72" s="850"/>
      <c r="AM72" s="850"/>
      <c r="AN72" s="850"/>
      <c r="AO72" s="850"/>
      <c r="AP72" s="850">
        <v>45</v>
      </c>
      <c r="AQ72" s="850"/>
      <c r="AR72" s="850"/>
      <c r="AS72" s="850"/>
      <c r="AT72" s="850"/>
      <c r="AU72" s="850">
        <v>16</v>
      </c>
      <c r="AV72" s="850"/>
      <c r="AW72" s="850"/>
      <c r="AX72" s="850"/>
      <c r="AY72" s="850"/>
      <c r="AZ72" s="896"/>
      <c r="BA72" s="896"/>
      <c r="BB72" s="896"/>
      <c r="BC72" s="896"/>
      <c r="BD72" s="897"/>
      <c r="BE72" s="242"/>
      <c r="BF72" s="242"/>
      <c r="BG72" s="242"/>
      <c r="BH72" s="242"/>
      <c r="BI72" s="242"/>
      <c r="BJ72" s="242"/>
      <c r="BK72" s="242"/>
      <c r="BL72" s="242"/>
      <c r="BM72" s="242"/>
      <c r="BN72" s="242"/>
      <c r="BO72" s="242"/>
      <c r="BP72" s="242"/>
      <c r="BQ72" s="239">
        <v>66</v>
      </c>
      <c r="BR72" s="244"/>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23"/>
    </row>
    <row r="73" spans="1:131" s="224" customFormat="1" ht="26.25" customHeight="1" x14ac:dyDescent="0.15">
      <c r="A73" s="238">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42"/>
      <c r="BF73" s="242"/>
      <c r="BG73" s="242"/>
      <c r="BH73" s="242"/>
      <c r="BI73" s="242"/>
      <c r="BJ73" s="242"/>
      <c r="BK73" s="242"/>
      <c r="BL73" s="242"/>
      <c r="BM73" s="242"/>
      <c r="BN73" s="242"/>
      <c r="BO73" s="242"/>
      <c r="BP73" s="242"/>
      <c r="BQ73" s="239">
        <v>67</v>
      </c>
      <c r="BR73" s="244"/>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23"/>
    </row>
    <row r="74" spans="1:131" s="224" customFormat="1" ht="26.25" customHeight="1" x14ac:dyDescent="0.15">
      <c r="A74" s="238">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42"/>
      <c r="BF74" s="242"/>
      <c r="BG74" s="242"/>
      <c r="BH74" s="242"/>
      <c r="BI74" s="242"/>
      <c r="BJ74" s="242"/>
      <c r="BK74" s="242"/>
      <c r="BL74" s="242"/>
      <c r="BM74" s="242"/>
      <c r="BN74" s="242"/>
      <c r="BO74" s="242"/>
      <c r="BP74" s="242"/>
      <c r="BQ74" s="239">
        <v>68</v>
      </c>
      <c r="BR74" s="244"/>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23"/>
    </row>
    <row r="75" spans="1:131" s="224" customFormat="1" ht="26.25" customHeight="1" x14ac:dyDescent="0.15">
      <c r="A75" s="238">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42"/>
      <c r="BF75" s="242"/>
      <c r="BG75" s="242"/>
      <c r="BH75" s="242"/>
      <c r="BI75" s="242"/>
      <c r="BJ75" s="242"/>
      <c r="BK75" s="242"/>
      <c r="BL75" s="242"/>
      <c r="BM75" s="242"/>
      <c r="BN75" s="242"/>
      <c r="BO75" s="242"/>
      <c r="BP75" s="242"/>
      <c r="BQ75" s="239">
        <v>69</v>
      </c>
      <c r="BR75" s="244"/>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23"/>
    </row>
    <row r="76" spans="1:131" s="224" customFormat="1" ht="26.25" customHeight="1" x14ac:dyDescent="0.15">
      <c r="A76" s="238">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42"/>
      <c r="BF76" s="242"/>
      <c r="BG76" s="242"/>
      <c r="BH76" s="242"/>
      <c r="BI76" s="242"/>
      <c r="BJ76" s="242"/>
      <c r="BK76" s="242"/>
      <c r="BL76" s="242"/>
      <c r="BM76" s="242"/>
      <c r="BN76" s="242"/>
      <c r="BO76" s="242"/>
      <c r="BP76" s="242"/>
      <c r="BQ76" s="239">
        <v>70</v>
      </c>
      <c r="BR76" s="244"/>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23"/>
    </row>
    <row r="77" spans="1:131" s="224" customFormat="1" ht="26.25" customHeight="1" x14ac:dyDescent="0.15">
      <c r="A77" s="238">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42"/>
      <c r="BF77" s="242"/>
      <c r="BG77" s="242"/>
      <c r="BH77" s="242"/>
      <c r="BI77" s="242"/>
      <c r="BJ77" s="242"/>
      <c r="BK77" s="242"/>
      <c r="BL77" s="242"/>
      <c r="BM77" s="242"/>
      <c r="BN77" s="242"/>
      <c r="BO77" s="242"/>
      <c r="BP77" s="242"/>
      <c r="BQ77" s="239">
        <v>71</v>
      </c>
      <c r="BR77" s="244"/>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23"/>
    </row>
    <row r="78" spans="1:131" s="224" customFormat="1" ht="26.25" customHeight="1" x14ac:dyDescent="0.15">
      <c r="A78" s="238">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42"/>
      <c r="BF78" s="242"/>
      <c r="BG78" s="242"/>
      <c r="BH78" s="242"/>
      <c r="BI78" s="242"/>
      <c r="BJ78" s="245"/>
      <c r="BK78" s="245"/>
      <c r="BL78" s="245"/>
      <c r="BM78" s="245"/>
      <c r="BN78" s="245"/>
      <c r="BO78" s="242"/>
      <c r="BP78" s="242"/>
      <c r="BQ78" s="239">
        <v>72</v>
      </c>
      <c r="BR78" s="244"/>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23"/>
    </row>
    <row r="79" spans="1:131" s="224" customFormat="1" ht="26.25" customHeight="1" x14ac:dyDescent="0.15">
      <c r="A79" s="238">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42"/>
      <c r="BF79" s="242"/>
      <c r="BG79" s="242"/>
      <c r="BH79" s="242"/>
      <c r="BI79" s="242"/>
      <c r="BJ79" s="245"/>
      <c r="BK79" s="245"/>
      <c r="BL79" s="245"/>
      <c r="BM79" s="245"/>
      <c r="BN79" s="245"/>
      <c r="BO79" s="242"/>
      <c r="BP79" s="242"/>
      <c r="BQ79" s="239">
        <v>73</v>
      </c>
      <c r="BR79" s="244"/>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23"/>
    </row>
    <row r="80" spans="1:131" s="224" customFormat="1" ht="26.25" customHeight="1" x14ac:dyDescent="0.15">
      <c r="A80" s="238">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42"/>
      <c r="BF80" s="242"/>
      <c r="BG80" s="242"/>
      <c r="BH80" s="242"/>
      <c r="BI80" s="242"/>
      <c r="BJ80" s="242"/>
      <c r="BK80" s="242"/>
      <c r="BL80" s="242"/>
      <c r="BM80" s="242"/>
      <c r="BN80" s="242"/>
      <c r="BO80" s="242"/>
      <c r="BP80" s="242"/>
      <c r="BQ80" s="239">
        <v>74</v>
      </c>
      <c r="BR80" s="244"/>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23"/>
    </row>
    <row r="81" spans="1:131" s="224" customFormat="1" ht="26.25" customHeight="1" x14ac:dyDescent="0.15">
      <c r="A81" s="238">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42"/>
      <c r="BF81" s="242"/>
      <c r="BG81" s="242"/>
      <c r="BH81" s="242"/>
      <c r="BI81" s="242"/>
      <c r="BJ81" s="242"/>
      <c r="BK81" s="242"/>
      <c r="BL81" s="242"/>
      <c r="BM81" s="242"/>
      <c r="BN81" s="242"/>
      <c r="BO81" s="242"/>
      <c r="BP81" s="242"/>
      <c r="BQ81" s="239">
        <v>75</v>
      </c>
      <c r="BR81" s="244"/>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23"/>
    </row>
    <row r="82" spans="1:131" s="224" customFormat="1" ht="26.25" customHeight="1" x14ac:dyDescent="0.15">
      <c r="A82" s="238">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42"/>
      <c r="BF82" s="242"/>
      <c r="BG82" s="242"/>
      <c r="BH82" s="242"/>
      <c r="BI82" s="242"/>
      <c r="BJ82" s="242"/>
      <c r="BK82" s="242"/>
      <c r="BL82" s="242"/>
      <c r="BM82" s="242"/>
      <c r="BN82" s="242"/>
      <c r="BO82" s="242"/>
      <c r="BP82" s="242"/>
      <c r="BQ82" s="239">
        <v>76</v>
      </c>
      <c r="BR82" s="244"/>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23"/>
    </row>
    <row r="83" spans="1:131" s="224" customFormat="1" ht="26.25" customHeight="1" x14ac:dyDescent="0.15">
      <c r="A83" s="238">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42"/>
      <c r="BF83" s="242"/>
      <c r="BG83" s="242"/>
      <c r="BH83" s="242"/>
      <c r="BI83" s="242"/>
      <c r="BJ83" s="242"/>
      <c r="BK83" s="242"/>
      <c r="BL83" s="242"/>
      <c r="BM83" s="242"/>
      <c r="BN83" s="242"/>
      <c r="BO83" s="242"/>
      <c r="BP83" s="242"/>
      <c r="BQ83" s="239">
        <v>77</v>
      </c>
      <c r="BR83" s="244"/>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23"/>
    </row>
    <row r="84" spans="1:131" s="224" customFormat="1" ht="26.25" customHeight="1" x14ac:dyDescent="0.15">
      <c r="A84" s="238">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42"/>
      <c r="BF84" s="242"/>
      <c r="BG84" s="242"/>
      <c r="BH84" s="242"/>
      <c r="BI84" s="242"/>
      <c r="BJ84" s="242"/>
      <c r="BK84" s="242"/>
      <c r="BL84" s="242"/>
      <c r="BM84" s="242"/>
      <c r="BN84" s="242"/>
      <c r="BO84" s="242"/>
      <c r="BP84" s="242"/>
      <c r="BQ84" s="239">
        <v>78</v>
      </c>
      <c r="BR84" s="244"/>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23"/>
    </row>
    <row r="85" spans="1:131" s="224" customFormat="1" ht="26.25" customHeight="1" x14ac:dyDescent="0.15">
      <c r="A85" s="238">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42"/>
      <c r="BF85" s="242"/>
      <c r="BG85" s="242"/>
      <c r="BH85" s="242"/>
      <c r="BI85" s="242"/>
      <c r="BJ85" s="242"/>
      <c r="BK85" s="242"/>
      <c r="BL85" s="242"/>
      <c r="BM85" s="242"/>
      <c r="BN85" s="242"/>
      <c r="BO85" s="242"/>
      <c r="BP85" s="242"/>
      <c r="BQ85" s="239">
        <v>79</v>
      </c>
      <c r="BR85" s="244"/>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23"/>
    </row>
    <row r="86" spans="1:131" s="224" customFormat="1" ht="26.25" customHeight="1" x14ac:dyDescent="0.15">
      <c r="A86" s="238">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42"/>
      <c r="BF86" s="242"/>
      <c r="BG86" s="242"/>
      <c r="BH86" s="242"/>
      <c r="BI86" s="242"/>
      <c r="BJ86" s="242"/>
      <c r="BK86" s="242"/>
      <c r="BL86" s="242"/>
      <c r="BM86" s="242"/>
      <c r="BN86" s="242"/>
      <c r="BO86" s="242"/>
      <c r="BP86" s="242"/>
      <c r="BQ86" s="239">
        <v>80</v>
      </c>
      <c r="BR86" s="244"/>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23"/>
    </row>
    <row r="87" spans="1:131" s="224" customFormat="1" ht="26.25" customHeight="1" x14ac:dyDescent="0.15">
      <c r="A87" s="246">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42"/>
      <c r="BF87" s="242"/>
      <c r="BG87" s="242"/>
      <c r="BH87" s="242"/>
      <c r="BI87" s="242"/>
      <c r="BJ87" s="242"/>
      <c r="BK87" s="242"/>
      <c r="BL87" s="242"/>
      <c r="BM87" s="242"/>
      <c r="BN87" s="242"/>
      <c r="BO87" s="242"/>
      <c r="BP87" s="242"/>
      <c r="BQ87" s="239">
        <v>81</v>
      </c>
      <c r="BR87" s="244"/>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23"/>
    </row>
    <row r="88" spans="1:131" s="224" customFormat="1" ht="26.25" customHeight="1" thickBot="1" x14ac:dyDescent="0.2">
      <c r="A88" s="241" t="s">
        <v>386</v>
      </c>
      <c r="B88" s="809" t="s">
        <v>418</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2516</v>
      </c>
      <c r="AG88" s="861"/>
      <c r="AH88" s="861"/>
      <c r="AI88" s="861"/>
      <c r="AJ88" s="861"/>
      <c r="AK88" s="858"/>
      <c r="AL88" s="858"/>
      <c r="AM88" s="858"/>
      <c r="AN88" s="858"/>
      <c r="AO88" s="858"/>
      <c r="AP88" s="861">
        <v>3893</v>
      </c>
      <c r="AQ88" s="861"/>
      <c r="AR88" s="861"/>
      <c r="AS88" s="861"/>
      <c r="AT88" s="861"/>
      <c r="AU88" s="861">
        <v>32</v>
      </c>
      <c r="AV88" s="861"/>
      <c r="AW88" s="861"/>
      <c r="AX88" s="861"/>
      <c r="AY88" s="861"/>
      <c r="AZ88" s="866"/>
      <c r="BA88" s="866"/>
      <c r="BB88" s="866"/>
      <c r="BC88" s="866"/>
      <c r="BD88" s="867"/>
      <c r="BE88" s="242"/>
      <c r="BF88" s="242"/>
      <c r="BG88" s="242"/>
      <c r="BH88" s="242"/>
      <c r="BI88" s="242"/>
      <c r="BJ88" s="242"/>
      <c r="BK88" s="242"/>
      <c r="BL88" s="242"/>
      <c r="BM88" s="242"/>
      <c r="BN88" s="242"/>
      <c r="BO88" s="242"/>
      <c r="BP88" s="242"/>
      <c r="BQ88" s="239">
        <v>82</v>
      </c>
      <c r="BR88" s="244"/>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23"/>
    </row>
    <row r="89" spans="1:131" s="224" customFormat="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2"/>
      <c r="BF89" s="242"/>
      <c r="BG89" s="242"/>
      <c r="BH89" s="242"/>
      <c r="BI89" s="242"/>
      <c r="BJ89" s="242"/>
      <c r="BK89" s="242"/>
      <c r="BL89" s="242"/>
      <c r="BM89" s="242"/>
      <c r="BN89" s="242"/>
      <c r="BO89" s="242"/>
      <c r="BP89" s="242"/>
      <c r="BQ89" s="239">
        <v>83</v>
      </c>
      <c r="BR89" s="244"/>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23"/>
    </row>
    <row r="90" spans="1:131" s="224" customFormat="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2"/>
      <c r="BF90" s="242"/>
      <c r="BG90" s="242"/>
      <c r="BH90" s="242"/>
      <c r="BI90" s="242"/>
      <c r="BJ90" s="242"/>
      <c r="BK90" s="242"/>
      <c r="BL90" s="242"/>
      <c r="BM90" s="242"/>
      <c r="BN90" s="242"/>
      <c r="BO90" s="242"/>
      <c r="BP90" s="242"/>
      <c r="BQ90" s="239">
        <v>84</v>
      </c>
      <c r="BR90" s="244"/>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23"/>
    </row>
    <row r="91" spans="1:131" s="224" customFormat="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2"/>
      <c r="BF91" s="242"/>
      <c r="BG91" s="242"/>
      <c r="BH91" s="242"/>
      <c r="BI91" s="242"/>
      <c r="BJ91" s="242"/>
      <c r="BK91" s="242"/>
      <c r="BL91" s="242"/>
      <c r="BM91" s="242"/>
      <c r="BN91" s="242"/>
      <c r="BO91" s="242"/>
      <c r="BP91" s="242"/>
      <c r="BQ91" s="239">
        <v>85</v>
      </c>
      <c r="BR91" s="244"/>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23"/>
    </row>
    <row r="92" spans="1:131" s="224" customFormat="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2"/>
      <c r="BF92" s="242"/>
      <c r="BG92" s="242"/>
      <c r="BH92" s="242"/>
      <c r="BI92" s="242"/>
      <c r="BJ92" s="242"/>
      <c r="BK92" s="242"/>
      <c r="BL92" s="242"/>
      <c r="BM92" s="242"/>
      <c r="BN92" s="242"/>
      <c r="BO92" s="242"/>
      <c r="BP92" s="242"/>
      <c r="BQ92" s="239">
        <v>86</v>
      </c>
      <c r="BR92" s="244"/>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23"/>
    </row>
    <row r="93" spans="1:131" s="224" customFormat="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2"/>
      <c r="BF93" s="242"/>
      <c r="BG93" s="242"/>
      <c r="BH93" s="242"/>
      <c r="BI93" s="242"/>
      <c r="BJ93" s="242"/>
      <c r="BK93" s="242"/>
      <c r="BL93" s="242"/>
      <c r="BM93" s="242"/>
      <c r="BN93" s="242"/>
      <c r="BO93" s="242"/>
      <c r="BP93" s="242"/>
      <c r="BQ93" s="239">
        <v>87</v>
      </c>
      <c r="BR93" s="244"/>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23"/>
    </row>
    <row r="94" spans="1:131" s="224" customFormat="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2"/>
      <c r="BF94" s="242"/>
      <c r="BG94" s="242"/>
      <c r="BH94" s="242"/>
      <c r="BI94" s="242"/>
      <c r="BJ94" s="242"/>
      <c r="BK94" s="242"/>
      <c r="BL94" s="242"/>
      <c r="BM94" s="242"/>
      <c r="BN94" s="242"/>
      <c r="BO94" s="242"/>
      <c r="BP94" s="242"/>
      <c r="BQ94" s="239">
        <v>88</v>
      </c>
      <c r="BR94" s="244"/>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23"/>
    </row>
    <row r="95" spans="1:131" s="224" customFormat="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2"/>
      <c r="BF95" s="242"/>
      <c r="BG95" s="242"/>
      <c r="BH95" s="242"/>
      <c r="BI95" s="242"/>
      <c r="BJ95" s="242"/>
      <c r="BK95" s="242"/>
      <c r="BL95" s="242"/>
      <c r="BM95" s="242"/>
      <c r="BN95" s="242"/>
      <c r="BO95" s="242"/>
      <c r="BP95" s="242"/>
      <c r="BQ95" s="239">
        <v>89</v>
      </c>
      <c r="BR95" s="244"/>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v>180180</v>
      </c>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23"/>
    </row>
    <row r="96" spans="1:131" s="224" customFormat="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2"/>
      <c r="BF96" s="242"/>
      <c r="BG96" s="242"/>
      <c r="BH96" s="242"/>
      <c r="BI96" s="242"/>
      <c r="BJ96" s="242"/>
      <c r="BK96" s="242"/>
      <c r="BL96" s="242"/>
      <c r="BM96" s="242"/>
      <c r="BN96" s="242"/>
      <c r="BO96" s="242"/>
      <c r="BP96" s="242"/>
      <c r="BQ96" s="239">
        <v>90</v>
      </c>
      <c r="BR96" s="244"/>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23"/>
    </row>
    <row r="97" spans="1:131" s="224" customFormat="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2"/>
      <c r="BF97" s="242"/>
      <c r="BG97" s="242"/>
      <c r="BH97" s="242"/>
      <c r="BI97" s="242"/>
      <c r="BJ97" s="242"/>
      <c r="BK97" s="242"/>
      <c r="BL97" s="242"/>
      <c r="BM97" s="242"/>
      <c r="BN97" s="242"/>
      <c r="BO97" s="242"/>
      <c r="BP97" s="242"/>
      <c r="BQ97" s="239">
        <v>91</v>
      </c>
      <c r="BR97" s="244"/>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23"/>
    </row>
    <row r="98" spans="1:131" s="224" customFormat="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2"/>
      <c r="BF98" s="242"/>
      <c r="BG98" s="242"/>
      <c r="BH98" s="242"/>
      <c r="BI98" s="242"/>
      <c r="BJ98" s="242"/>
      <c r="BK98" s="242"/>
      <c r="BL98" s="242"/>
      <c r="BM98" s="242"/>
      <c r="BN98" s="242"/>
      <c r="BO98" s="242"/>
      <c r="BP98" s="242"/>
      <c r="BQ98" s="239">
        <v>92</v>
      </c>
      <c r="BR98" s="244"/>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23"/>
    </row>
    <row r="99" spans="1:131" s="224" customFormat="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2"/>
      <c r="BF99" s="242"/>
      <c r="BG99" s="242"/>
      <c r="BH99" s="242"/>
      <c r="BI99" s="242"/>
      <c r="BJ99" s="242"/>
      <c r="BK99" s="242"/>
      <c r="BL99" s="242"/>
      <c r="BM99" s="242"/>
      <c r="BN99" s="242"/>
      <c r="BO99" s="242"/>
      <c r="BP99" s="242"/>
      <c r="BQ99" s="239">
        <v>93</v>
      </c>
      <c r="BR99" s="244"/>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23"/>
    </row>
    <row r="100" spans="1:131" s="224" customFormat="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2"/>
      <c r="BF100" s="242"/>
      <c r="BG100" s="242"/>
      <c r="BH100" s="242"/>
      <c r="BI100" s="242"/>
      <c r="BJ100" s="242"/>
      <c r="BK100" s="242"/>
      <c r="BL100" s="242"/>
      <c r="BM100" s="242"/>
      <c r="BN100" s="242"/>
      <c r="BO100" s="242"/>
      <c r="BP100" s="242"/>
      <c r="BQ100" s="239">
        <v>94</v>
      </c>
      <c r="BR100" s="244"/>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23"/>
    </row>
    <row r="101" spans="1:131" s="224" customFormat="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2"/>
      <c r="BF101" s="242"/>
      <c r="BG101" s="242"/>
      <c r="BH101" s="242"/>
      <c r="BI101" s="242"/>
      <c r="BJ101" s="242"/>
      <c r="BK101" s="242"/>
      <c r="BL101" s="242"/>
      <c r="BM101" s="242"/>
      <c r="BN101" s="242"/>
      <c r="BO101" s="242"/>
      <c r="BP101" s="242"/>
      <c r="BQ101" s="239">
        <v>95</v>
      </c>
      <c r="BR101" s="244"/>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23"/>
    </row>
    <row r="102" spans="1:131" s="224" customFormat="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2"/>
      <c r="BF102" s="242"/>
      <c r="BG102" s="242"/>
      <c r="BH102" s="242"/>
      <c r="BI102" s="242"/>
      <c r="BJ102" s="242"/>
      <c r="BK102" s="242"/>
      <c r="BL102" s="242"/>
      <c r="BM102" s="242"/>
      <c r="BN102" s="242"/>
      <c r="BO102" s="242"/>
      <c r="BP102" s="242"/>
      <c r="BQ102" s="241" t="s">
        <v>386</v>
      </c>
      <c r="BR102" s="809" t="s">
        <v>419</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350</v>
      </c>
      <c r="CS102" s="869"/>
      <c r="CT102" s="869"/>
      <c r="CU102" s="869"/>
      <c r="CV102" s="912"/>
      <c r="CW102" s="911">
        <v>314</v>
      </c>
      <c r="CX102" s="869"/>
      <c r="CY102" s="869"/>
      <c r="CZ102" s="869"/>
      <c r="DA102" s="912"/>
      <c r="DB102" s="911">
        <v>180</v>
      </c>
      <c r="DC102" s="869"/>
      <c r="DD102" s="869"/>
      <c r="DE102" s="869"/>
      <c r="DF102" s="912"/>
      <c r="DG102" s="911" t="s">
        <v>607</v>
      </c>
      <c r="DH102" s="869"/>
      <c r="DI102" s="869"/>
      <c r="DJ102" s="869"/>
      <c r="DK102" s="912"/>
      <c r="DL102" s="911">
        <v>3400</v>
      </c>
      <c r="DM102" s="869"/>
      <c r="DN102" s="869"/>
      <c r="DO102" s="869"/>
      <c r="DP102" s="912"/>
      <c r="DQ102" s="911">
        <v>207</v>
      </c>
      <c r="DR102" s="869"/>
      <c r="DS102" s="869"/>
      <c r="DT102" s="869"/>
      <c r="DU102" s="912"/>
      <c r="DV102" s="935"/>
      <c r="DW102" s="936"/>
      <c r="DX102" s="936"/>
      <c r="DY102" s="936"/>
      <c r="DZ102" s="937"/>
      <c r="EA102" s="223"/>
    </row>
    <row r="103" spans="1:131" s="224" customFormat="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2"/>
      <c r="BF103" s="242"/>
      <c r="BG103" s="242"/>
      <c r="BH103" s="242"/>
      <c r="BI103" s="242"/>
      <c r="BJ103" s="242"/>
      <c r="BK103" s="242"/>
      <c r="BL103" s="242"/>
      <c r="BM103" s="242"/>
      <c r="BN103" s="242"/>
      <c r="BO103" s="242"/>
      <c r="BP103" s="242"/>
      <c r="BQ103" s="938" t="s">
        <v>420</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3"/>
    </row>
    <row r="104" spans="1:131" s="224" customFormat="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2"/>
      <c r="BF104" s="242"/>
      <c r="BG104" s="242"/>
      <c r="BH104" s="242"/>
      <c r="BI104" s="242"/>
      <c r="BJ104" s="242"/>
      <c r="BK104" s="242"/>
      <c r="BL104" s="242"/>
      <c r="BM104" s="242"/>
      <c r="BN104" s="242"/>
      <c r="BO104" s="242"/>
      <c r="BP104" s="242"/>
      <c r="BQ104" s="939" t="s">
        <v>421</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3"/>
    </row>
    <row r="105" spans="1:131" s="224" customFormat="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5"/>
      <c r="BR105" s="245"/>
      <c r="BS105" s="245"/>
      <c r="BT105" s="245"/>
      <c r="BU105" s="245"/>
      <c r="BV105" s="245"/>
      <c r="BW105" s="245"/>
      <c r="BX105" s="245"/>
      <c r="BY105" s="245"/>
      <c r="BZ105" s="245"/>
      <c r="CA105" s="245"/>
      <c r="CB105" s="245"/>
      <c r="CC105" s="245"/>
      <c r="CD105" s="245"/>
      <c r="CE105" s="245"/>
      <c r="CF105" s="245"/>
      <c r="CG105" s="245"/>
      <c r="CH105" s="245"/>
      <c r="CI105" s="245"/>
      <c r="CJ105" s="245"/>
      <c r="CK105" s="245"/>
      <c r="CL105" s="245"/>
      <c r="CM105" s="245"/>
      <c r="CN105" s="245"/>
      <c r="CO105" s="245"/>
      <c r="CP105" s="245"/>
      <c r="CQ105" s="245"/>
      <c r="CR105" s="245"/>
      <c r="CS105" s="245"/>
      <c r="CT105" s="245"/>
      <c r="CU105" s="245"/>
      <c r="CV105" s="245"/>
      <c r="CW105" s="245"/>
      <c r="CX105" s="245"/>
      <c r="CY105" s="245"/>
      <c r="CZ105" s="245"/>
      <c r="DA105" s="245"/>
      <c r="DB105" s="245"/>
      <c r="DC105" s="245"/>
      <c r="DD105" s="245"/>
      <c r="DE105" s="245"/>
      <c r="DF105" s="245"/>
      <c r="DG105" s="245"/>
      <c r="DH105" s="245"/>
      <c r="DI105" s="245"/>
      <c r="DJ105" s="245"/>
      <c r="DK105" s="245"/>
      <c r="DL105" s="245"/>
      <c r="DM105" s="245"/>
      <c r="DN105" s="245"/>
      <c r="DO105" s="245"/>
      <c r="DP105" s="245"/>
      <c r="DQ105" s="245"/>
      <c r="DR105" s="245"/>
      <c r="DS105" s="245"/>
      <c r="DT105" s="245"/>
      <c r="DU105" s="245"/>
      <c r="DV105" s="245"/>
      <c r="DW105" s="245"/>
      <c r="DX105" s="245"/>
      <c r="DY105" s="245"/>
      <c r="DZ105" s="245"/>
      <c r="EA105" s="223"/>
    </row>
    <row r="106" spans="1:131" s="224" customFormat="1" ht="11.25" customHeight="1" x14ac:dyDescent="0.15">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45"/>
      <c r="BR106" s="245"/>
      <c r="BS106" s="245"/>
      <c r="BT106" s="245"/>
      <c r="BU106" s="245"/>
      <c r="BV106" s="245"/>
      <c r="BW106" s="245"/>
      <c r="BX106" s="245"/>
      <c r="BY106" s="245"/>
      <c r="BZ106" s="245"/>
      <c r="CA106" s="245"/>
      <c r="CB106" s="245"/>
      <c r="CC106" s="245"/>
      <c r="CD106" s="245"/>
      <c r="CE106" s="245"/>
      <c r="CF106" s="245"/>
      <c r="CG106" s="245"/>
      <c r="CH106" s="245"/>
      <c r="CI106" s="245"/>
      <c r="CJ106" s="245"/>
      <c r="CK106" s="245"/>
      <c r="CL106" s="245"/>
      <c r="CM106" s="245"/>
      <c r="CN106" s="245"/>
      <c r="CO106" s="245"/>
      <c r="CP106" s="245"/>
      <c r="CQ106" s="245"/>
      <c r="CR106" s="245"/>
      <c r="CS106" s="245"/>
      <c r="CT106" s="245"/>
      <c r="CU106" s="245"/>
      <c r="CV106" s="245"/>
      <c r="CW106" s="245"/>
      <c r="CX106" s="245"/>
      <c r="CY106" s="245"/>
      <c r="CZ106" s="245"/>
      <c r="DA106" s="245"/>
      <c r="DB106" s="245"/>
      <c r="DC106" s="245"/>
      <c r="DD106" s="245"/>
      <c r="DE106" s="245"/>
      <c r="DF106" s="245"/>
      <c r="DG106" s="245"/>
      <c r="DH106" s="245"/>
      <c r="DI106" s="245"/>
      <c r="DJ106" s="245"/>
      <c r="DK106" s="245"/>
      <c r="DL106" s="245"/>
      <c r="DM106" s="245"/>
      <c r="DN106" s="245"/>
      <c r="DO106" s="245"/>
      <c r="DP106" s="245"/>
      <c r="DQ106" s="245"/>
      <c r="DR106" s="245"/>
      <c r="DS106" s="245"/>
      <c r="DT106" s="245"/>
      <c r="DU106" s="245"/>
      <c r="DV106" s="245"/>
      <c r="DW106" s="245"/>
      <c r="DX106" s="245"/>
      <c r="DY106" s="245"/>
      <c r="DZ106" s="245"/>
      <c r="EA106" s="223"/>
    </row>
    <row r="107" spans="1:131" s="22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23" customFormat="1" ht="26.25" customHeight="1" x14ac:dyDescent="0.15">
      <c r="A108" s="940" t="s">
        <v>424</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425</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3" customFormat="1" ht="26.25" customHeight="1" x14ac:dyDescent="0.15">
      <c r="A109" s="933" t="s">
        <v>426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427</v>
      </c>
      <c r="AB109" s="914"/>
      <c r="AC109" s="914"/>
      <c r="AD109" s="914"/>
      <c r="AE109" s="915"/>
      <c r="AF109" s="913" t="s">
        <v>305</v>
      </c>
      <c r="AG109" s="914"/>
      <c r="AH109" s="914"/>
      <c r="AI109" s="914"/>
      <c r="AJ109" s="915"/>
      <c r="AK109" s="913" t="s">
        <v>304</v>
      </c>
      <c r="AL109" s="914"/>
      <c r="AM109" s="914"/>
      <c r="AN109" s="914"/>
      <c r="AO109" s="915"/>
      <c r="AP109" s="913" t="s">
        <v>428</v>
      </c>
      <c r="AQ109" s="914"/>
      <c r="AR109" s="914"/>
      <c r="AS109" s="914"/>
      <c r="AT109" s="916"/>
      <c r="AU109" s="933" t="s">
        <v>426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427</v>
      </c>
      <c r="BR109" s="914"/>
      <c r="BS109" s="914"/>
      <c r="BT109" s="914"/>
      <c r="BU109" s="915"/>
      <c r="BV109" s="913" t="s">
        <v>305</v>
      </c>
      <c r="BW109" s="914"/>
      <c r="BX109" s="914"/>
      <c r="BY109" s="914"/>
      <c r="BZ109" s="915"/>
      <c r="CA109" s="913" t="s">
        <v>304</v>
      </c>
      <c r="CB109" s="914"/>
      <c r="CC109" s="914"/>
      <c r="CD109" s="914"/>
      <c r="CE109" s="915"/>
      <c r="CF109" s="934" t="s">
        <v>428</v>
      </c>
      <c r="CG109" s="934"/>
      <c r="CH109" s="934"/>
      <c r="CI109" s="934"/>
      <c r="CJ109" s="934"/>
      <c r="CK109" s="913" t="s">
        <v>429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427</v>
      </c>
      <c r="DH109" s="914"/>
      <c r="DI109" s="914"/>
      <c r="DJ109" s="914"/>
      <c r="DK109" s="915"/>
      <c r="DL109" s="913" t="s">
        <v>305</v>
      </c>
      <c r="DM109" s="914"/>
      <c r="DN109" s="914"/>
      <c r="DO109" s="914"/>
      <c r="DP109" s="915"/>
      <c r="DQ109" s="913" t="s">
        <v>304</v>
      </c>
      <c r="DR109" s="914"/>
      <c r="DS109" s="914"/>
      <c r="DT109" s="914"/>
      <c r="DU109" s="915"/>
      <c r="DV109" s="913" t="s">
        <v>428</v>
      </c>
      <c r="DW109" s="914"/>
      <c r="DX109" s="914"/>
      <c r="DY109" s="914"/>
      <c r="DZ109" s="916"/>
    </row>
    <row r="110" spans="1:131" s="223" customFormat="1" ht="26.25" customHeight="1" x14ac:dyDescent="0.15">
      <c r="A110" s="917" t="s">
        <v>430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13967840</v>
      </c>
      <c r="AB110" s="921"/>
      <c r="AC110" s="921"/>
      <c r="AD110" s="921"/>
      <c r="AE110" s="922"/>
      <c r="AF110" s="923">
        <v>13465936</v>
      </c>
      <c r="AG110" s="921"/>
      <c r="AH110" s="921"/>
      <c r="AI110" s="921"/>
      <c r="AJ110" s="922"/>
      <c r="AK110" s="923">
        <v>13090352</v>
      </c>
      <c r="AL110" s="921"/>
      <c r="AM110" s="921"/>
      <c r="AN110" s="921"/>
      <c r="AO110" s="922"/>
      <c r="AP110" s="924">
        <v>30.2</v>
      </c>
      <c r="AQ110" s="925"/>
      <c r="AR110" s="925"/>
      <c r="AS110" s="925"/>
      <c r="AT110" s="926"/>
      <c r="AU110" s="927" t="s">
        <v>66</v>
      </c>
      <c r="AV110" s="928"/>
      <c r="AW110" s="928"/>
      <c r="AX110" s="928"/>
      <c r="AY110" s="928"/>
      <c r="AZ110" s="969" t="s">
        <v>431</v>
      </c>
      <c r="BA110" s="918"/>
      <c r="BB110" s="918"/>
      <c r="BC110" s="918"/>
      <c r="BD110" s="918"/>
      <c r="BE110" s="918"/>
      <c r="BF110" s="918"/>
      <c r="BG110" s="918"/>
      <c r="BH110" s="918"/>
      <c r="BI110" s="918"/>
      <c r="BJ110" s="918"/>
      <c r="BK110" s="918"/>
      <c r="BL110" s="918"/>
      <c r="BM110" s="918"/>
      <c r="BN110" s="918"/>
      <c r="BO110" s="918"/>
      <c r="BP110" s="919"/>
      <c r="BQ110" s="955">
        <v>124755539</v>
      </c>
      <c r="BR110" s="956"/>
      <c r="BS110" s="956"/>
      <c r="BT110" s="956"/>
      <c r="BU110" s="956"/>
      <c r="BV110" s="956">
        <v>120552403</v>
      </c>
      <c r="BW110" s="956"/>
      <c r="BX110" s="956"/>
      <c r="BY110" s="956"/>
      <c r="BZ110" s="956"/>
      <c r="CA110" s="956">
        <v>115752502</v>
      </c>
      <c r="CB110" s="956"/>
      <c r="CC110" s="956"/>
      <c r="CD110" s="956"/>
      <c r="CE110" s="956"/>
      <c r="CF110" s="970">
        <v>267.39999999999998</v>
      </c>
      <c r="CG110" s="971"/>
      <c r="CH110" s="971"/>
      <c r="CI110" s="971"/>
      <c r="CJ110" s="971"/>
      <c r="CK110" s="972" t="s">
        <v>432</v>
      </c>
      <c r="CL110" s="973"/>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v>211303</v>
      </c>
      <c r="DH110" s="956"/>
      <c r="DI110" s="956"/>
      <c r="DJ110" s="956"/>
      <c r="DK110" s="956"/>
      <c r="DL110" s="956">
        <v>199039</v>
      </c>
      <c r="DM110" s="956"/>
      <c r="DN110" s="956"/>
      <c r="DO110" s="956"/>
      <c r="DP110" s="956"/>
      <c r="DQ110" s="956">
        <v>186431</v>
      </c>
      <c r="DR110" s="956"/>
      <c r="DS110" s="956"/>
      <c r="DT110" s="956"/>
      <c r="DU110" s="956"/>
      <c r="DV110" s="957">
        <v>0.4</v>
      </c>
      <c r="DW110" s="957"/>
      <c r="DX110" s="957"/>
      <c r="DY110" s="957"/>
      <c r="DZ110" s="958"/>
    </row>
    <row r="111" spans="1:131" s="223" customFormat="1" ht="26.25" customHeight="1" x14ac:dyDescent="0.15">
      <c r="A111" s="959" t="s">
        <v>434</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233</v>
      </c>
      <c r="AB111" s="963"/>
      <c r="AC111" s="963"/>
      <c r="AD111" s="963"/>
      <c r="AE111" s="964"/>
      <c r="AF111" s="965" t="s">
        <v>410</v>
      </c>
      <c r="AG111" s="963"/>
      <c r="AH111" s="963"/>
      <c r="AI111" s="963"/>
      <c r="AJ111" s="964"/>
      <c r="AK111" s="965" t="s">
        <v>233</v>
      </c>
      <c r="AL111" s="963"/>
      <c r="AM111" s="963"/>
      <c r="AN111" s="963"/>
      <c r="AO111" s="964"/>
      <c r="AP111" s="966" t="s">
        <v>410</v>
      </c>
      <c r="AQ111" s="967"/>
      <c r="AR111" s="967"/>
      <c r="AS111" s="967"/>
      <c r="AT111" s="968"/>
      <c r="AU111" s="929"/>
      <c r="AV111" s="930"/>
      <c r="AW111" s="930"/>
      <c r="AX111" s="930"/>
      <c r="AY111" s="930"/>
      <c r="AZ111" s="978" t="s">
        <v>435</v>
      </c>
      <c r="BA111" s="979"/>
      <c r="BB111" s="979"/>
      <c r="BC111" s="979"/>
      <c r="BD111" s="979"/>
      <c r="BE111" s="979"/>
      <c r="BF111" s="979"/>
      <c r="BG111" s="979"/>
      <c r="BH111" s="979"/>
      <c r="BI111" s="979"/>
      <c r="BJ111" s="979"/>
      <c r="BK111" s="979"/>
      <c r="BL111" s="979"/>
      <c r="BM111" s="979"/>
      <c r="BN111" s="979"/>
      <c r="BO111" s="979"/>
      <c r="BP111" s="980"/>
      <c r="BQ111" s="948">
        <v>4577909</v>
      </c>
      <c r="BR111" s="949"/>
      <c r="BS111" s="949"/>
      <c r="BT111" s="949"/>
      <c r="BU111" s="949"/>
      <c r="BV111" s="949">
        <v>3620036</v>
      </c>
      <c r="BW111" s="949"/>
      <c r="BX111" s="949"/>
      <c r="BY111" s="949"/>
      <c r="BZ111" s="949"/>
      <c r="CA111" s="949">
        <v>2778009</v>
      </c>
      <c r="CB111" s="949"/>
      <c r="CC111" s="949"/>
      <c r="CD111" s="949"/>
      <c r="CE111" s="949"/>
      <c r="CF111" s="943">
        <v>6.4</v>
      </c>
      <c r="CG111" s="944"/>
      <c r="CH111" s="944"/>
      <c r="CI111" s="944"/>
      <c r="CJ111" s="944"/>
      <c r="CK111" s="974"/>
      <c r="CL111" s="975"/>
      <c r="CM111" s="945" t="s">
        <v>436</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233</v>
      </c>
      <c r="DH111" s="949"/>
      <c r="DI111" s="949"/>
      <c r="DJ111" s="949"/>
      <c r="DK111" s="949"/>
      <c r="DL111" s="949" t="s">
        <v>410</v>
      </c>
      <c r="DM111" s="949"/>
      <c r="DN111" s="949"/>
      <c r="DO111" s="949"/>
      <c r="DP111" s="949"/>
      <c r="DQ111" s="949" t="s">
        <v>233</v>
      </c>
      <c r="DR111" s="949"/>
      <c r="DS111" s="949"/>
      <c r="DT111" s="949"/>
      <c r="DU111" s="949"/>
      <c r="DV111" s="950" t="s">
        <v>233</v>
      </c>
      <c r="DW111" s="950"/>
      <c r="DX111" s="950"/>
      <c r="DY111" s="950"/>
      <c r="DZ111" s="951"/>
    </row>
    <row r="112" spans="1:131" s="223" customFormat="1" ht="26.25" customHeight="1" x14ac:dyDescent="0.15">
      <c r="A112" s="981" t="s">
        <v>437</v>
      </c>
      <c r="B112" s="982"/>
      <c r="C112" s="979" t="s">
        <v>438</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v>10000</v>
      </c>
      <c r="AB112" s="988"/>
      <c r="AC112" s="988"/>
      <c r="AD112" s="988"/>
      <c r="AE112" s="989"/>
      <c r="AF112" s="990" t="s">
        <v>233</v>
      </c>
      <c r="AG112" s="988"/>
      <c r="AH112" s="988"/>
      <c r="AI112" s="988"/>
      <c r="AJ112" s="989"/>
      <c r="AK112" s="990" t="s">
        <v>233</v>
      </c>
      <c r="AL112" s="988"/>
      <c r="AM112" s="988"/>
      <c r="AN112" s="988"/>
      <c r="AO112" s="989"/>
      <c r="AP112" s="991" t="s">
        <v>233</v>
      </c>
      <c r="AQ112" s="992"/>
      <c r="AR112" s="992"/>
      <c r="AS112" s="992"/>
      <c r="AT112" s="993"/>
      <c r="AU112" s="929"/>
      <c r="AV112" s="930"/>
      <c r="AW112" s="930"/>
      <c r="AX112" s="930"/>
      <c r="AY112" s="930"/>
      <c r="AZ112" s="978" t="s">
        <v>439</v>
      </c>
      <c r="BA112" s="979"/>
      <c r="BB112" s="979"/>
      <c r="BC112" s="979"/>
      <c r="BD112" s="979"/>
      <c r="BE112" s="979"/>
      <c r="BF112" s="979"/>
      <c r="BG112" s="979"/>
      <c r="BH112" s="979"/>
      <c r="BI112" s="979"/>
      <c r="BJ112" s="979"/>
      <c r="BK112" s="979"/>
      <c r="BL112" s="979"/>
      <c r="BM112" s="979"/>
      <c r="BN112" s="979"/>
      <c r="BO112" s="979"/>
      <c r="BP112" s="980"/>
      <c r="BQ112" s="948">
        <v>63866859</v>
      </c>
      <c r="BR112" s="949"/>
      <c r="BS112" s="949"/>
      <c r="BT112" s="949"/>
      <c r="BU112" s="949"/>
      <c r="BV112" s="949">
        <v>61848338</v>
      </c>
      <c r="BW112" s="949"/>
      <c r="BX112" s="949"/>
      <c r="BY112" s="949"/>
      <c r="BZ112" s="949"/>
      <c r="CA112" s="949">
        <v>56652581</v>
      </c>
      <c r="CB112" s="949"/>
      <c r="CC112" s="949"/>
      <c r="CD112" s="949"/>
      <c r="CE112" s="949"/>
      <c r="CF112" s="943">
        <v>130.9</v>
      </c>
      <c r="CG112" s="944"/>
      <c r="CH112" s="944"/>
      <c r="CI112" s="944"/>
      <c r="CJ112" s="944"/>
      <c r="CK112" s="974"/>
      <c r="CL112" s="975"/>
      <c r="CM112" s="945" t="s">
        <v>440</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410</v>
      </c>
      <c r="DH112" s="949"/>
      <c r="DI112" s="949"/>
      <c r="DJ112" s="949"/>
      <c r="DK112" s="949"/>
      <c r="DL112" s="949" t="s">
        <v>233</v>
      </c>
      <c r="DM112" s="949"/>
      <c r="DN112" s="949"/>
      <c r="DO112" s="949"/>
      <c r="DP112" s="949"/>
      <c r="DQ112" s="949" t="s">
        <v>233</v>
      </c>
      <c r="DR112" s="949"/>
      <c r="DS112" s="949"/>
      <c r="DT112" s="949"/>
      <c r="DU112" s="949"/>
      <c r="DV112" s="950" t="s">
        <v>233</v>
      </c>
      <c r="DW112" s="950"/>
      <c r="DX112" s="950"/>
      <c r="DY112" s="950"/>
      <c r="DZ112" s="951"/>
    </row>
    <row r="113" spans="1:130" s="223" customFormat="1" ht="26.25" customHeight="1" x14ac:dyDescent="0.15">
      <c r="A113" s="983"/>
      <c r="B113" s="984"/>
      <c r="C113" s="979" t="s">
        <v>441</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6009781</v>
      </c>
      <c r="AB113" s="963"/>
      <c r="AC113" s="963"/>
      <c r="AD113" s="963"/>
      <c r="AE113" s="964"/>
      <c r="AF113" s="965">
        <v>5933473</v>
      </c>
      <c r="AG113" s="963"/>
      <c r="AH113" s="963"/>
      <c r="AI113" s="963"/>
      <c r="AJ113" s="964"/>
      <c r="AK113" s="965">
        <v>5529758</v>
      </c>
      <c r="AL113" s="963"/>
      <c r="AM113" s="963"/>
      <c r="AN113" s="963"/>
      <c r="AO113" s="964"/>
      <c r="AP113" s="966">
        <v>12.8</v>
      </c>
      <c r="AQ113" s="967"/>
      <c r="AR113" s="967"/>
      <c r="AS113" s="967"/>
      <c r="AT113" s="968"/>
      <c r="AU113" s="929"/>
      <c r="AV113" s="930"/>
      <c r="AW113" s="930"/>
      <c r="AX113" s="930"/>
      <c r="AY113" s="930"/>
      <c r="AZ113" s="978" t="s">
        <v>442</v>
      </c>
      <c r="BA113" s="979"/>
      <c r="BB113" s="979"/>
      <c r="BC113" s="979"/>
      <c r="BD113" s="979"/>
      <c r="BE113" s="979"/>
      <c r="BF113" s="979"/>
      <c r="BG113" s="979"/>
      <c r="BH113" s="979"/>
      <c r="BI113" s="979"/>
      <c r="BJ113" s="979"/>
      <c r="BK113" s="979"/>
      <c r="BL113" s="979"/>
      <c r="BM113" s="979"/>
      <c r="BN113" s="979"/>
      <c r="BO113" s="979"/>
      <c r="BP113" s="980"/>
      <c r="BQ113" s="948">
        <v>593960</v>
      </c>
      <c r="BR113" s="949"/>
      <c r="BS113" s="949"/>
      <c r="BT113" s="949"/>
      <c r="BU113" s="949"/>
      <c r="BV113" s="949">
        <v>561611</v>
      </c>
      <c r="BW113" s="949"/>
      <c r="BX113" s="949"/>
      <c r="BY113" s="949"/>
      <c r="BZ113" s="949"/>
      <c r="CA113" s="949">
        <v>529024</v>
      </c>
      <c r="CB113" s="949"/>
      <c r="CC113" s="949"/>
      <c r="CD113" s="949"/>
      <c r="CE113" s="949"/>
      <c r="CF113" s="943">
        <v>1.2</v>
      </c>
      <c r="CG113" s="944"/>
      <c r="CH113" s="944"/>
      <c r="CI113" s="944"/>
      <c r="CJ113" s="944"/>
      <c r="CK113" s="974"/>
      <c r="CL113" s="975"/>
      <c r="CM113" s="945" t="s">
        <v>443</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233</v>
      </c>
      <c r="DH113" s="988"/>
      <c r="DI113" s="988"/>
      <c r="DJ113" s="988"/>
      <c r="DK113" s="989"/>
      <c r="DL113" s="990" t="s">
        <v>233</v>
      </c>
      <c r="DM113" s="988"/>
      <c r="DN113" s="988"/>
      <c r="DO113" s="988"/>
      <c r="DP113" s="989"/>
      <c r="DQ113" s="990" t="s">
        <v>233</v>
      </c>
      <c r="DR113" s="988"/>
      <c r="DS113" s="988"/>
      <c r="DT113" s="988"/>
      <c r="DU113" s="989"/>
      <c r="DV113" s="991" t="s">
        <v>233</v>
      </c>
      <c r="DW113" s="992"/>
      <c r="DX113" s="992"/>
      <c r="DY113" s="992"/>
      <c r="DZ113" s="993"/>
    </row>
    <row r="114" spans="1:130" s="223" customFormat="1" ht="26.25" customHeight="1" x14ac:dyDescent="0.15">
      <c r="A114" s="983"/>
      <c r="B114" s="984"/>
      <c r="C114" s="979" t="s">
        <v>444</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33703</v>
      </c>
      <c r="AB114" s="988"/>
      <c r="AC114" s="988"/>
      <c r="AD114" s="988"/>
      <c r="AE114" s="989"/>
      <c r="AF114" s="990">
        <v>34698</v>
      </c>
      <c r="AG114" s="988"/>
      <c r="AH114" s="988"/>
      <c r="AI114" s="988"/>
      <c r="AJ114" s="989"/>
      <c r="AK114" s="990">
        <v>34833</v>
      </c>
      <c r="AL114" s="988"/>
      <c r="AM114" s="988"/>
      <c r="AN114" s="988"/>
      <c r="AO114" s="989"/>
      <c r="AP114" s="991">
        <v>0.1</v>
      </c>
      <c r="AQ114" s="992"/>
      <c r="AR114" s="992"/>
      <c r="AS114" s="992"/>
      <c r="AT114" s="993"/>
      <c r="AU114" s="929"/>
      <c r="AV114" s="930"/>
      <c r="AW114" s="930"/>
      <c r="AX114" s="930"/>
      <c r="AY114" s="930"/>
      <c r="AZ114" s="978" t="s">
        <v>445</v>
      </c>
      <c r="BA114" s="979"/>
      <c r="BB114" s="979"/>
      <c r="BC114" s="979"/>
      <c r="BD114" s="979"/>
      <c r="BE114" s="979"/>
      <c r="BF114" s="979"/>
      <c r="BG114" s="979"/>
      <c r="BH114" s="979"/>
      <c r="BI114" s="979"/>
      <c r="BJ114" s="979"/>
      <c r="BK114" s="979"/>
      <c r="BL114" s="979"/>
      <c r="BM114" s="979"/>
      <c r="BN114" s="979"/>
      <c r="BO114" s="979"/>
      <c r="BP114" s="980"/>
      <c r="BQ114" s="948">
        <v>14563860</v>
      </c>
      <c r="BR114" s="949"/>
      <c r="BS114" s="949"/>
      <c r="BT114" s="949"/>
      <c r="BU114" s="949"/>
      <c r="BV114" s="949">
        <v>14301859</v>
      </c>
      <c r="BW114" s="949"/>
      <c r="BX114" s="949"/>
      <c r="BY114" s="949"/>
      <c r="BZ114" s="949"/>
      <c r="CA114" s="949">
        <v>13738674</v>
      </c>
      <c r="CB114" s="949"/>
      <c r="CC114" s="949"/>
      <c r="CD114" s="949"/>
      <c r="CE114" s="949"/>
      <c r="CF114" s="943">
        <v>31.7</v>
      </c>
      <c r="CG114" s="944"/>
      <c r="CH114" s="944"/>
      <c r="CI114" s="944"/>
      <c r="CJ114" s="944"/>
      <c r="CK114" s="974"/>
      <c r="CL114" s="975"/>
      <c r="CM114" s="945" t="s">
        <v>446</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233</v>
      </c>
      <c r="DH114" s="988"/>
      <c r="DI114" s="988"/>
      <c r="DJ114" s="988"/>
      <c r="DK114" s="989"/>
      <c r="DL114" s="990" t="s">
        <v>233</v>
      </c>
      <c r="DM114" s="988"/>
      <c r="DN114" s="988"/>
      <c r="DO114" s="988"/>
      <c r="DP114" s="989"/>
      <c r="DQ114" s="990" t="s">
        <v>233</v>
      </c>
      <c r="DR114" s="988"/>
      <c r="DS114" s="988"/>
      <c r="DT114" s="988"/>
      <c r="DU114" s="989"/>
      <c r="DV114" s="991" t="s">
        <v>233</v>
      </c>
      <c r="DW114" s="992"/>
      <c r="DX114" s="992"/>
      <c r="DY114" s="992"/>
      <c r="DZ114" s="993"/>
    </row>
    <row r="115" spans="1:130" s="223" customFormat="1" ht="26.25" customHeight="1" x14ac:dyDescent="0.15">
      <c r="A115" s="983"/>
      <c r="B115" s="984"/>
      <c r="C115" s="979" t="s">
        <v>447</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619833</v>
      </c>
      <c r="AB115" s="963"/>
      <c r="AC115" s="963"/>
      <c r="AD115" s="963"/>
      <c r="AE115" s="964"/>
      <c r="AF115" s="965">
        <v>591366</v>
      </c>
      <c r="AG115" s="963"/>
      <c r="AH115" s="963"/>
      <c r="AI115" s="963"/>
      <c r="AJ115" s="964"/>
      <c r="AK115" s="965">
        <v>566103</v>
      </c>
      <c r="AL115" s="963"/>
      <c r="AM115" s="963"/>
      <c r="AN115" s="963"/>
      <c r="AO115" s="964"/>
      <c r="AP115" s="966">
        <v>1.3</v>
      </c>
      <c r="AQ115" s="967"/>
      <c r="AR115" s="967"/>
      <c r="AS115" s="967"/>
      <c r="AT115" s="968"/>
      <c r="AU115" s="929"/>
      <c r="AV115" s="930"/>
      <c r="AW115" s="930"/>
      <c r="AX115" s="930"/>
      <c r="AY115" s="930"/>
      <c r="AZ115" s="978" t="s">
        <v>448</v>
      </c>
      <c r="BA115" s="979"/>
      <c r="BB115" s="979"/>
      <c r="BC115" s="979"/>
      <c r="BD115" s="979"/>
      <c r="BE115" s="979"/>
      <c r="BF115" s="979"/>
      <c r="BG115" s="979"/>
      <c r="BH115" s="979"/>
      <c r="BI115" s="979"/>
      <c r="BJ115" s="979"/>
      <c r="BK115" s="979"/>
      <c r="BL115" s="979"/>
      <c r="BM115" s="979"/>
      <c r="BN115" s="979"/>
      <c r="BO115" s="979"/>
      <c r="BP115" s="980"/>
      <c r="BQ115" s="948">
        <v>261566</v>
      </c>
      <c r="BR115" s="949"/>
      <c r="BS115" s="949"/>
      <c r="BT115" s="949"/>
      <c r="BU115" s="949"/>
      <c r="BV115" s="949">
        <v>231479</v>
      </c>
      <c r="BW115" s="949"/>
      <c r="BX115" s="949"/>
      <c r="BY115" s="949"/>
      <c r="BZ115" s="949"/>
      <c r="CA115" s="949">
        <v>201368</v>
      </c>
      <c r="CB115" s="949"/>
      <c r="CC115" s="949"/>
      <c r="CD115" s="949"/>
      <c r="CE115" s="949"/>
      <c r="CF115" s="943">
        <v>0.5</v>
      </c>
      <c r="CG115" s="944"/>
      <c r="CH115" s="944"/>
      <c r="CI115" s="944"/>
      <c r="CJ115" s="944"/>
      <c r="CK115" s="974"/>
      <c r="CL115" s="975"/>
      <c r="CM115" s="978" t="s">
        <v>449</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v>3114791</v>
      </c>
      <c r="DH115" s="988"/>
      <c r="DI115" s="988"/>
      <c r="DJ115" s="988"/>
      <c r="DK115" s="989"/>
      <c r="DL115" s="990">
        <v>2570066</v>
      </c>
      <c r="DM115" s="988"/>
      <c r="DN115" s="988"/>
      <c r="DO115" s="988"/>
      <c r="DP115" s="989"/>
      <c r="DQ115" s="990">
        <v>2120315</v>
      </c>
      <c r="DR115" s="988"/>
      <c r="DS115" s="988"/>
      <c r="DT115" s="988"/>
      <c r="DU115" s="989"/>
      <c r="DV115" s="991">
        <v>4.9000000000000004</v>
      </c>
      <c r="DW115" s="992"/>
      <c r="DX115" s="992"/>
      <c r="DY115" s="992"/>
      <c r="DZ115" s="993"/>
    </row>
    <row r="116" spans="1:130" s="223" customFormat="1" ht="26.25" customHeight="1" x14ac:dyDescent="0.15">
      <c r="A116" s="985"/>
      <c r="B116" s="986"/>
      <c r="C116" s="994" t="s">
        <v>450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233</v>
      </c>
      <c r="AB116" s="988"/>
      <c r="AC116" s="988"/>
      <c r="AD116" s="988"/>
      <c r="AE116" s="989"/>
      <c r="AF116" s="990">
        <v>88</v>
      </c>
      <c r="AG116" s="988"/>
      <c r="AH116" s="988"/>
      <c r="AI116" s="988"/>
      <c r="AJ116" s="989"/>
      <c r="AK116" s="990">
        <v>75</v>
      </c>
      <c r="AL116" s="988"/>
      <c r="AM116" s="988"/>
      <c r="AN116" s="988"/>
      <c r="AO116" s="989"/>
      <c r="AP116" s="991">
        <v>0</v>
      </c>
      <c r="AQ116" s="992"/>
      <c r="AR116" s="992"/>
      <c r="AS116" s="992"/>
      <c r="AT116" s="993"/>
      <c r="AU116" s="929"/>
      <c r="AV116" s="930"/>
      <c r="AW116" s="930"/>
      <c r="AX116" s="930"/>
      <c r="AY116" s="930"/>
      <c r="AZ116" s="996" t="s">
        <v>451</v>
      </c>
      <c r="BA116" s="997"/>
      <c r="BB116" s="997"/>
      <c r="BC116" s="997"/>
      <c r="BD116" s="997"/>
      <c r="BE116" s="997"/>
      <c r="BF116" s="997"/>
      <c r="BG116" s="997"/>
      <c r="BH116" s="997"/>
      <c r="BI116" s="997"/>
      <c r="BJ116" s="997"/>
      <c r="BK116" s="997"/>
      <c r="BL116" s="997"/>
      <c r="BM116" s="997"/>
      <c r="BN116" s="997"/>
      <c r="BO116" s="997"/>
      <c r="BP116" s="998"/>
      <c r="BQ116" s="948" t="s">
        <v>452</v>
      </c>
      <c r="BR116" s="949"/>
      <c r="BS116" s="949"/>
      <c r="BT116" s="949"/>
      <c r="BU116" s="949"/>
      <c r="BV116" s="949" t="s">
        <v>233</v>
      </c>
      <c r="BW116" s="949"/>
      <c r="BX116" s="949"/>
      <c r="BY116" s="949"/>
      <c r="BZ116" s="949"/>
      <c r="CA116" s="949" t="s">
        <v>233</v>
      </c>
      <c r="CB116" s="949"/>
      <c r="CC116" s="949"/>
      <c r="CD116" s="949"/>
      <c r="CE116" s="949"/>
      <c r="CF116" s="943" t="s">
        <v>410</v>
      </c>
      <c r="CG116" s="944"/>
      <c r="CH116" s="944"/>
      <c r="CI116" s="944"/>
      <c r="CJ116" s="944"/>
      <c r="CK116" s="974"/>
      <c r="CL116" s="975"/>
      <c r="CM116" s="945" t="s">
        <v>453</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190220</v>
      </c>
      <c r="DH116" s="988"/>
      <c r="DI116" s="988"/>
      <c r="DJ116" s="988"/>
      <c r="DK116" s="989"/>
      <c r="DL116" s="990">
        <v>147229</v>
      </c>
      <c r="DM116" s="988"/>
      <c r="DN116" s="988"/>
      <c r="DO116" s="988"/>
      <c r="DP116" s="989"/>
      <c r="DQ116" s="990">
        <v>113198</v>
      </c>
      <c r="DR116" s="988"/>
      <c r="DS116" s="988"/>
      <c r="DT116" s="988"/>
      <c r="DU116" s="989"/>
      <c r="DV116" s="991">
        <v>0.3</v>
      </c>
      <c r="DW116" s="992"/>
      <c r="DX116" s="992"/>
      <c r="DY116" s="992"/>
      <c r="DZ116" s="993"/>
    </row>
    <row r="117" spans="1:130" s="223" customFormat="1" ht="26.25" customHeight="1" x14ac:dyDescent="0.15">
      <c r="A117" s="933" t="s">
        <v>183</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454</v>
      </c>
      <c r="Z117" s="915"/>
      <c r="AA117" s="1005">
        <v>20641157</v>
      </c>
      <c r="AB117" s="1006"/>
      <c r="AC117" s="1006"/>
      <c r="AD117" s="1006"/>
      <c r="AE117" s="1007"/>
      <c r="AF117" s="1008">
        <v>20025561</v>
      </c>
      <c r="AG117" s="1006"/>
      <c r="AH117" s="1006"/>
      <c r="AI117" s="1006"/>
      <c r="AJ117" s="1007"/>
      <c r="AK117" s="1008">
        <v>19221121</v>
      </c>
      <c r="AL117" s="1006"/>
      <c r="AM117" s="1006"/>
      <c r="AN117" s="1006"/>
      <c r="AO117" s="1007"/>
      <c r="AP117" s="1009"/>
      <c r="AQ117" s="1010"/>
      <c r="AR117" s="1010"/>
      <c r="AS117" s="1010"/>
      <c r="AT117" s="1011"/>
      <c r="AU117" s="929"/>
      <c r="AV117" s="930"/>
      <c r="AW117" s="930"/>
      <c r="AX117" s="930"/>
      <c r="AY117" s="930"/>
      <c r="AZ117" s="996" t="s">
        <v>455</v>
      </c>
      <c r="BA117" s="997"/>
      <c r="BB117" s="997"/>
      <c r="BC117" s="997"/>
      <c r="BD117" s="997"/>
      <c r="BE117" s="997"/>
      <c r="BF117" s="997"/>
      <c r="BG117" s="997"/>
      <c r="BH117" s="997"/>
      <c r="BI117" s="997"/>
      <c r="BJ117" s="997"/>
      <c r="BK117" s="997"/>
      <c r="BL117" s="997"/>
      <c r="BM117" s="997"/>
      <c r="BN117" s="997"/>
      <c r="BO117" s="997"/>
      <c r="BP117" s="998"/>
      <c r="BQ117" s="948" t="s">
        <v>410</v>
      </c>
      <c r="BR117" s="949"/>
      <c r="BS117" s="949"/>
      <c r="BT117" s="949"/>
      <c r="BU117" s="949"/>
      <c r="BV117" s="949" t="s">
        <v>233</v>
      </c>
      <c r="BW117" s="949"/>
      <c r="BX117" s="949"/>
      <c r="BY117" s="949"/>
      <c r="BZ117" s="949"/>
      <c r="CA117" s="949" t="s">
        <v>452</v>
      </c>
      <c r="CB117" s="949"/>
      <c r="CC117" s="949"/>
      <c r="CD117" s="949"/>
      <c r="CE117" s="949"/>
      <c r="CF117" s="943" t="s">
        <v>233</v>
      </c>
      <c r="CG117" s="944"/>
      <c r="CH117" s="944"/>
      <c r="CI117" s="944"/>
      <c r="CJ117" s="944"/>
      <c r="CK117" s="974"/>
      <c r="CL117" s="975"/>
      <c r="CM117" s="945" t="s">
        <v>456</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233</v>
      </c>
      <c r="DH117" s="988"/>
      <c r="DI117" s="988"/>
      <c r="DJ117" s="988"/>
      <c r="DK117" s="989"/>
      <c r="DL117" s="990" t="s">
        <v>410</v>
      </c>
      <c r="DM117" s="988"/>
      <c r="DN117" s="988"/>
      <c r="DO117" s="988"/>
      <c r="DP117" s="989"/>
      <c r="DQ117" s="990" t="s">
        <v>233</v>
      </c>
      <c r="DR117" s="988"/>
      <c r="DS117" s="988"/>
      <c r="DT117" s="988"/>
      <c r="DU117" s="989"/>
      <c r="DV117" s="991" t="s">
        <v>233</v>
      </c>
      <c r="DW117" s="992"/>
      <c r="DX117" s="992"/>
      <c r="DY117" s="992"/>
      <c r="DZ117" s="993"/>
    </row>
    <row r="118" spans="1:130" s="223" customFormat="1" ht="26.25" customHeight="1" x14ac:dyDescent="0.15">
      <c r="A118" s="933" t="s">
        <v>429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427</v>
      </c>
      <c r="AB118" s="914"/>
      <c r="AC118" s="914"/>
      <c r="AD118" s="914"/>
      <c r="AE118" s="915"/>
      <c r="AF118" s="913" t="s">
        <v>305</v>
      </c>
      <c r="AG118" s="914"/>
      <c r="AH118" s="914"/>
      <c r="AI118" s="914"/>
      <c r="AJ118" s="915"/>
      <c r="AK118" s="913" t="s">
        <v>304</v>
      </c>
      <c r="AL118" s="914"/>
      <c r="AM118" s="914"/>
      <c r="AN118" s="914"/>
      <c r="AO118" s="915"/>
      <c r="AP118" s="1000" t="s">
        <v>428</v>
      </c>
      <c r="AQ118" s="1001"/>
      <c r="AR118" s="1001"/>
      <c r="AS118" s="1001"/>
      <c r="AT118" s="1002"/>
      <c r="AU118" s="929"/>
      <c r="AV118" s="930"/>
      <c r="AW118" s="930"/>
      <c r="AX118" s="930"/>
      <c r="AY118" s="930"/>
      <c r="AZ118" s="1003" t="s">
        <v>457</v>
      </c>
      <c r="BA118" s="994"/>
      <c r="BB118" s="994"/>
      <c r="BC118" s="994"/>
      <c r="BD118" s="994"/>
      <c r="BE118" s="994"/>
      <c r="BF118" s="994"/>
      <c r="BG118" s="994"/>
      <c r="BH118" s="994"/>
      <c r="BI118" s="994"/>
      <c r="BJ118" s="994"/>
      <c r="BK118" s="994"/>
      <c r="BL118" s="994"/>
      <c r="BM118" s="994"/>
      <c r="BN118" s="994"/>
      <c r="BO118" s="994"/>
      <c r="BP118" s="995"/>
      <c r="BQ118" s="1026" t="s">
        <v>233</v>
      </c>
      <c r="BR118" s="1027"/>
      <c r="BS118" s="1027"/>
      <c r="BT118" s="1027"/>
      <c r="BU118" s="1027"/>
      <c r="BV118" s="1027" t="s">
        <v>233</v>
      </c>
      <c r="BW118" s="1027"/>
      <c r="BX118" s="1027"/>
      <c r="BY118" s="1027"/>
      <c r="BZ118" s="1027"/>
      <c r="CA118" s="1027" t="s">
        <v>233</v>
      </c>
      <c r="CB118" s="1027"/>
      <c r="CC118" s="1027"/>
      <c r="CD118" s="1027"/>
      <c r="CE118" s="1027"/>
      <c r="CF118" s="943" t="s">
        <v>452</v>
      </c>
      <c r="CG118" s="944"/>
      <c r="CH118" s="944"/>
      <c r="CI118" s="944"/>
      <c r="CJ118" s="944"/>
      <c r="CK118" s="974"/>
      <c r="CL118" s="975"/>
      <c r="CM118" s="945" t="s">
        <v>458</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233</v>
      </c>
      <c r="DH118" s="988"/>
      <c r="DI118" s="988"/>
      <c r="DJ118" s="988"/>
      <c r="DK118" s="989"/>
      <c r="DL118" s="990" t="s">
        <v>452</v>
      </c>
      <c r="DM118" s="988"/>
      <c r="DN118" s="988"/>
      <c r="DO118" s="988"/>
      <c r="DP118" s="989"/>
      <c r="DQ118" s="990" t="s">
        <v>233</v>
      </c>
      <c r="DR118" s="988"/>
      <c r="DS118" s="988"/>
      <c r="DT118" s="988"/>
      <c r="DU118" s="989"/>
      <c r="DV118" s="991" t="s">
        <v>233</v>
      </c>
      <c r="DW118" s="992"/>
      <c r="DX118" s="992"/>
      <c r="DY118" s="992"/>
      <c r="DZ118" s="993"/>
    </row>
    <row r="119" spans="1:130" s="223" customFormat="1" ht="26.25" customHeight="1" x14ac:dyDescent="0.15">
      <c r="A119" s="1087" t="s">
        <v>432</v>
      </c>
      <c r="B119" s="973"/>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v>11967</v>
      </c>
      <c r="AB119" s="921"/>
      <c r="AC119" s="921"/>
      <c r="AD119" s="921"/>
      <c r="AE119" s="922"/>
      <c r="AF119" s="923">
        <v>12264</v>
      </c>
      <c r="AG119" s="921"/>
      <c r="AH119" s="921"/>
      <c r="AI119" s="921"/>
      <c r="AJ119" s="922"/>
      <c r="AK119" s="923">
        <v>12609</v>
      </c>
      <c r="AL119" s="921"/>
      <c r="AM119" s="921"/>
      <c r="AN119" s="921"/>
      <c r="AO119" s="922"/>
      <c r="AP119" s="924">
        <v>0</v>
      </c>
      <c r="AQ119" s="925"/>
      <c r="AR119" s="925"/>
      <c r="AS119" s="925"/>
      <c r="AT119" s="926"/>
      <c r="AU119" s="931"/>
      <c r="AV119" s="932"/>
      <c r="AW119" s="932"/>
      <c r="AX119" s="932"/>
      <c r="AY119" s="932"/>
      <c r="AZ119" s="254" t="s">
        <v>183</v>
      </c>
      <c r="BA119" s="254"/>
      <c r="BB119" s="254"/>
      <c r="BC119" s="254"/>
      <c r="BD119" s="254"/>
      <c r="BE119" s="254"/>
      <c r="BF119" s="254"/>
      <c r="BG119" s="254"/>
      <c r="BH119" s="254"/>
      <c r="BI119" s="254"/>
      <c r="BJ119" s="254"/>
      <c r="BK119" s="254"/>
      <c r="BL119" s="254"/>
      <c r="BM119" s="254"/>
      <c r="BN119" s="254"/>
      <c r="BO119" s="1004" t="s">
        <v>459</v>
      </c>
      <c r="BP119" s="1035"/>
      <c r="BQ119" s="1026">
        <v>208619693</v>
      </c>
      <c r="BR119" s="1027"/>
      <c r="BS119" s="1027"/>
      <c r="BT119" s="1027"/>
      <c r="BU119" s="1027"/>
      <c r="BV119" s="1027">
        <v>201115726</v>
      </c>
      <c r="BW119" s="1027"/>
      <c r="BX119" s="1027"/>
      <c r="BY119" s="1027"/>
      <c r="BZ119" s="1027"/>
      <c r="CA119" s="1027">
        <v>189652158</v>
      </c>
      <c r="CB119" s="1027"/>
      <c r="CC119" s="1027"/>
      <c r="CD119" s="1027"/>
      <c r="CE119" s="1027"/>
      <c r="CF119" s="1028"/>
      <c r="CG119" s="1029"/>
      <c r="CH119" s="1029"/>
      <c r="CI119" s="1029"/>
      <c r="CJ119" s="1030"/>
      <c r="CK119" s="976"/>
      <c r="CL119" s="977"/>
      <c r="CM119" s="1031" t="s">
        <v>460</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1061595</v>
      </c>
      <c r="DH119" s="1013"/>
      <c r="DI119" s="1013"/>
      <c r="DJ119" s="1013"/>
      <c r="DK119" s="1014"/>
      <c r="DL119" s="1012">
        <v>703702</v>
      </c>
      <c r="DM119" s="1013"/>
      <c r="DN119" s="1013"/>
      <c r="DO119" s="1013"/>
      <c r="DP119" s="1014"/>
      <c r="DQ119" s="1012">
        <v>358065</v>
      </c>
      <c r="DR119" s="1013"/>
      <c r="DS119" s="1013"/>
      <c r="DT119" s="1013"/>
      <c r="DU119" s="1014"/>
      <c r="DV119" s="1015">
        <v>0.8</v>
      </c>
      <c r="DW119" s="1016"/>
      <c r="DX119" s="1016"/>
      <c r="DY119" s="1016"/>
      <c r="DZ119" s="1017"/>
    </row>
    <row r="120" spans="1:130" s="223" customFormat="1" ht="26.25" customHeight="1" x14ac:dyDescent="0.15">
      <c r="A120" s="1088"/>
      <c r="B120" s="975"/>
      <c r="C120" s="945" t="s">
        <v>436</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233</v>
      </c>
      <c r="AB120" s="988"/>
      <c r="AC120" s="988"/>
      <c r="AD120" s="988"/>
      <c r="AE120" s="989"/>
      <c r="AF120" s="990" t="s">
        <v>233</v>
      </c>
      <c r="AG120" s="988"/>
      <c r="AH120" s="988"/>
      <c r="AI120" s="988"/>
      <c r="AJ120" s="989"/>
      <c r="AK120" s="990" t="s">
        <v>233</v>
      </c>
      <c r="AL120" s="988"/>
      <c r="AM120" s="988"/>
      <c r="AN120" s="988"/>
      <c r="AO120" s="989"/>
      <c r="AP120" s="991" t="s">
        <v>233</v>
      </c>
      <c r="AQ120" s="992"/>
      <c r="AR120" s="992"/>
      <c r="AS120" s="992"/>
      <c r="AT120" s="993"/>
      <c r="AU120" s="1018" t="s">
        <v>461</v>
      </c>
      <c r="AV120" s="1019"/>
      <c r="AW120" s="1019"/>
      <c r="AX120" s="1019"/>
      <c r="AY120" s="1020"/>
      <c r="AZ120" s="969" t="s">
        <v>462</v>
      </c>
      <c r="BA120" s="918"/>
      <c r="BB120" s="918"/>
      <c r="BC120" s="918"/>
      <c r="BD120" s="918"/>
      <c r="BE120" s="918"/>
      <c r="BF120" s="918"/>
      <c r="BG120" s="918"/>
      <c r="BH120" s="918"/>
      <c r="BI120" s="918"/>
      <c r="BJ120" s="918"/>
      <c r="BK120" s="918"/>
      <c r="BL120" s="918"/>
      <c r="BM120" s="918"/>
      <c r="BN120" s="918"/>
      <c r="BO120" s="918"/>
      <c r="BP120" s="919"/>
      <c r="BQ120" s="955">
        <v>13136745</v>
      </c>
      <c r="BR120" s="956"/>
      <c r="BS120" s="956"/>
      <c r="BT120" s="956"/>
      <c r="BU120" s="956"/>
      <c r="BV120" s="956">
        <v>13292121</v>
      </c>
      <c r="BW120" s="956"/>
      <c r="BX120" s="956"/>
      <c r="BY120" s="956"/>
      <c r="BZ120" s="956"/>
      <c r="CA120" s="956">
        <v>12548145</v>
      </c>
      <c r="CB120" s="956"/>
      <c r="CC120" s="956"/>
      <c r="CD120" s="956"/>
      <c r="CE120" s="956"/>
      <c r="CF120" s="970">
        <v>29</v>
      </c>
      <c r="CG120" s="971"/>
      <c r="CH120" s="971"/>
      <c r="CI120" s="971"/>
      <c r="CJ120" s="971"/>
      <c r="CK120" s="1036" t="s">
        <v>463</v>
      </c>
      <c r="CL120" s="1037"/>
      <c r="CM120" s="1037"/>
      <c r="CN120" s="1037"/>
      <c r="CO120" s="1038"/>
      <c r="CP120" s="1044" t="s">
        <v>464</v>
      </c>
      <c r="CQ120" s="1045"/>
      <c r="CR120" s="1045"/>
      <c r="CS120" s="1045"/>
      <c r="CT120" s="1045"/>
      <c r="CU120" s="1045"/>
      <c r="CV120" s="1045"/>
      <c r="CW120" s="1045"/>
      <c r="CX120" s="1045"/>
      <c r="CY120" s="1045"/>
      <c r="CZ120" s="1045"/>
      <c r="DA120" s="1045"/>
      <c r="DB120" s="1045"/>
      <c r="DC120" s="1045"/>
      <c r="DD120" s="1045"/>
      <c r="DE120" s="1045"/>
      <c r="DF120" s="1046"/>
      <c r="DG120" s="955">
        <v>43716241</v>
      </c>
      <c r="DH120" s="956"/>
      <c r="DI120" s="956"/>
      <c r="DJ120" s="956"/>
      <c r="DK120" s="956"/>
      <c r="DL120" s="956">
        <v>40730201</v>
      </c>
      <c r="DM120" s="956"/>
      <c r="DN120" s="956"/>
      <c r="DO120" s="956"/>
      <c r="DP120" s="956"/>
      <c r="DQ120" s="956">
        <v>36946357</v>
      </c>
      <c r="DR120" s="956"/>
      <c r="DS120" s="956"/>
      <c r="DT120" s="956"/>
      <c r="DU120" s="956"/>
      <c r="DV120" s="957">
        <v>85.3</v>
      </c>
      <c r="DW120" s="957"/>
      <c r="DX120" s="957"/>
      <c r="DY120" s="957"/>
      <c r="DZ120" s="958"/>
    </row>
    <row r="121" spans="1:130" s="223" customFormat="1" ht="26.25" customHeight="1" x14ac:dyDescent="0.15">
      <c r="A121" s="1088"/>
      <c r="B121" s="975"/>
      <c r="C121" s="996" t="s">
        <v>465</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452</v>
      </c>
      <c r="AB121" s="988"/>
      <c r="AC121" s="988"/>
      <c r="AD121" s="988"/>
      <c r="AE121" s="989"/>
      <c r="AF121" s="990" t="s">
        <v>233</v>
      </c>
      <c r="AG121" s="988"/>
      <c r="AH121" s="988"/>
      <c r="AI121" s="988"/>
      <c r="AJ121" s="989"/>
      <c r="AK121" s="990" t="s">
        <v>233</v>
      </c>
      <c r="AL121" s="988"/>
      <c r="AM121" s="988"/>
      <c r="AN121" s="988"/>
      <c r="AO121" s="989"/>
      <c r="AP121" s="991" t="s">
        <v>233</v>
      </c>
      <c r="AQ121" s="992"/>
      <c r="AR121" s="992"/>
      <c r="AS121" s="992"/>
      <c r="AT121" s="993"/>
      <c r="AU121" s="1021"/>
      <c r="AV121" s="1022"/>
      <c r="AW121" s="1022"/>
      <c r="AX121" s="1022"/>
      <c r="AY121" s="1023"/>
      <c r="AZ121" s="978" t="s">
        <v>466</v>
      </c>
      <c r="BA121" s="979"/>
      <c r="BB121" s="979"/>
      <c r="BC121" s="979"/>
      <c r="BD121" s="979"/>
      <c r="BE121" s="979"/>
      <c r="BF121" s="979"/>
      <c r="BG121" s="979"/>
      <c r="BH121" s="979"/>
      <c r="BI121" s="979"/>
      <c r="BJ121" s="979"/>
      <c r="BK121" s="979"/>
      <c r="BL121" s="979"/>
      <c r="BM121" s="979"/>
      <c r="BN121" s="979"/>
      <c r="BO121" s="979"/>
      <c r="BP121" s="980"/>
      <c r="BQ121" s="948">
        <v>11752627</v>
      </c>
      <c r="BR121" s="949"/>
      <c r="BS121" s="949"/>
      <c r="BT121" s="949"/>
      <c r="BU121" s="949"/>
      <c r="BV121" s="949">
        <v>11169597</v>
      </c>
      <c r="BW121" s="949"/>
      <c r="BX121" s="949"/>
      <c r="BY121" s="949"/>
      <c r="BZ121" s="949"/>
      <c r="CA121" s="949">
        <v>10595021</v>
      </c>
      <c r="CB121" s="949"/>
      <c r="CC121" s="949"/>
      <c r="CD121" s="949"/>
      <c r="CE121" s="949"/>
      <c r="CF121" s="943">
        <v>24.5</v>
      </c>
      <c r="CG121" s="944"/>
      <c r="CH121" s="944"/>
      <c r="CI121" s="944"/>
      <c r="CJ121" s="944"/>
      <c r="CK121" s="1039"/>
      <c r="CL121" s="1040"/>
      <c r="CM121" s="1040"/>
      <c r="CN121" s="1040"/>
      <c r="CO121" s="1041"/>
      <c r="CP121" s="1049" t="s">
        <v>467</v>
      </c>
      <c r="CQ121" s="1050"/>
      <c r="CR121" s="1050"/>
      <c r="CS121" s="1050"/>
      <c r="CT121" s="1050"/>
      <c r="CU121" s="1050"/>
      <c r="CV121" s="1050"/>
      <c r="CW121" s="1050"/>
      <c r="CX121" s="1050"/>
      <c r="CY121" s="1050"/>
      <c r="CZ121" s="1050"/>
      <c r="DA121" s="1050"/>
      <c r="DB121" s="1050"/>
      <c r="DC121" s="1050"/>
      <c r="DD121" s="1050"/>
      <c r="DE121" s="1050"/>
      <c r="DF121" s="1051"/>
      <c r="DG121" s="948">
        <v>11396286</v>
      </c>
      <c r="DH121" s="949"/>
      <c r="DI121" s="949"/>
      <c r="DJ121" s="949"/>
      <c r="DK121" s="949"/>
      <c r="DL121" s="949">
        <v>12203202</v>
      </c>
      <c r="DM121" s="949"/>
      <c r="DN121" s="949"/>
      <c r="DO121" s="949"/>
      <c r="DP121" s="949"/>
      <c r="DQ121" s="949">
        <v>11393552</v>
      </c>
      <c r="DR121" s="949"/>
      <c r="DS121" s="949"/>
      <c r="DT121" s="949"/>
      <c r="DU121" s="949"/>
      <c r="DV121" s="950">
        <v>26.3</v>
      </c>
      <c r="DW121" s="950"/>
      <c r="DX121" s="950"/>
      <c r="DY121" s="950"/>
      <c r="DZ121" s="951"/>
    </row>
    <row r="122" spans="1:130" s="223" customFormat="1" ht="26.25" customHeight="1" x14ac:dyDescent="0.15">
      <c r="A122" s="1088"/>
      <c r="B122" s="975"/>
      <c r="C122" s="945" t="s">
        <v>446</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233</v>
      </c>
      <c r="AB122" s="988"/>
      <c r="AC122" s="988"/>
      <c r="AD122" s="988"/>
      <c r="AE122" s="989"/>
      <c r="AF122" s="990" t="s">
        <v>452</v>
      </c>
      <c r="AG122" s="988"/>
      <c r="AH122" s="988"/>
      <c r="AI122" s="988"/>
      <c r="AJ122" s="989"/>
      <c r="AK122" s="990" t="s">
        <v>233</v>
      </c>
      <c r="AL122" s="988"/>
      <c r="AM122" s="988"/>
      <c r="AN122" s="988"/>
      <c r="AO122" s="989"/>
      <c r="AP122" s="991" t="s">
        <v>233</v>
      </c>
      <c r="AQ122" s="992"/>
      <c r="AR122" s="992"/>
      <c r="AS122" s="992"/>
      <c r="AT122" s="993"/>
      <c r="AU122" s="1021"/>
      <c r="AV122" s="1022"/>
      <c r="AW122" s="1022"/>
      <c r="AX122" s="1022"/>
      <c r="AY122" s="1023"/>
      <c r="AZ122" s="1003" t="s">
        <v>468</v>
      </c>
      <c r="BA122" s="994"/>
      <c r="BB122" s="994"/>
      <c r="BC122" s="994"/>
      <c r="BD122" s="994"/>
      <c r="BE122" s="994"/>
      <c r="BF122" s="994"/>
      <c r="BG122" s="994"/>
      <c r="BH122" s="994"/>
      <c r="BI122" s="994"/>
      <c r="BJ122" s="994"/>
      <c r="BK122" s="994"/>
      <c r="BL122" s="994"/>
      <c r="BM122" s="994"/>
      <c r="BN122" s="994"/>
      <c r="BO122" s="994"/>
      <c r="BP122" s="995"/>
      <c r="BQ122" s="1026">
        <v>127196850</v>
      </c>
      <c r="BR122" s="1027"/>
      <c r="BS122" s="1027"/>
      <c r="BT122" s="1027"/>
      <c r="BU122" s="1027"/>
      <c r="BV122" s="1027">
        <v>124442148</v>
      </c>
      <c r="BW122" s="1027"/>
      <c r="BX122" s="1027"/>
      <c r="BY122" s="1027"/>
      <c r="BZ122" s="1027"/>
      <c r="CA122" s="1027">
        <v>119394434</v>
      </c>
      <c r="CB122" s="1027"/>
      <c r="CC122" s="1027"/>
      <c r="CD122" s="1027"/>
      <c r="CE122" s="1027"/>
      <c r="CF122" s="1047">
        <v>275.8</v>
      </c>
      <c r="CG122" s="1048"/>
      <c r="CH122" s="1048"/>
      <c r="CI122" s="1048"/>
      <c r="CJ122" s="1048"/>
      <c r="CK122" s="1039"/>
      <c r="CL122" s="1040"/>
      <c r="CM122" s="1040"/>
      <c r="CN122" s="1040"/>
      <c r="CO122" s="1041"/>
      <c r="CP122" s="1049" t="s">
        <v>469</v>
      </c>
      <c r="CQ122" s="1050"/>
      <c r="CR122" s="1050"/>
      <c r="CS122" s="1050"/>
      <c r="CT122" s="1050"/>
      <c r="CU122" s="1050"/>
      <c r="CV122" s="1050"/>
      <c r="CW122" s="1050"/>
      <c r="CX122" s="1050"/>
      <c r="CY122" s="1050"/>
      <c r="CZ122" s="1050"/>
      <c r="DA122" s="1050"/>
      <c r="DB122" s="1050"/>
      <c r="DC122" s="1050"/>
      <c r="DD122" s="1050"/>
      <c r="DE122" s="1050"/>
      <c r="DF122" s="1051"/>
      <c r="DG122" s="948">
        <v>503966</v>
      </c>
      <c r="DH122" s="949"/>
      <c r="DI122" s="949"/>
      <c r="DJ122" s="949"/>
      <c r="DK122" s="949"/>
      <c r="DL122" s="949">
        <v>553283</v>
      </c>
      <c r="DM122" s="949"/>
      <c r="DN122" s="949"/>
      <c r="DO122" s="949"/>
      <c r="DP122" s="949"/>
      <c r="DQ122" s="949">
        <v>8292576</v>
      </c>
      <c r="DR122" s="949"/>
      <c r="DS122" s="949"/>
      <c r="DT122" s="949"/>
      <c r="DU122" s="949"/>
      <c r="DV122" s="950">
        <v>19.2</v>
      </c>
      <c r="DW122" s="950"/>
      <c r="DX122" s="950"/>
      <c r="DY122" s="950"/>
      <c r="DZ122" s="951"/>
    </row>
    <row r="123" spans="1:130" s="223" customFormat="1" ht="26.25" customHeight="1" x14ac:dyDescent="0.15">
      <c r="A123" s="1088"/>
      <c r="B123" s="975"/>
      <c r="C123" s="945" t="s">
        <v>453</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48821</v>
      </c>
      <c r="AB123" s="988"/>
      <c r="AC123" s="988"/>
      <c r="AD123" s="988"/>
      <c r="AE123" s="989"/>
      <c r="AF123" s="990">
        <v>46963</v>
      </c>
      <c r="AG123" s="988"/>
      <c r="AH123" s="988"/>
      <c r="AI123" s="988"/>
      <c r="AJ123" s="989"/>
      <c r="AK123" s="990">
        <v>37191</v>
      </c>
      <c r="AL123" s="988"/>
      <c r="AM123" s="988"/>
      <c r="AN123" s="988"/>
      <c r="AO123" s="989"/>
      <c r="AP123" s="991">
        <v>0.1</v>
      </c>
      <c r="AQ123" s="992"/>
      <c r="AR123" s="992"/>
      <c r="AS123" s="992"/>
      <c r="AT123" s="993"/>
      <c r="AU123" s="1024"/>
      <c r="AV123" s="1025"/>
      <c r="AW123" s="1025"/>
      <c r="AX123" s="1025"/>
      <c r="AY123" s="1025"/>
      <c r="AZ123" s="254" t="s">
        <v>183</v>
      </c>
      <c r="BA123" s="254"/>
      <c r="BB123" s="254"/>
      <c r="BC123" s="254"/>
      <c r="BD123" s="254"/>
      <c r="BE123" s="254"/>
      <c r="BF123" s="254"/>
      <c r="BG123" s="254"/>
      <c r="BH123" s="254"/>
      <c r="BI123" s="254"/>
      <c r="BJ123" s="254"/>
      <c r="BK123" s="254"/>
      <c r="BL123" s="254"/>
      <c r="BM123" s="254"/>
      <c r="BN123" s="254"/>
      <c r="BO123" s="1004" t="s">
        <v>470</v>
      </c>
      <c r="BP123" s="1035"/>
      <c r="BQ123" s="1094">
        <v>152086222</v>
      </c>
      <c r="BR123" s="1095"/>
      <c r="BS123" s="1095"/>
      <c r="BT123" s="1095"/>
      <c r="BU123" s="1095"/>
      <c r="BV123" s="1095">
        <v>148903866</v>
      </c>
      <c r="BW123" s="1095"/>
      <c r="BX123" s="1095"/>
      <c r="BY123" s="1095"/>
      <c r="BZ123" s="1095"/>
      <c r="CA123" s="1095">
        <v>142537600</v>
      </c>
      <c r="CB123" s="1095"/>
      <c r="CC123" s="1095"/>
      <c r="CD123" s="1095"/>
      <c r="CE123" s="1095"/>
      <c r="CF123" s="1028"/>
      <c r="CG123" s="1029"/>
      <c r="CH123" s="1029"/>
      <c r="CI123" s="1029"/>
      <c r="CJ123" s="1030"/>
      <c r="CK123" s="1039"/>
      <c r="CL123" s="1040"/>
      <c r="CM123" s="1040"/>
      <c r="CN123" s="1040"/>
      <c r="CO123" s="1041"/>
      <c r="CP123" s="1049" t="s">
        <v>399</v>
      </c>
      <c r="CQ123" s="1050"/>
      <c r="CR123" s="1050"/>
      <c r="CS123" s="1050"/>
      <c r="CT123" s="1050"/>
      <c r="CU123" s="1050"/>
      <c r="CV123" s="1050"/>
      <c r="CW123" s="1050"/>
      <c r="CX123" s="1050"/>
      <c r="CY123" s="1050"/>
      <c r="CZ123" s="1050"/>
      <c r="DA123" s="1050"/>
      <c r="DB123" s="1050"/>
      <c r="DC123" s="1050"/>
      <c r="DD123" s="1050"/>
      <c r="DE123" s="1050"/>
      <c r="DF123" s="1051"/>
      <c r="DG123" s="987">
        <v>18039</v>
      </c>
      <c r="DH123" s="988"/>
      <c r="DI123" s="988"/>
      <c r="DJ123" s="988"/>
      <c r="DK123" s="989"/>
      <c r="DL123" s="990">
        <v>15512</v>
      </c>
      <c r="DM123" s="988"/>
      <c r="DN123" s="988"/>
      <c r="DO123" s="988"/>
      <c r="DP123" s="989"/>
      <c r="DQ123" s="990">
        <v>13543</v>
      </c>
      <c r="DR123" s="988"/>
      <c r="DS123" s="988"/>
      <c r="DT123" s="988"/>
      <c r="DU123" s="989"/>
      <c r="DV123" s="991">
        <v>0</v>
      </c>
      <c r="DW123" s="992"/>
      <c r="DX123" s="992"/>
      <c r="DY123" s="992"/>
      <c r="DZ123" s="993"/>
    </row>
    <row r="124" spans="1:130" s="223" customFormat="1" ht="26.25" customHeight="1" thickBot="1" x14ac:dyDescent="0.2">
      <c r="A124" s="1088"/>
      <c r="B124" s="975"/>
      <c r="C124" s="945" t="s">
        <v>456</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233</v>
      </c>
      <c r="AB124" s="988"/>
      <c r="AC124" s="988"/>
      <c r="AD124" s="988"/>
      <c r="AE124" s="989"/>
      <c r="AF124" s="990" t="s">
        <v>233</v>
      </c>
      <c r="AG124" s="988"/>
      <c r="AH124" s="988"/>
      <c r="AI124" s="988"/>
      <c r="AJ124" s="989"/>
      <c r="AK124" s="990" t="s">
        <v>233</v>
      </c>
      <c r="AL124" s="988"/>
      <c r="AM124" s="988"/>
      <c r="AN124" s="988"/>
      <c r="AO124" s="989"/>
      <c r="AP124" s="991" t="s">
        <v>233</v>
      </c>
      <c r="AQ124" s="992"/>
      <c r="AR124" s="992"/>
      <c r="AS124" s="992"/>
      <c r="AT124" s="993"/>
      <c r="AU124" s="1090" t="s">
        <v>471</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128.80000000000001</v>
      </c>
      <c r="BR124" s="1057"/>
      <c r="BS124" s="1057"/>
      <c r="BT124" s="1057"/>
      <c r="BU124" s="1057"/>
      <c r="BV124" s="1057">
        <v>119.9</v>
      </c>
      <c r="BW124" s="1057"/>
      <c r="BX124" s="1057"/>
      <c r="BY124" s="1057"/>
      <c r="BZ124" s="1057"/>
      <c r="CA124" s="1057">
        <v>108.8</v>
      </c>
      <c r="CB124" s="1057"/>
      <c r="CC124" s="1057"/>
      <c r="CD124" s="1057"/>
      <c r="CE124" s="1057"/>
      <c r="CF124" s="1058"/>
      <c r="CG124" s="1059"/>
      <c r="CH124" s="1059"/>
      <c r="CI124" s="1059"/>
      <c r="CJ124" s="1060"/>
      <c r="CK124" s="1042"/>
      <c r="CL124" s="1042"/>
      <c r="CM124" s="1042"/>
      <c r="CN124" s="1042"/>
      <c r="CO124" s="1043"/>
      <c r="CP124" s="1049" t="s">
        <v>472</v>
      </c>
      <c r="CQ124" s="1050"/>
      <c r="CR124" s="1050"/>
      <c r="CS124" s="1050"/>
      <c r="CT124" s="1050"/>
      <c r="CU124" s="1050"/>
      <c r="CV124" s="1050"/>
      <c r="CW124" s="1050"/>
      <c r="CX124" s="1050"/>
      <c r="CY124" s="1050"/>
      <c r="CZ124" s="1050"/>
      <c r="DA124" s="1050"/>
      <c r="DB124" s="1050"/>
      <c r="DC124" s="1050"/>
      <c r="DD124" s="1050"/>
      <c r="DE124" s="1050"/>
      <c r="DF124" s="1051"/>
      <c r="DG124" s="1034">
        <v>8232327</v>
      </c>
      <c r="DH124" s="1013"/>
      <c r="DI124" s="1013"/>
      <c r="DJ124" s="1013"/>
      <c r="DK124" s="1014"/>
      <c r="DL124" s="1012">
        <v>8346140</v>
      </c>
      <c r="DM124" s="1013"/>
      <c r="DN124" s="1013"/>
      <c r="DO124" s="1013"/>
      <c r="DP124" s="1014"/>
      <c r="DQ124" s="1012">
        <v>6553</v>
      </c>
      <c r="DR124" s="1013"/>
      <c r="DS124" s="1013"/>
      <c r="DT124" s="1013"/>
      <c r="DU124" s="1014"/>
      <c r="DV124" s="1015">
        <v>0</v>
      </c>
      <c r="DW124" s="1016"/>
      <c r="DX124" s="1016"/>
      <c r="DY124" s="1016"/>
      <c r="DZ124" s="1017"/>
    </row>
    <row r="125" spans="1:130" s="223" customFormat="1" ht="26.25" customHeight="1" x14ac:dyDescent="0.15">
      <c r="A125" s="1088"/>
      <c r="B125" s="975"/>
      <c r="C125" s="945" t="s">
        <v>458</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233</v>
      </c>
      <c r="AB125" s="988"/>
      <c r="AC125" s="988"/>
      <c r="AD125" s="988"/>
      <c r="AE125" s="989"/>
      <c r="AF125" s="990" t="s">
        <v>233</v>
      </c>
      <c r="AG125" s="988"/>
      <c r="AH125" s="988"/>
      <c r="AI125" s="988"/>
      <c r="AJ125" s="989"/>
      <c r="AK125" s="990" t="s">
        <v>233</v>
      </c>
      <c r="AL125" s="988"/>
      <c r="AM125" s="988"/>
      <c r="AN125" s="988"/>
      <c r="AO125" s="989"/>
      <c r="AP125" s="991" t="s">
        <v>233</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57"/>
      <c r="BR125" s="257"/>
      <c r="BS125" s="257"/>
      <c r="BT125" s="257"/>
      <c r="BU125" s="257"/>
      <c r="BV125" s="257"/>
      <c r="BW125" s="257"/>
      <c r="BX125" s="257"/>
      <c r="BY125" s="257"/>
      <c r="BZ125" s="257"/>
      <c r="CA125" s="257"/>
      <c r="CB125" s="257"/>
      <c r="CC125" s="257"/>
      <c r="CD125" s="257"/>
      <c r="CE125" s="257"/>
      <c r="CF125" s="257"/>
      <c r="CG125" s="257"/>
      <c r="CH125" s="257"/>
      <c r="CI125" s="257"/>
      <c r="CJ125" s="258"/>
      <c r="CK125" s="1052" t="s">
        <v>473</v>
      </c>
      <c r="CL125" s="1037"/>
      <c r="CM125" s="1037"/>
      <c r="CN125" s="1037"/>
      <c r="CO125" s="1038"/>
      <c r="CP125" s="969" t="s">
        <v>474</v>
      </c>
      <c r="CQ125" s="918"/>
      <c r="CR125" s="918"/>
      <c r="CS125" s="918"/>
      <c r="CT125" s="918"/>
      <c r="CU125" s="918"/>
      <c r="CV125" s="918"/>
      <c r="CW125" s="918"/>
      <c r="CX125" s="918"/>
      <c r="CY125" s="918"/>
      <c r="CZ125" s="918"/>
      <c r="DA125" s="918"/>
      <c r="DB125" s="918"/>
      <c r="DC125" s="918"/>
      <c r="DD125" s="918"/>
      <c r="DE125" s="918"/>
      <c r="DF125" s="919"/>
      <c r="DG125" s="955" t="s">
        <v>233</v>
      </c>
      <c r="DH125" s="956"/>
      <c r="DI125" s="956"/>
      <c r="DJ125" s="956"/>
      <c r="DK125" s="956"/>
      <c r="DL125" s="956" t="s">
        <v>233</v>
      </c>
      <c r="DM125" s="956"/>
      <c r="DN125" s="956"/>
      <c r="DO125" s="956"/>
      <c r="DP125" s="956"/>
      <c r="DQ125" s="956" t="s">
        <v>233</v>
      </c>
      <c r="DR125" s="956"/>
      <c r="DS125" s="956"/>
      <c r="DT125" s="956"/>
      <c r="DU125" s="956"/>
      <c r="DV125" s="957" t="s">
        <v>233</v>
      </c>
      <c r="DW125" s="957"/>
      <c r="DX125" s="957"/>
      <c r="DY125" s="957"/>
      <c r="DZ125" s="958"/>
    </row>
    <row r="126" spans="1:130" s="223" customFormat="1" ht="26.25" customHeight="1" thickBot="1" x14ac:dyDescent="0.2">
      <c r="A126" s="1088"/>
      <c r="B126" s="975"/>
      <c r="C126" s="945" t="s">
        <v>460</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559027</v>
      </c>
      <c r="AB126" s="988"/>
      <c r="AC126" s="988"/>
      <c r="AD126" s="988"/>
      <c r="AE126" s="989"/>
      <c r="AF126" s="990">
        <v>532134</v>
      </c>
      <c r="AG126" s="988"/>
      <c r="AH126" s="988"/>
      <c r="AI126" s="988"/>
      <c r="AJ126" s="989"/>
      <c r="AK126" s="990">
        <v>516303</v>
      </c>
      <c r="AL126" s="988"/>
      <c r="AM126" s="988"/>
      <c r="AN126" s="988"/>
      <c r="AO126" s="989"/>
      <c r="AP126" s="991">
        <v>1.2</v>
      </c>
      <c r="AQ126" s="992"/>
      <c r="AR126" s="992"/>
      <c r="AS126" s="992"/>
      <c r="AT126" s="993"/>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260"/>
      <c r="CE126" s="260"/>
      <c r="CF126" s="260"/>
      <c r="CG126" s="257"/>
      <c r="CH126" s="257"/>
      <c r="CI126" s="257"/>
      <c r="CJ126" s="258"/>
      <c r="CK126" s="1053"/>
      <c r="CL126" s="1040"/>
      <c r="CM126" s="1040"/>
      <c r="CN126" s="1040"/>
      <c r="CO126" s="1041"/>
      <c r="CP126" s="978" t="s">
        <v>475</v>
      </c>
      <c r="CQ126" s="979"/>
      <c r="CR126" s="979"/>
      <c r="CS126" s="979"/>
      <c r="CT126" s="979"/>
      <c r="CU126" s="979"/>
      <c r="CV126" s="979"/>
      <c r="CW126" s="979"/>
      <c r="CX126" s="979"/>
      <c r="CY126" s="979"/>
      <c r="CZ126" s="979"/>
      <c r="DA126" s="979"/>
      <c r="DB126" s="979"/>
      <c r="DC126" s="979"/>
      <c r="DD126" s="979"/>
      <c r="DE126" s="979"/>
      <c r="DF126" s="980"/>
      <c r="DG126" s="948" t="s">
        <v>233</v>
      </c>
      <c r="DH126" s="949"/>
      <c r="DI126" s="949"/>
      <c r="DJ126" s="949"/>
      <c r="DK126" s="949"/>
      <c r="DL126" s="949" t="s">
        <v>233</v>
      </c>
      <c r="DM126" s="949"/>
      <c r="DN126" s="949"/>
      <c r="DO126" s="949"/>
      <c r="DP126" s="949"/>
      <c r="DQ126" s="949" t="s">
        <v>233</v>
      </c>
      <c r="DR126" s="949"/>
      <c r="DS126" s="949"/>
      <c r="DT126" s="949"/>
      <c r="DU126" s="949"/>
      <c r="DV126" s="950" t="s">
        <v>233</v>
      </c>
      <c r="DW126" s="950"/>
      <c r="DX126" s="950"/>
      <c r="DY126" s="950"/>
      <c r="DZ126" s="951"/>
    </row>
    <row r="127" spans="1:130" s="223" customFormat="1" ht="26.25" customHeight="1" x14ac:dyDescent="0.15">
      <c r="A127" s="1089"/>
      <c r="B127" s="977"/>
      <c r="C127" s="1031" t="s">
        <v>476</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18</v>
      </c>
      <c r="AB127" s="988"/>
      <c r="AC127" s="988"/>
      <c r="AD127" s="988"/>
      <c r="AE127" s="989"/>
      <c r="AF127" s="990">
        <v>5</v>
      </c>
      <c r="AG127" s="988"/>
      <c r="AH127" s="988"/>
      <c r="AI127" s="988"/>
      <c r="AJ127" s="989"/>
      <c r="AK127" s="990" t="s">
        <v>233</v>
      </c>
      <c r="AL127" s="988"/>
      <c r="AM127" s="988"/>
      <c r="AN127" s="988"/>
      <c r="AO127" s="989"/>
      <c r="AP127" s="991" t="s">
        <v>233</v>
      </c>
      <c r="AQ127" s="992"/>
      <c r="AR127" s="992"/>
      <c r="AS127" s="992"/>
      <c r="AT127" s="993"/>
      <c r="AU127" s="259"/>
      <c r="AV127" s="259"/>
      <c r="AW127" s="259"/>
      <c r="AX127" s="1061" t="s">
        <v>477</v>
      </c>
      <c r="AY127" s="1062"/>
      <c r="AZ127" s="1062"/>
      <c r="BA127" s="1062"/>
      <c r="BB127" s="1062"/>
      <c r="BC127" s="1062"/>
      <c r="BD127" s="1062"/>
      <c r="BE127" s="1063"/>
      <c r="BF127" s="1064" t="s">
        <v>478</v>
      </c>
      <c r="BG127" s="1062"/>
      <c r="BH127" s="1062"/>
      <c r="BI127" s="1062"/>
      <c r="BJ127" s="1062"/>
      <c r="BK127" s="1062"/>
      <c r="BL127" s="1063"/>
      <c r="BM127" s="1064" t="s">
        <v>479</v>
      </c>
      <c r="BN127" s="1062"/>
      <c r="BO127" s="1062"/>
      <c r="BP127" s="1062"/>
      <c r="BQ127" s="1062"/>
      <c r="BR127" s="1062"/>
      <c r="BS127" s="1063"/>
      <c r="BT127" s="1064" t="s">
        <v>480</v>
      </c>
      <c r="BU127" s="1062"/>
      <c r="BV127" s="1062"/>
      <c r="BW127" s="1062"/>
      <c r="BX127" s="1062"/>
      <c r="BY127" s="1062"/>
      <c r="BZ127" s="1086"/>
      <c r="CA127" s="259"/>
      <c r="CB127" s="259"/>
      <c r="CC127" s="259"/>
      <c r="CD127" s="260"/>
      <c r="CE127" s="260"/>
      <c r="CF127" s="260"/>
      <c r="CG127" s="257"/>
      <c r="CH127" s="257"/>
      <c r="CI127" s="257"/>
      <c r="CJ127" s="258"/>
      <c r="CK127" s="1053"/>
      <c r="CL127" s="1040"/>
      <c r="CM127" s="1040"/>
      <c r="CN127" s="1040"/>
      <c r="CO127" s="1041"/>
      <c r="CP127" s="978" t="s">
        <v>481</v>
      </c>
      <c r="CQ127" s="979"/>
      <c r="CR127" s="979"/>
      <c r="CS127" s="979"/>
      <c r="CT127" s="979"/>
      <c r="CU127" s="979"/>
      <c r="CV127" s="979"/>
      <c r="CW127" s="979"/>
      <c r="CX127" s="979"/>
      <c r="CY127" s="979"/>
      <c r="CZ127" s="979"/>
      <c r="DA127" s="979"/>
      <c r="DB127" s="979"/>
      <c r="DC127" s="979"/>
      <c r="DD127" s="979"/>
      <c r="DE127" s="979"/>
      <c r="DF127" s="980"/>
      <c r="DG127" s="948" t="s">
        <v>233</v>
      </c>
      <c r="DH127" s="949"/>
      <c r="DI127" s="949"/>
      <c r="DJ127" s="949"/>
      <c r="DK127" s="949"/>
      <c r="DL127" s="949" t="s">
        <v>233</v>
      </c>
      <c r="DM127" s="949"/>
      <c r="DN127" s="949"/>
      <c r="DO127" s="949"/>
      <c r="DP127" s="949"/>
      <c r="DQ127" s="949" t="s">
        <v>233</v>
      </c>
      <c r="DR127" s="949"/>
      <c r="DS127" s="949"/>
      <c r="DT127" s="949"/>
      <c r="DU127" s="949"/>
      <c r="DV127" s="950" t="s">
        <v>233</v>
      </c>
      <c r="DW127" s="950"/>
      <c r="DX127" s="950"/>
      <c r="DY127" s="950"/>
      <c r="DZ127" s="951"/>
    </row>
    <row r="128" spans="1:130" s="223" customFormat="1" ht="26.25" customHeight="1" thickBot="1" x14ac:dyDescent="0.2">
      <c r="A128" s="1072" t="s">
        <v>482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483</v>
      </c>
      <c r="X128" s="1074"/>
      <c r="Y128" s="1074"/>
      <c r="Z128" s="1075"/>
      <c r="AA128" s="1076">
        <v>1346037</v>
      </c>
      <c r="AB128" s="1077"/>
      <c r="AC128" s="1077"/>
      <c r="AD128" s="1077"/>
      <c r="AE128" s="1078"/>
      <c r="AF128" s="1079">
        <v>1339992</v>
      </c>
      <c r="AG128" s="1077"/>
      <c r="AH128" s="1077"/>
      <c r="AI128" s="1077"/>
      <c r="AJ128" s="1078"/>
      <c r="AK128" s="1079">
        <v>1340685</v>
      </c>
      <c r="AL128" s="1077"/>
      <c r="AM128" s="1077"/>
      <c r="AN128" s="1077"/>
      <c r="AO128" s="1078"/>
      <c r="AP128" s="1080"/>
      <c r="AQ128" s="1081"/>
      <c r="AR128" s="1081"/>
      <c r="AS128" s="1081"/>
      <c r="AT128" s="1082"/>
      <c r="AU128" s="259"/>
      <c r="AV128" s="259"/>
      <c r="AW128" s="259"/>
      <c r="AX128" s="917" t="s">
        <v>484</v>
      </c>
      <c r="AY128" s="918"/>
      <c r="AZ128" s="918"/>
      <c r="BA128" s="918"/>
      <c r="BB128" s="918"/>
      <c r="BC128" s="918"/>
      <c r="BD128" s="918"/>
      <c r="BE128" s="919"/>
      <c r="BF128" s="1083" t="s">
        <v>233</v>
      </c>
      <c r="BG128" s="1084"/>
      <c r="BH128" s="1084"/>
      <c r="BI128" s="1084"/>
      <c r="BJ128" s="1084"/>
      <c r="BK128" s="1084"/>
      <c r="BL128" s="1085"/>
      <c r="BM128" s="1083">
        <v>11.25</v>
      </c>
      <c r="BN128" s="1084"/>
      <c r="BO128" s="1084"/>
      <c r="BP128" s="1084"/>
      <c r="BQ128" s="1084"/>
      <c r="BR128" s="1084"/>
      <c r="BS128" s="1085"/>
      <c r="BT128" s="1083">
        <v>20</v>
      </c>
      <c r="BU128" s="1084"/>
      <c r="BV128" s="1084"/>
      <c r="BW128" s="1084"/>
      <c r="BX128" s="1084"/>
      <c r="BY128" s="1084"/>
      <c r="BZ128" s="1108"/>
      <c r="CA128" s="260"/>
      <c r="CB128" s="260"/>
      <c r="CC128" s="260"/>
      <c r="CD128" s="260"/>
      <c r="CE128" s="260"/>
      <c r="CF128" s="260"/>
      <c r="CG128" s="257"/>
      <c r="CH128" s="257"/>
      <c r="CI128" s="257"/>
      <c r="CJ128" s="258"/>
      <c r="CK128" s="1054"/>
      <c r="CL128" s="1055"/>
      <c r="CM128" s="1055"/>
      <c r="CN128" s="1055"/>
      <c r="CO128" s="1056"/>
      <c r="CP128" s="1065" t="s">
        <v>485</v>
      </c>
      <c r="CQ128" s="1066"/>
      <c r="CR128" s="1066"/>
      <c r="CS128" s="1066"/>
      <c r="CT128" s="1066"/>
      <c r="CU128" s="1066"/>
      <c r="CV128" s="1066"/>
      <c r="CW128" s="1066"/>
      <c r="CX128" s="1066"/>
      <c r="CY128" s="1066"/>
      <c r="CZ128" s="1066"/>
      <c r="DA128" s="1066"/>
      <c r="DB128" s="1066"/>
      <c r="DC128" s="1066"/>
      <c r="DD128" s="1066"/>
      <c r="DE128" s="1066"/>
      <c r="DF128" s="1067"/>
      <c r="DG128" s="1068">
        <v>261566</v>
      </c>
      <c r="DH128" s="1069"/>
      <c r="DI128" s="1069"/>
      <c r="DJ128" s="1069"/>
      <c r="DK128" s="1069"/>
      <c r="DL128" s="1069">
        <v>231479</v>
      </c>
      <c r="DM128" s="1069"/>
      <c r="DN128" s="1069"/>
      <c r="DO128" s="1069"/>
      <c r="DP128" s="1069"/>
      <c r="DQ128" s="1069">
        <v>201368</v>
      </c>
      <c r="DR128" s="1069"/>
      <c r="DS128" s="1069"/>
      <c r="DT128" s="1069"/>
      <c r="DU128" s="1069"/>
      <c r="DV128" s="1070">
        <v>0.5</v>
      </c>
      <c r="DW128" s="1070"/>
      <c r="DX128" s="1070"/>
      <c r="DY128" s="1070"/>
      <c r="DZ128" s="1071"/>
    </row>
    <row r="129" spans="1:131" s="223" customFormat="1" ht="26.25" customHeight="1" x14ac:dyDescent="0.15">
      <c r="A129" s="959" t="s">
        <v>100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486</v>
      </c>
      <c r="X129" s="1103"/>
      <c r="Y129" s="1103"/>
      <c r="Z129" s="1104"/>
      <c r="AA129" s="987">
        <v>56659863</v>
      </c>
      <c r="AB129" s="988"/>
      <c r="AC129" s="988"/>
      <c r="AD129" s="988"/>
      <c r="AE129" s="989"/>
      <c r="AF129" s="990">
        <v>55615990</v>
      </c>
      <c r="AG129" s="988"/>
      <c r="AH129" s="988"/>
      <c r="AI129" s="988"/>
      <c r="AJ129" s="989"/>
      <c r="AK129" s="990">
        <v>55073599</v>
      </c>
      <c r="AL129" s="988"/>
      <c r="AM129" s="988"/>
      <c r="AN129" s="988"/>
      <c r="AO129" s="989"/>
      <c r="AP129" s="1105"/>
      <c r="AQ129" s="1106"/>
      <c r="AR129" s="1106"/>
      <c r="AS129" s="1106"/>
      <c r="AT129" s="1107"/>
      <c r="AU129" s="261"/>
      <c r="AV129" s="261"/>
      <c r="AW129" s="261"/>
      <c r="AX129" s="1096" t="s">
        <v>487</v>
      </c>
      <c r="AY129" s="979"/>
      <c r="AZ129" s="979"/>
      <c r="BA129" s="979"/>
      <c r="BB129" s="979"/>
      <c r="BC129" s="979"/>
      <c r="BD129" s="979"/>
      <c r="BE129" s="980"/>
      <c r="BF129" s="1097" t="s">
        <v>233</v>
      </c>
      <c r="BG129" s="1098"/>
      <c r="BH129" s="1098"/>
      <c r="BI129" s="1098"/>
      <c r="BJ129" s="1098"/>
      <c r="BK129" s="1098"/>
      <c r="BL129" s="1099"/>
      <c r="BM129" s="1097">
        <v>16.25</v>
      </c>
      <c r="BN129" s="1098"/>
      <c r="BO129" s="1098"/>
      <c r="BP129" s="1098"/>
      <c r="BQ129" s="1098"/>
      <c r="BR129" s="1098"/>
      <c r="BS129" s="1099"/>
      <c r="BT129" s="1097">
        <v>30</v>
      </c>
      <c r="BU129" s="1100"/>
      <c r="BV129" s="1100"/>
      <c r="BW129" s="1100"/>
      <c r="BX129" s="1100"/>
      <c r="BY129" s="1100"/>
      <c r="BZ129" s="1101"/>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2"/>
      <c r="CV129" s="262"/>
      <c r="CW129" s="262"/>
      <c r="CX129" s="262"/>
      <c r="CY129" s="262"/>
      <c r="CZ129" s="262"/>
      <c r="DA129" s="262"/>
      <c r="DB129" s="262"/>
      <c r="DC129" s="262"/>
      <c r="DD129" s="262"/>
      <c r="DE129" s="262"/>
      <c r="DF129" s="262"/>
      <c r="DG129" s="262"/>
      <c r="DH129" s="262"/>
      <c r="DI129" s="262"/>
      <c r="DJ129" s="262"/>
      <c r="DK129" s="262"/>
      <c r="DL129" s="262"/>
      <c r="DM129" s="262"/>
      <c r="DN129" s="262"/>
      <c r="DO129" s="262"/>
      <c r="DP129" s="230"/>
      <c r="DQ129" s="230"/>
      <c r="DR129" s="230"/>
      <c r="DS129" s="230"/>
      <c r="DT129" s="230"/>
      <c r="DU129" s="230"/>
      <c r="DV129" s="230"/>
      <c r="DW129" s="230"/>
      <c r="DX129" s="230"/>
      <c r="DY129" s="230"/>
      <c r="DZ129" s="234"/>
    </row>
    <row r="130" spans="1:131" s="223" customFormat="1" ht="26.25" customHeight="1" x14ac:dyDescent="0.15">
      <c r="A130" s="959" t="s">
        <v>488</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489</v>
      </c>
      <c r="X130" s="1103"/>
      <c r="Y130" s="1103"/>
      <c r="Z130" s="1104"/>
      <c r="AA130" s="987">
        <v>12777092</v>
      </c>
      <c r="AB130" s="988"/>
      <c r="AC130" s="988"/>
      <c r="AD130" s="988"/>
      <c r="AE130" s="989"/>
      <c r="AF130" s="990">
        <v>12101070</v>
      </c>
      <c r="AG130" s="988"/>
      <c r="AH130" s="988"/>
      <c r="AI130" s="988"/>
      <c r="AJ130" s="989"/>
      <c r="AK130" s="990">
        <v>11782761</v>
      </c>
      <c r="AL130" s="988"/>
      <c r="AM130" s="988"/>
      <c r="AN130" s="988"/>
      <c r="AO130" s="989"/>
      <c r="AP130" s="1105"/>
      <c r="AQ130" s="1106"/>
      <c r="AR130" s="1106"/>
      <c r="AS130" s="1106"/>
      <c r="AT130" s="1107"/>
      <c r="AU130" s="261"/>
      <c r="AV130" s="261"/>
      <c r="AW130" s="261"/>
      <c r="AX130" s="1096" t="s">
        <v>490</v>
      </c>
      <c r="AY130" s="979"/>
      <c r="AZ130" s="979"/>
      <c r="BA130" s="979"/>
      <c r="BB130" s="979"/>
      <c r="BC130" s="979"/>
      <c r="BD130" s="979"/>
      <c r="BE130" s="980"/>
      <c r="BF130" s="1133">
        <v>14.6</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c r="CW130" s="262"/>
      <c r="CX130" s="262"/>
      <c r="CY130" s="262"/>
      <c r="CZ130" s="262"/>
      <c r="DA130" s="262"/>
      <c r="DB130" s="262"/>
      <c r="DC130" s="262"/>
      <c r="DD130" s="262"/>
      <c r="DE130" s="262"/>
      <c r="DF130" s="262"/>
      <c r="DG130" s="262"/>
      <c r="DH130" s="262"/>
      <c r="DI130" s="262"/>
      <c r="DJ130" s="262"/>
      <c r="DK130" s="262"/>
      <c r="DL130" s="262"/>
      <c r="DM130" s="262"/>
      <c r="DN130" s="262"/>
      <c r="DO130" s="262"/>
      <c r="DP130" s="230"/>
      <c r="DQ130" s="230"/>
      <c r="DR130" s="230"/>
      <c r="DS130" s="230"/>
      <c r="DT130" s="230"/>
      <c r="DU130" s="230"/>
      <c r="DV130" s="230"/>
      <c r="DW130" s="230"/>
      <c r="DX130" s="230"/>
      <c r="DY130" s="230"/>
      <c r="DZ130" s="234"/>
    </row>
    <row r="131" spans="1:131" s="223"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491</v>
      </c>
      <c r="X131" s="1141"/>
      <c r="Y131" s="1141"/>
      <c r="Z131" s="1142"/>
      <c r="AA131" s="1034">
        <v>43882771</v>
      </c>
      <c r="AB131" s="1013"/>
      <c r="AC131" s="1013"/>
      <c r="AD131" s="1013"/>
      <c r="AE131" s="1014"/>
      <c r="AF131" s="1012">
        <v>43514920</v>
      </c>
      <c r="AG131" s="1013"/>
      <c r="AH131" s="1013"/>
      <c r="AI131" s="1013"/>
      <c r="AJ131" s="1014"/>
      <c r="AK131" s="1012">
        <v>43290838</v>
      </c>
      <c r="AL131" s="1013"/>
      <c r="AM131" s="1013"/>
      <c r="AN131" s="1013"/>
      <c r="AO131" s="1014"/>
      <c r="AP131" s="1143"/>
      <c r="AQ131" s="1144"/>
      <c r="AR131" s="1144"/>
      <c r="AS131" s="1144"/>
      <c r="AT131" s="1145"/>
      <c r="AU131" s="261"/>
      <c r="AV131" s="261"/>
      <c r="AW131" s="261"/>
      <c r="AX131" s="1115" t="s">
        <v>492</v>
      </c>
      <c r="AY131" s="1066"/>
      <c r="AZ131" s="1066"/>
      <c r="BA131" s="1066"/>
      <c r="BB131" s="1066"/>
      <c r="BC131" s="1066"/>
      <c r="BD131" s="1066"/>
      <c r="BE131" s="1067"/>
      <c r="BF131" s="1116">
        <v>108.8</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c r="CW131" s="262"/>
      <c r="CX131" s="262"/>
      <c r="CY131" s="262"/>
      <c r="CZ131" s="262"/>
      <c r="DA131" s="262"/>
      <c r="DB131" s="262"/>
      <c r="DC131" s="262"/>
      <c r="DD131" s="262"/>
      <c r="DE131" s="262"/>
      <c r="DF131" s="262"/>
      <c r="DG131" s="262"/>
      <c r="DH131" s="262"/>
      <c r="DI131" s="262"/>
      <c r="DJ131" s="262"/>
      <c r="DK131" s="262"/>
      <c r="DL131" s="262"/>
      <c r="DM131" s="262"/>
      <c r="DN131" s="262"/>
      <c r="DO131" s="262"/>
      <c r="DP131" s="230"/>
      <c r="DQ131" s="230"/>
      <c r="DR131" s="230"/>
      <c r="DS131" s="230"/>
      <c r="DT131" s="230"/>
      <c r="DU131" s="230"/>
      <c r="DV131" s="230"/>
      <c r="DW131" s="230"/>
      <c r="DX131" s="230"/>
      <c r="DY131" s="230"/>
      <c r="DZ131" s="234"/>
    </row>
    <row r="132" spans="1:131" s="223" customFormat="1" ht="26.25" customHeight="1" x14ac:dyDescent="0.15">
      <c r="A132" s="1122" t="s">
        <v>493</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494</v>
      </c>
      <c r="W132" s="1126"/>
      <c r="X132" s="1126"/>
      <c r="Y132" s="1126"/>
      <c r="Z132" s="1127"/>
      <c r="AA132" s="1128">
        <v>14.853274280000001</v>
      </c>
      <c r="AB132" s="1129"/>
      <c r="AC132" s="1129"/>
      <c r="AD132" s="1129"/>
      <c r="AE132" s="1130"/>
      <c r="AF132" s="1131">
        <v>15.13158935</v>
      </c>
      <c r="AG132" s="1129"/>
      <c r="AH132" s="1129"/>
      <c r="AI132" s="1129"/>
      <c r="AJ132" s="1130"/>
      <c r="AK132" s="1131">
        <v>14.08537067</v>
      </c>
      <c r="AL132" s="1129"/>
      <c r="AM132" s="1129"/>
      <c r="AN132" s="1129"/>
      <c r="AO132" s="1130"/>
      <c r="AP132" s="1028"/>
      <c r="AQ132" s="1029"/>
      <c r="AR132" s="1029"/>
      <c r="AS132" s="1029"/>
      <c r="AT132" s="1132"/>
      <c r="AU132" s="263"/>
      <c r="AV132" s="264"/>
      <c r="AW132" s="264"/>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34"/>
      <c r="DQ132" s="234"/>
      <c r="DR132" s="234"/>
      <c r="DS132" s="234"/>
      <c r="DT132" s="234"/>
      <c r="DU132" s="234"/>
      <c r="DV132" s="234"/>
      <c r="DW132" s="234"/>
      <c r="DX132" s="234"/>
      <c r="DY132" s="234"/>
      <c r="DZ132" s="234"/>
    </row>
    <row r="133" spans="1:131" s="223"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495</v>
      </c>
      <c r="W133" s="1109"/>
      <c r="X133" s="1109"/>
      <c r="Y133" s="1109"/>
      <c r="Z133" s="1110"/>
      <c r="AA133" s="1111">
        <v>15.4</v>
      </c>
      <c r="AB133" s="1112"/>
      <c r="AC133" s="1112"/>
      <c r="AD133" s="1112"/>
      <c r="AE133" s="1113"/>
      <c r="AF133" s="1111">
        <v>15.1</v>
      </c>
      <c r="AG133" s="1112"/>
      <c r="AH133" s="1112"/>
      <c r="AI133" s="1112"/>
      <c r="AJ133" s="1113"/>
      <c r="AK133" s="1111">
        <v>14.6</v>
      </c>
      <c r="AL133" s="1112"/>
      <c r="AM133" s="1112"/>
      <c r="AN133" s="1112"/>
      <c r="AO133" s="1113"/>
      <c r="AP133" s="1058"/>
      <c r="AQ133" s="1059"/>
      <c r="AR133" s="1059"/>
      <c r="AS133" s="1059"/>
      <c r="AT133" s="1114"/>
      <c r="AU133" s="264"/>
      <c r="AV133" s="264"/>
      <c r="AW133" s="264"/>
      <c r="AX133" s="264"/>
      <c r="AY133" s="264"/>
      <c r="AZ133" s="264"/>
      <c r="BA133" s="264"/>
      <c r="BB133" s="264"/>
      <c r="BC133" s="264"/>
      <c r="BD133" s="264"/>
      <c r="BE133" s="264"/>
      <c r="BF133" s="264"/>
      <c r="BG133" s="264"/>
      <c r="BH133" s="264"/>
      <c r="BI133" s="264"/>
      <c r="BJ133" s="264"/>
      <c r="BK133" s="264"/>
      <c r="BL133" s="264"/>
      <c r="BM133" s="264"/>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34"/>
      <c r="DQ133" s="234"/>
      <c r="DR133" s="234"/>
      <c r="DS133" s="234"/>
      <c r="DT133" s="234"/>
      <c r="DU133" s="234"/>
      <c r="DV133" s="234"/>
      <c r="DW133" s="234"/>
      <c r="DX133" s="234"/>
      <c r="DY133" s="234"/>
      <c r="DZ133" s="234"/>
    </row>
    <row r="134" spans="1:131" s="224" customFormat="1" ht="11.25" customHeight="1" x14ac:dyDescent="0.15">
      <c r="A134" s="265"/>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4"/>
      <c r="AV134" s="264"/>
      <c r="AW134" s="264"/>
      <c r="AX134" s="264"/>
      <c r="AY134" s="264"/>
      <c r="AZ134" s="264"/>
      <c r="BA134" s="264"/>
      <c r="BB134" s="264"/>
      <c r="BC134" s="264"/>
      <c r="BD134" s="264"/>
      <c r="BE134" s="264"/>
      <c r="BF134" s="264"/>
      <c r="BG134" s="264"/>
      <c r="BH134" s="264"/>
      <c r="BI134" s="264"/>
      <c r="BJ134" s="264"/>
      <c r="BK134" s="264"/>
      <c r="BL134" s="264"/>
      <c r="BM134" s="264"/>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2"/>
      <c r="DF134" s="262"/>
      <c r="DG134" s="262"/>
      <c r="DH134" s="262"/>
      <c r="DI134" s="262"/>
      <c r="DJ134" s="262"/>
      <c r="DK134" s="262"/>
      <c r="DL134" s="262"/>
      <c r="DM134" s="262"/>
      <c r="DN134" s="262"/>
      <c r="DO134" s="262"/>
      <c r="DP134" s="234"/>
      <c r="DQ134" s="234"/>
      <c r="DR134" s="234"/>
      <c r="DS134" s="234"/>
      <c r="DT134" s="234"/>
      <c r="DU134" s="234"/>
      <c r="DV134" s="234"/>
      <c r="DW134" s="234"/>
      <c r="DX134" s="234"/>
      <c r="DY134" s="234"/>
      <c r="DZ134" s="234"/>
      <c r="EA134" s="223"/>
    </row>
    <row r="135" spans="1:131" ht="14.25" hidden="1" x14ac:dyDescent="0.1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row>
    <row r="136" spans="1:131" hidden="1" x14ac:dyDescent="0.15"/>
  </sheetData>
  <sheetProtection algorithmName="SHA-512" hashValue="pMEdWzOcPlMbOlV6J4Mn8KkyFoKYGio/ME2/OkAfTXj5/VOsuPtgR3N3hOaJ43Fsbl5VcKPWq4i1GkjxjNi6Qg==" saltValue="JM6YAwNwJMDo6JmCxOGd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22" zoomScale="85" zoomScaleNormal="85" zoomScaleSheetLayoutView="85" workbookViewId="0">
      <selection activeCell="DE76" sqref="DE76"/>
    </sheetView>
  </sheetViews>
  <sheetFormatPr defaultColWidth="0" defaultRowHeight="13.5" customHeight="1" zeroHeight="1" x14ac:dyDescent="0.15"/>
  <cols>
    <col min="1" max="120" width="2.75" style="268" customWidth="1"/>
    <col min="121" max="121" width="0" style="267" hidden="1" customWidth="1"/>
    <col min="122" max="16384" width="9" style="267" hidden="1"/>
  </cols>
  <sheetData>
    <row r="1" spans="1:120"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7"/>
    </row>
    <row r="17" spans="119:120" x14ac:dyDescent="0.15">
      <c r="DP17" s="267"/>
    </row>
    <row r="18" spans="119:120" x14ac:dyDescent="0.15"/>
    <row r="19" spans="119:120" x14ac:dyDescent="0.15"/>
    <row r="20" spans="119:120" x14ac:dyDescent="0.15">
      <c r="DO20" s="267"/>
      <c r="DP20" s="267"/>
    </row>
    <row r="21" spans="119:120" x14ac:dyDescent="0.15">
      <c r="DP21" s="267"/>
    </row>
    <row r="22" spans="119:120" x14ac:dyDescent="0.15"/>
    <row r="23" spans="119:120" x14ac:dyDescent="0.15">
      <c r="DO23" s="267"/>
      <c r="DP23" s="267"/>
    </row>
    <row r="24" spans="119:120" x14ac:dyDescent="0.15">
      <c r="DP24" s="267"/>
    </row>
    <row r="25" spans="119:120" x14ac:dyDescent="0.15">
      <c r="DP25" s="267"/>
    </row>
    <row r="26" spans="119:120" x14ac:dyDescent="0.15">
      <c r="DO26" s="267"/>
      <c r="DP26" s="267"/>
    </row>
    <row r="27" spans="119:120" x14ac:dyDescent="0.15"/>
    <row r="28" spans="119:120" x14ac:dyDescent="0.15">
      <c r="DO28" s="267"/>
      <c r="DP28" s="267"/>
    </row>
    <row r="29" spans="119:120" x14ac:dyDescent="0.15">
      <c r="DP29" s="267"/>
    </row>
    <row r="30" spans="119:120" x14ac:dyDescent="0.15"/>
    <row r="31" spans="119:120" x14ac:dyDescent="0.15">
      <c r="DO31" s="267"/>
      <c r="DP31" s="267"/>
    </row>
    <row r="32" spans="119:120" x14ac:dyDescent="0.15"/>
    <row r="33" spans="98:120" x14ac:dyDescent="0.15">
      <c r="DO33" s="267"/>
      <c r="DP33" s="267"/>
    </row>
    <row r="34" spans="98:120" x14ac:dyDescent="0.15">
      <c r="DM34" s="267"/>
    </row>
    <row r="35" spans="98:120" x14ac:dyDescent="0.15">
      <c r="CT35" s="267"/>
      <c r="CU35" s="267"/>
      <c r="CV35" s="267"/>
      <c r="CY35" s="267"/>
      <c r="CZ35" s="267"/>
      <c r="DA35" s="267"/>
      <c r="DD35" s="267"/>
      <c r="DE35" s="267"/>
      <c r="DF35" s="267"/>
      <c r="DI35" s="267"/>
      <c r="DJ35" s="267"/>
      <c r="DK35" s="267"/>
      <c r="DM35" s="267"/>
      <c r="DN35" s="267"/>
      <c r="DO35" s="267"/>
      <c r="DP35" s="267"/>
    </row>
    <row r="36" spans="98:120" x14ac:dyDescent="0.15"/>
    <row r="37" spans="98:120" x14ac:dyDescent="0.15">
      <c r="CW37" s="267"/>
      <c r="DB37" s="267"/>
      <c r="DG37" s="267"/>
      <c r="DL37" s="267"/>
      <c r="DP37" s="267"/>
    </row>
    <row r="38" spans="98:120" x14ac:dyDescent="0.15">
      <c r="CT38" s="267"/>
      <c r="CU38" s="267"/>
      <c r="CV38" s="267"/>
      <c r="CW38" s="267"/>
      <c r="CY38" s="267"/>
      <c r="CZ38" s="267"/>
      <c r="DA38" s="267"/>
      <c r="DB38" s="267"/>
      <c r="DD38" s="267"/>
      <c r="DE38" s="267"/>
      <c r="DF38" s="267"/>
      <c r="DG38" s="267"/>
      <c r="DI38" s="267"/>
      <c r="DJ38" s="267"/>
      <c r="DK38" s="267"/>
      <c r="DL38" s="267"/>
      <c r="DN38" s="267"/>
      <c r="DO38" s="267"/>
      <c r="DP38" s="26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7"/>
      <c r="DO49" s="267"/>
      <c r="DP49" s="26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7"/>
      <c r="CS63" s="267"/>
      <c r="CX63" s="267"/>
      <c r="DC63" s="267"/>
      <c r="DH63" s="267"/>
    </row>
    <row r="64" spans="22:120" x14ac:dyDescent="0.15">
      <c r="V64" s="267"/>
    </row>
    <row r="65" spans="15:120" x14ac:dyDescent="0.15">
      <c r="X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U65" s="267"/>
      <c r="CZ65" s="267"/>
      <c r="DE65" s="267"/>
      <c r="DJ65" s="267"/>
    </row>
    <row r="66" spans="15:120" x14ac:dyDescent="0.15">
      <c r="Q66" s="267"/>
      <c r="S66" s="267"/>
      <c r="U66" s="267"/>
      <c r="DM66" s="267"/>
    </row>
    <row r="67" spans="15:120" x14ac:dyDescent="0.15">
      <c r="O67" s="267"/>
      <c r="P67" s="267"/>
      <c r="R67" s="267"/>
      <c r="T67" s="267"/>
      <c r="Y67" s="267"/>
      <c r="CT67" s="267"/>
      <c r="CV67" s="267"/>
      <c r="CW67" s="267"/>
      <c r="CY67" s="267"/>
      <c r="DA67" s="267"/>
      <c r="DB67" s="267"/>
      <c r="DD67" s="267"/>
      <c r="DF67" s="267"/>
      <c r="DG67" s="267"/>
      <c r="DI67" s="267"/>
      <c r="DK67" s="267"/>
      <c r="DL67" s="267"/>
      <c r="DN67" s="267"/>
      <c r="DO67" s="267"/>
      <c r="DP67" s="267"/>
    </row>
    <row r="68" spans="15:120" x14ac:dyDescent="0.15"/>
    <row r="69" spans="15:120" x14ac:dyDescent="0.15"/>
    <row r="70" spans="15:120" x14ac:dyDescent="0.15"/>
    <row r="71" spans="15:120" x14ac:dyDescent="0.15"/>
    <row r="72" spans="15:120" x14ac:dyDescent="0.15">
      <c r="DP72" s="267"/>
    </row>
    <row r="73" spans="15:120" x14ac:dyDescent="0.15">
      <c r="DP73" s="26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7"/>
      <c r="CX96" s="267"/>
      <c r="DC96" s="267"/>
      <c r="DH96" s="267"/>
    </row>
    <row r="97" spans="24:120" x14ac:dyDescent="0.15">
      <c r="CS97" s="267"/>
      <c r="CX97" s="267"/>
      <c r="DC97" s="267"/>
      <c r="DH97" s="267"/>
      <c r="DP97" s="268" t="s">
        <v>496</v>
      </c>
    </row>
    <row r="98" spans="24:120" hidden="1" x14ac:dyDescent="0.15">
      <c r="CS98" s="267"/>
      <c r="CX98" s="267"/>
      <c r="DC98" s="267"/>
      <c r="DH98" s="267"/>
    </row>
    <row r="99" spans="24:120" hidden="1" x14ac:dyDescent="0.15">
      <c r="CS99" s="267"/>
      <c r="CX99" s="267"/>
      <c r="DC99" s="267"/>
      <c r="DH99" s="267"/>
    </row>
    <row r="100" spans="24:120" hidden="1" x14ac:dyDescent="0.15"/>
    <row r="101" spans="24:120" ht="12" hidden="1" customHeight="1" x14ac:dyDescent="0.15">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U101" s="267"/>
      <c r="CZ101" s="267"/>
      <c r="DE101" s="267"/>
      <c r="DJ101" s="267"/>
    </row>
    <row r="102" spans="24:120" ht="1.5" hidden="1" customHeight="1" x14ac:dyDescent="0.15">
      <c r="CU102" s="267"/>
      <c r="CZ102" s="267"/>
      <c r="DE102" s="267"/>
      <c r="DJ102" s="267"/>
      <c r="DM102" s="267"/>
    </row>
    <row r="103" spans="24:120" hidden="1" x14ac:dyDescent="0.15">
      <c r="CT103" s="267"/>
      <c r="CV103" s="267"/>
      <c r="CW103" s="267"/>
      <c r="CY103" s="267"/>
      <c r="DA103" s="267"/>
      <c r="DB103" s="267"/>
      <c r="DD103" s="267"/>
      <c r="DF103" s="267"/>
      <c r="DG103" s="267"/>
      <c r="DI103" s="267"/>
      <c r="DK103" s="267"/>
      <c r="DL103" s="267"/>
      <c r="DM103" s="267"/>
      <c r="DN103" s="267"/>
      <c r="DO103" s="267"/>
      <c r="DP103" s="267"/>
    </row>
    <row r="104" spans="24:120" hidden="1" x14ac:dyDescent="0.15">
      <c r="CV104" s="267"/>
      <c r="CW104" s="267"/>
      <c r="DA104" s="267"/>
      <c r="DB104" s="267"/>
      <c r="DF104" s="267"/>
      <c r="DG104" s="267"/>
      <c r="DK104" s="267"/>
      <c r="DL104" s="267"/>
      <c r="DN104" s="267"/>
      <c r="DO104" s="267"/>
      <c r="DP104" s="26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gqKCgTnxUKok1YE2Ddn4YWAhn7HLsUHexNzTGg9G2iKgPEj8YItcKNDTy/bQny8GPbdZvjTPa38PZRPEo6nxQ==" saltValue="G1X2f1A96nrZQl8QeN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8" zoomScale="70" zoomScaleNormal="70" zoomScaleSheetLayoutView="55" workbookViewId="0"/>
  </sheetViews>
  <sheetFormatPr defaultColWidth="0" defaultRowHeight="13.5" customHeight="1" zeroHeight="1" x14ac:dyDescent="0.15"/>
  <cols>
    <col min="1" max="116" width="2.625" style="268" customWidth="1"/>
    <col min="117" max="16384" width="9" style="267" hidden="1"/>
  </cols>
  <sheetData>
    <row r="1" spans="2:116"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row>
    <row r="2" spans="2:116" x14ac:dyDescent="0.15"/>
    <row r="3" spans="2:116" x14ac:dyDescent="0.15"/>
    <row r="4" spans="2:116" x14ac:dyDescent="0.15">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row>
    <row r="5" spans="2:116" x14ac:dyDescent="0.15">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row>
    <row r="19" spans="9:116" x14ac:dyDescent="0.15"/>
    <row r="20" spans="9:116" x14ac:dyDescent="0.15"/>
    <row r="21" spans="9:116" x14ac:dyDescent="0.15">
      <c r="DL21" s="267"/>
    </row>
    <row r="22" spans="9:116" x14ac:dyDescent="0.15">
      <c r="DI22" s="267"/>
      <c r="DJ22" s="267"/>
      <c r="DK22" s="267"/>
      <c r="DL22" s="267"/>
    </row>
    <row r="23" spans="9:116" x14ac:dyDescent="0.15">
      <c r="CY23" s="267"/>
      <c r="CZ23" s="267"/>
      <c r="DA23" s="267"/>
      <c r="DB23" s="267"/>
      <c r="DC23" s="267"/>
      <c r="DD23" s="267"/>
      <c r="DE23" s="267"/>
      <c r="DF23" s="267"/>
      <c r="DG23" s="267"/>
      <c r="DH23" s="267"/>
      <c r="DI23" s="267"/>
      <c r="DJ23" s="267"/>
      <c r="DK23" s="267"/>
      <c r="DL23" s="26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7"/>
      <c r="DA35" s="267"/>
      <c r="DB35" s="267"/>
      <c r="DC35" s="267"/>
      <c r="DD35" s="267"/>
      <c r="DE35" s="267"/>
      <c r="DF35" s="267"/>
      <c r="DG35" s="267"/>
      <c r="DH35" s="267"/>
      <c r="DI35" s="267"/>
      <c r="DJ35" s="267"/>
      <c r="DK35" s="267"/>
      <c r="DL35" s="267"/>
    </row>
    <row r="36" spans="15:116" x14ac:dyDescent="0.15"/>
    <row r="37" spans="15:116" x14ac:dyDescent="0.15">
      <c r="DL37" s="267"/>
    </row>
    <row r="38" spans="15:116" x14ac:dyDescent="0.15">
      <c r="DI38" s="267"/>
      <c r="DJ38" s="267"/>
      <c r="DK38" s="267"/>
      <c r="DL38" s="267"/>
    </row>
    <row r="39" spans="15:116" x14ac:dyDescent="0.15"/>
    <row r="40" spans="15:116" x14ac:dyDescent="0.15"/>
    <row r="41" spans="15:116" x14ac:dyDescent="0.15"/>
    <row r="42" spans="15:116" x14ac:dyDescent="0.15"/>
    <row r="43" spans="15:116" x14ac:dyDescent="0.15">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row>
    <row r="44" spans="15:116" x14ac:dyDescent="0.15">
      <c r="DL44" s="267"/>
    </row>
    <row r="45" spans="15:116" x14ac:dyDescent="0.15"/>
    <row r="46" spans="15:116" x14ac:dyDescent="0.15">
      <c r="DA46" s="267"/>
      <c r="DB46" s="267"/>
      <c r="DC46" s="267"/>
      <c r="DD46" s="267"/>
      <c r="DE46" s="267"/>
      <c r="DF46" s="267"/>
      <c r="DG46" s="267"/>
      <c r="DH46" s="267"/>
      <c r="DI46" s="267"/>
      <c r="DJ46" s="267"/>
      <c r="DK46" s="267"/>
      <c r="DL46" s="267"/>
    </row>
    <row r="47" spans="15:116" x14ac:dyDescent="0.15"/>
    <row r="48" spans="15:116" x14ac:dyDescent="0.15"/>
    <row r="49" spans="104:116" x14ac:dyDescent="0.15"/>
    <row r="50" spans="104:116" x14ac:dyDescent="0.15">
      <c r="CZ50" s="267"/>
      <c r="DA50" s="267"/>
      <c r="DB50" s="267"/>
      <c r="DC50" s="267"/>
      <c r="DD50" s="267"/>
      <c r="DE50" s="267"/>
      <c r="DF50" s="267"/>
      <c r="DG50" s="267"/>
      <c r="DH50" s="267"/>
      <c r="DI50" s="267"/>
      <c r="DJ50" s="267"/>
      <c r="DK50" s="267"/>
      <c r="DL50" s="267"/>
    </row>
    <row r="51" spans="104:116" x14ac:dyDescent="0.15"/>
    <row r="52" spans="104:116" x14ac:dyDescent="0.15"/>
    <row r="53" spans="104:116" x14ac:dyDescent="0.15">
      <c r="DL53" s="26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7"/>
      <c r="DD67" s="267"/>
      <c r="DE67" s="267"/>
      <c r="DF67" s="267"/>
      <c r="DG67" s="267"/>
      <c r="DH67" s="267"/>
      <c r="DI67" s="267"/>
      <c r="DJ67" s="267"/>
      <c r="DK67" s="267"/>
      <c r="DL67" s="26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wbSL+QIY8dWUH9C/yDUeA5ntlsTHoDn4F8n8ldwMVe0qlL/ma/4AGh8W/0zLuX35WCd/DUamXHJLRD2CuwHKA==" saltValue="m6pjjXOxMUycWJwUzZq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x14ac:dyDescent="0.15"/>
  <cols>
    <col min="1" max="36" width="2.5" style="269" customWidth="1"/>
    <col min="37" max="44" width="17" style="269" customWidth="1"/>
    <col min="45" max="45" width="6.125" style="276" customWidth="1"/>
    <col min="46" max="46" width="3" style="274" customWidth="1"/>
    <col min="47" max="47" width="19.125" style="269" hidden="1" customWidth="1"/>
    <col min="48" max="52" width="12.625" style="269" hidden="1" customWidth="1"/>
    <col min="53" max="16384" width="8.625" style="269" hidden="1"/>
  </cols>
  <sheetData>
    <row r="1" spans="1:46" x14ac:dyDescent="0.15">
      <c r="AS1" s="270"/>
      <c r="AT1" s="270"/>
    </row>
    <row r="2" spans="1:46" x14ac:dyDescent="0.15">
      <c r="AS2" s="270"/>
      <c r="AT2" s="270"/>
    </row>
    <row r="3" spans="1:46" x14ac:dyDescent="0.15">
      <c r="AS3" s="270"/>
      <c r="AT3" s="270"/>
    </row>
    <row r="4" spans="1:46" x14ac:dyDescent="0.15">
      <c r="AS4" s="270"/>
      <c r="AT4" s="270"/>
    </row>
    <row r="5" spans="1:46" ht="17.25" x14ac:dyDescent="0.15">
      <c r="A5" s="271" t="s">
        <v>497</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3"/>
    </row>
    <row r="6" spans="1:46" x14ac:dyDescent="0.15">
      <c r="A6" s="274"/>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5" t="s">
        <v>498</v>
      </c>
      <c r="AL6" s="275"/>
      <c r="AM6" s="275"/>
      <c r="AN6" s="275"/>
      <c r="AO6" s="270"/>
      <c r="AP6" s="270"/>
      <c r="AQ6" s="270"/>
      <c r="AR6" s="270"/>
    </row>
    <row r="7" spans="1:46" x14ac:dyDescent="0.15">
      <c r="A7" s="274"/>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7"/>
      <c r="AL7" s="278"/>
      <c r="AM7" s="278"/>
      <c r="AN7" s="279"/>
      <c r="AO7" s="1149" t="s">
        <v>499</v>
      </c>
      <c r="AP7" s="280"/>
      <c r="AQ7" s="281" t="s">
        <v>500</v>
      </c>
      <c r="AR7" s="282"/>
    </row>
    <row r="8" spans="1:46" x14ac:dyDescent="0.15">
      <c r="A8" s="274"/>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83"/>
      <c r="AL8" s="284"/>
      <c r="AM8" s="284"/>
      <c r="AN8" s="285"/>
      <c r="AO8" s="1150"/>
      <c r="AP8" s="286" t="s">
        <v>501</v>
      </c>
      <c r="AQ8" s="287" t="s">
        <v>502</v>
      </c>
      <c r="AR8" s="288" t="s">
        <v>503</v>
      </c>
    </row>
    <row r="9" spans="1:46" x14ac:dyDescent="0.15">
      <c r="A9" s="274"/>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1151" t="s">
        <v>504</v>
      </c>
      <c r="AL9" s="1152"/>
      <c r="AM9" s="1152"/>
      <c r="AN9" s="1153"/>
      <c r="AO9" s="289">
        <v>14139167</v>
      </c>
      <c r="AP9" s="289">
        <v>69382</v>
      </c>
      <c r="AQ9" s="290">
        <v>56080</v>
      </c>
      <c r="AR9" s="291">
        <v>23.7</v>
      </c>
    </row>
    <row r="10" spans="1:46" x14ac:dyDescent="0.15">
      <c r="A10" s="274"/>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1151" t="s">
        <v>505</v>
      </c>
      <c r="AL10" s="1152"/>
      <c r="AM10" s="1152"/>
      <c r="AN10" s="1153"/>
      <c r="AO10" s="292">
        <v>1302851</v>
      </c>
      <c r="AP10" s="292">
        <v>6393</v>
      </c>
      <c r="AQ10" s="293">
        <v>3754</v>
      </c>
      <c r="AR10" s="294">
        <v>70.3</v>
      </c>
    </row>
    <row r="11" spans="1:46" ht="13.5" customHeight="1" x14ac:dyDescent="0.15">
      <c r="A11" s="274"/>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1151" t="s">
        <v>506</v>
      </c>
      <c r="AL11" s="1152"/>
      <c r="AM11" s="1152"/>
      <c r="AN11" s="1153"/>
      <c r="AO11" s="292">
        <v>129</v>
      </c>
      <c r="AP11" s="292">
        <v>1</v>
      </c>
      <c r="AQ11" s="293">
        <v>2189</v>
      </c>
      <c r="AR11" s="294">
        <v>-100</v>
      </c>
    </row>
    <row r="12" spans="1:46" ht="13.5" customHeight="1" x14ac:dyDescent="0.15">
      <c r="A12" s="274"/>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1151" t="s">
        <v>507</v>
      </c>
      <c r="AL12" s="1152"/>
      <c r="AM12" s="1152"/>
      <c r="AN12" s="1153"/>
      <c r="AO12" s="292" t="s">
        <v>508</v>
      </c>
      <c r="AP12" s="292" t="s">
        <v>508</v>
      </c>
      <c r="AQ12" s="293">
        <v>1449</v>
      </c>
      <c r="AR12" s="294" t="s">
        <v>508</v>
      </c>
    </row>
    <row r="13" spans="1:46" ht="13.5" customHeight="1" x14ac:dyDescent="0.15">
      <c r="A13" s="274"/>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1151" t="s">
        <v>509</v>
      </c>
      <c r="AL13" s="1152"/>
      <c r="AM13" s="1152"/>
      <c r="AN13" s="1153"/>
      <c r="AO13" s="292" t="s">
        <v>508</v>
      </c>
      <c r="AP13" s="292" t="s">
        <v>508</v>
      </c>
      <c r="AQ13" s="293">
        <v>54</v>
      </c>
      <c r="AR13" s="294" t="s">
        <v>508</v>
      </c>
    </row>
    <row r="14" spans="1:46" ht="13.5" customHeight="1" x14ac:dyDescent="0.15">
      <c r="A14" s="274"/>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1151" t="s">
        <v>510</v>
      </c>
      <c r="AL14" s="1152"/>
      <c r="AM14" s="1152"/>
      <c r="AN14" s="1153"/>
      <c r="AO14" s="292">
        <v>449387</v>
      </c>
      <c r="AP14" s="292">
        <v>2205</v>
      </c>
      <c r="AQ14" s="293">
        <v>1875</v>
      </c>
      <c r="AR14" s="294">
        <v>17.600000000000001</v>
      </c>
    </row>
    <row r="15" spans="1:46" ht="13.5" customHeight="1" x14ac:dyDescent="0.15">
      <c r="A15" s="274"/>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1151" t="s">
        <v>511</v>
      </c>
      <c r="AL15" s="1152"/>
      <c r="AM15" s="1152"/>
      <c r="AN15" s="1153"/>
      <c r="AO15" s="292">
        <v>151366</v>
      </c>
      <c r="AP15" s="292">
        <v>743</v>
      </c>
      <c r="AQ15" s="293">
        <v>1160</v>
      </c>
      <c r="AR15" s="294">
        <v>-35.9</v>
      </c>
    </row>
    <row r="16" spans="1:46" x14ac:dyDescent="0.15">
      <c r="A16" s="274"/>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1154" t="s">
        <v>512</v>
      </c>
      <c r="AL16" s="1155"/>
      <c r="AM16" s="1155"/>
      <c r="AN16" s="1156"/>
      <c r="AO16" s="292">
        <v>-1280355</v>
      </c>
      <c r="AP16" s="292">
        <v>-6283</v>
      </c>
      <c r="AQ16" s="293">
        <v>-3977</v>
      </c>
      <c r="AR16" s="294">
        <v>58</v>
      </c>
    </row>
    <row r="17" spans="1:46" x14ac:dyDescent="0.15">
      <c r="A17" s="274"/>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1154" t="s">
        <v>183</v>
      </c>
      <c r="AL17" s="1155"/>
      <c r="AM17" s="1155"/>
      <c r="AN17" s="1156"/>
      <c r="AO17" s="292">
        <v>14762545</v>
      </c>
      <c r="AP17" s="292">
        <v>72441</v>
      </c>
      <c r="AQ17" s="293">
        <v>62584</v>
      </c>
      <c r="AR17" s="294">
        <v>15.8</v>
      </c>
    </row>
    <row r="18" spans="1:46" x14ac:dyDescent="0.15">
      <c r="A18" s="274"/>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95"/>
      <c r="AR18" s="295"/>
    </row>
    <row r="19" spans="1:46" x14ac:dyDescent="0.15">
      <c r="A19" s="274"/>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t="s">
        <v>513</v>
      </c>
      <c r="AL19" s="270"/>
      <c r="AM19" s="270"/>
      <c r="AN19" s="270"/>
      <c r="AO19" s="270"/>
      <c r="AP19" s="270"/>
      <c r="AQ19" s="270"/>
      <c r="AR19" s="270"/>
    </row>
    <row r="20" spans="1:46" x14ac:dyDescent="0.15">
      <c r="A20" s="274"/>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96"/>
      <c r="AL20" s="297"/>
      <c r="AM20" s="297"/>
      <c r="AN20" s="298"/>
      <c r="AO20" s="299" t="s">
        <v>514</v>
      </c>
      <c r="AP20" s="300" t="s">
        <v>515</v>
      </c>
      <c r="AQ20" s="301" t="s">
        <v>516</v>
      </c>
      <c r="AR20" s="302"/>
    </row>
    <row r="21" spans="1:46" s="308" customFormat="1" x14ac:dyDescent="0.15">
      <c r="A21" s="303"/>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1146" t="s">
        <v>517</v>
      </c>
      <c r="AL21" s="1147"/>
      <c r="AM21" s="1147"/>
      <c r="AN21" s="1148"/>
      <c r="AO21" s="304">
        <v>7.85</v>
      </c>
      <c r="AP21" s="305">
        <v>6.17</v>
      </c>
      <c r="AQ21" s="306">
        <v>1.68</v>
      </c>
      <c r="AR21" s="275"/>
      <c r="AS21" s="307"/>
      <c r="AT21" s="303"/>
    </row>
    <row r="22" spans="1:46" s="308" customFormat="1" x14ac:dyDescent="0.15">
      <c r="A22" s="303"/>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1146" t="s">
        <v>518</v>
      </c>
      <c r="AL22" s="1147"/>
      <c r="AM22" s="1147"/>
      <c r="AN22" s="1148"/>
      <c r="AO22" s="309">
        <v>99.6</v>
      </c>
      <c r="AP22" s="310">
        <v>100.1</v>
      </c>
      <c r="AQ22" s="311">
        <v>-0.5</v>
      </c>
      <c r="AR22" s="295"/>
      <c r="AS22" s="307"/>
      <c r="AT22" s="303"/>
    </row>
    <row r="23" spans="1:46" s="308" customFormat="1" x14ac:dyDescent="0.15">
      <c r="A23" s="303"/>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95"/>
      <c r="AQ23" s="295"/>
      <c r="AR23" s="295"/>
      <c r="AS23" s="307"/>
      <c r="AT23" s="303"/>
    </row>
    <row r="24" spans="1:46" s="308" customFormat="1" x14ac:dyDescent="0.15">
      <c r="A24" s="303"/>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95"/>
      <c r="AQ24" s="295"/>
      <c r="AR24" s="295"/>
      <c r="AS24" s="307"/>
      <c r="AT24" s="303"/>
    </row>
    <row r="25" spans="1:46" s="308" customFormat="1" x14ac:dyDescent="0.15">
      <c r="A25" s="312"/>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4"/>
      <c r="AQ25" s="314"/>
      <c r="AR25" s="314"/>
      <c r="AS25" s="315"/>
      <c r="AT25" s="303"/>
    </row>
    <row r="26" spans="1:46" s="308" customFormat="1" x14ac:dyDescent="0.15">
      <c r="A26" s="275" t="s">
        <v>519</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95"/>
      <c r="AQ26" s="295"/>
      <c r="AR26" s="295"/>
      <c r="AS26" s="275"/>
      <c r="AT26" s="275"/>
    </row>
    <row r="27" spans="1:46" x14ac:dyDescent="0.15">
      <c r="A27" s="316" t="s">
        <v>520</v>
      </c>
      <c r="AO27" s="270"/>
      <c r="AP27" s="270"/>
      <c r="AQ27" s="270"/>
      <c r="AR27" s="270"/>
      <c r="AS27" s="270"/>
      <c r="AT27" s="270"/>
    </row>
    <row r="28" spans="1:46" ht="17.25" x14ac:dyDescent="0.15">
      <c r="A28" s="271" t="s">
        <v>521</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317"/>
    </row>
    <row r="29" spans="1:46" x14ac:dyDescent="0.15">
      <c r="A29" s="274"/>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5" t="s">
        <v>522</v>
      </c>
      <c r="AL29" s="275"/>
      <c r="AM29" s="275"/>
      <c r="AN29" s="275"/>
      <c r="AO29" s="270"/>
      <c r="AP29" s="270"/>
      <c r="AQ29" s="270"/>
      <c r="AR29" s="270"/>
      <c r="AS29" s="318"/>
    </row>
    <row r="30" spans="1:46" x14ac:dyDescent="0.15">
      <c r="A30" s="274"/>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7"/>
      <c r="AL30" s="278"/>
      <c r="AM30" s="278"/>
      <c r="AN30" s="279"/>
      <c r="AO30" s="1149" t="s">
        <v>499</v>
      </c>
      <c r="AP30" s="280"/>
      <c r="AQ30" s="281" t="s">
        <v>500</v>
      </c>
      <c r="AR30" s="282"/>
    </row>
    <row r="31" spans="1:46" x14ac:dyDescent="0.15">
      <c r="A31" s="274"/>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83"/>
      <c r="AL31" s="284"/>
      <c r="AM31" s="284"/>
      <c r="AN31" s="285"/>
      <c r="AO31" s="1150"/>
      <c r="AP31" s="286" t="s">
        <v>501</v>
      </c>
      <c r="AQ31" s="287" t="s">
        <v>502</v>
      </c>
      <c r="AR31" s="288" t="s">
        <v>503</v>
      </c>
    </row>
    <row r="32" spans="1:46" ht="27" customHeight="1" x14ac:dyDescent="0.15">
      <c r="A32" s="274"/>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1162" t="s">
        <v>523</v>
      </c>
      <c r="AL32" s="1163"/>
      <c r="AM32" s="1163"/>
      <c r="AN32" s="1164"/>
      <c r="AO32" s="319">
        <v>13090352</v>
      </c>
      <c r="AP32" s="319">
        <v>64235</v>
      </c>
      <c r="AQ32" s="320">
        <v>31427</v>
      </c>
      <c r="AR32" s="321">
        <v>104.4</v>
      </c>
    </row>
    <row r="33" spans="1:46" ht="13.5" customHeight="1" x14ac:dyDescent="0.15">
      <c r="A33" s="274"/>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1162" t="s">
        <v>524</v>
      </c>
      <c r="AL33" s="1163"/>
      <c r="AM33" s="1163"/>
      <c r="AN33" s="1164"/>
      <c r="AO33" s="319" t="s">
        <v>508</v>
      </c>
      <c r="AP33" s="319" t="s">
        <v>508</v>
      </c>
      <c r="AQ33" s="320">
        <v>3</v>
      </c>
      <c r="AR33" s="321" t="s">
        <v>508</v>
      </c>
    </row>
    <row r="34" spans="1:46" ht="27" customHeight="1" x14ac:dyDescent="0.1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1162" t="s">
        <v>525</v>
      </c>
      <c r="AL34" s="1163"/>
      <c r="AM34" s="1163"/>
      <c r="AN34" s="1164"/>
      <c r="AO34" s="319" t="s">
        <v>508</v>
      </c>
      <c r="AP34" s="319" t="s">
        <v>508</v>
      </c>
      <c r="AQ34" s="320">
        <v>30</v>
      </c>
      <c r="AR34" s="321" t="s">
        <v>508</v>
      </c>
    </row>
    <row r="35" spans="1:46" ht="27" customHeight="1" x14ac:dyDescent="0.1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1162" t="s">
        <v>526</v>
      </c>
      <c r="AL35" s="1163"/>
      <c r="AM35" s="1163"/>
      <c r="AN35" s="1164"/>
      <c r="AO35" s="319">
        <v>5529758</v>
      </c>
      <c r="AP35" s="319">
        <v>27135</v>
      </c>
      <c r="AQ35" s="320">
        <v>10730</v>
      </c>
      <c r="AR35" s="321">
        <v>152.9</v>
      </c>
    </row>
    <row r="36" spans="1:46" ht="27" customHeight="1" x14ac:dyDescent="0.1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1162" t="s">
        <v>527</v>
      </c>
      <c r="AL36" s="1163"/>
      <c r="AM36" s="1163"/>
      <c r="AN36" s="1164"/>
      <c r="AO36" s="319">
        <v>34833</v>
      </c>
      <c r="AP36" s="319">
        <v>171</v>
      </c>
      <c r="AQ36" s="320">
        <v>463</v>
      </c>
      <c r="AR36" s="321">
        <v>-63.1</v>
      </c>
    </row>
    <row r="37" spans="1:46" ht="13.5" customHeight="1" x14ac:dyDescent="0.15">
      <c r="A37" s="274"/>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1162" t="s">
        <v>528</v>
      </c>
      <c r="AL37" s="1163"/>
      <c r="AM37" s="1163"/>
      <c r="AN37" s="1164"/>
      <c r="AO37" s="319">
        <v>566103</v>
      </c>
      <c r="AP37" s="319">
        <v>2778</v>
      </c>
      <c r="AQ37" s="320">
        <v>1052</v>
      </c>
      <c r="AR37" s="321">
        <v>164.1</v>
      </c>
    </row>
    <row r="38" spans="1:46" ht="27" customHeight="1" x14ac:dyDescent="0.15">
      <c r="A38" s="274"/>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1165" t="s">
        <v>529</v>
      </c>
      <c r="AL38" s="1166"/>
      <c r="AM38" s="1166"/>
      <c r="AN38" s="1167"/>
      <c r="AO38" s="322">
        <v>75</v>
      </c>
      <c r="AP38" s="322">
        <v>0</v>
      </c>
      <c r="AQ38" s="323">
        <v>1</v>
      </c>
      <c r="AR38" s="311">
        <v>-100</v>
      </c>
      <c r="AS38" s="318"/>
    </row>
    <row r="39" spans="1:46" x14ac:dyDescent="0.1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1165" t="s">
        <v>530</v>
      </c>
      <c r="AL39" s="1166"/>
      <c r="AM39" s="1166"/>
      <c r="AN39" s="1167"/>
      <c r="AO39" s="319">
        <v>-1340685</v>
      </c>
      <c r="AP39" s="319">
        <v>-6579</v>
      </c>
      <c r="AQ39" s="320">
        <v>-7904</v>
      </c>
      <c r="AR39" s="321">
        <v>-16.8</v>
      </c>
      <c r="AS39" s="318"/>
    </row>
    <row r="40" spans="1:46" ht="27" customHeight="1" x14ac:dyDescent="0.15">
      <c r="A40" s="274"/>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1162" t="s">
        <v>531</v>
      </c>
      <c r="AL40" s="1163"/>
      <c r="AM40" s="1163"/>
      <c r="AN40" s="1164"/>
      <c r="AO40" s="319">
        <v>-11782761</v>
      </c>
      <c r="AP40" s="319">
        <v>-57819</v>
      </c>
      <c r="AQ40" s="320">
        <v>-27308</v>
      </c>
      <c r="AR40" s="321">
        <v>111.7</v>
      </c>
      <c r="AS40" s="318"/>
    </row>
    <row r="41" spans="1:46" x14ac:dyDescent="0.15">
      <c r="A41" s="274"/>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1168" t="s">
        <v>299</v>
      </c>
      <c r="AL41" s="1169"/>
      <c r="AM41" s="1169"/>
      <c r="AN41" s="1170"/>
      <c r="AO41" s="319">
        <v>6097675</v>
      </c>
      <c r="AP41" s="319">
        <v>29922</v>
      </c>
      <c r="AQ41" s="320">
        <v>8493</v>
      </c>
      <c r="AR41" s="321">
        <v>252.3</v>
      </c>
      <c r="AS41" s="318"/>
    </row>
    <row r="42" spans="1:46" x14ac:dyDescent="0.1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324" t="s">
        <v>532</v>
      </c>
      <c r="AL42" s="270"/>
      <c r="AM42" s="270"/>
      <c r="AN42" s="270"/>
      <c r="AO42" s="270"/>
      <c r="AP42" s="270"/>
      <c r="AQ42" s="295"/>
      <c r="AR42" s="295"/>
      <c r="AS42" s="318"/>
    </row>
    <row r="43" spans="1:46" x14ac:dyDescent="0.1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325"/>
      <c r="AQ43" s="295"/>
      <c r="AR43" s="270"/>
      <c r="AS43" s="318"/>
    </row>
    <row r="44" spans="1:46" x14ac:dyDescent="0.15">
      <c r="A44" s="274"/>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95"/>
      <c r="AR44" s="270"/>
    </row>
    <row r="45" spans="1:46" x14ac:dyDescent="0.15">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326"/>
      <c r="AR45" s="272"/>
      <c r="AS45" s="272"/>
      <c r="AT45" s="270"/>
    </row>
    <row r="46" spans="1:46" x14ac:dyDescent="0.15">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270"/>
    </row>
    <row r="47" spans="1:46" ht="17.25" customHeight="1" x14ac:dyDescent="0.15">
      <c r="A47" s="328" t="s">
        <v>533</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row>
    <row r="48" spans="1:46" x14ac:dyDescent="0.15">
      <c r="A48" s="274"/>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329" t="s">
        <v>534</v>
      </c>
      <c r="AL48" s="329"/>
      <c r="AM48" s="329"/>
      <c r="AN48" s="329"/>
      <c r="AO48" s="329"/>
      <c r="AP48" s="329"/>
      <c r="AQ48" s="330"/>
      <c r="AR48" s="329"/>
    </row>
    <row r="49" spans="1:44" ht="13.5" customHeight="1" x14ac:dyDescent="0.1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331"/>
      <c r="AL49" s="332"/>
      <c r="AM49" s="1157" t="s">
        <v>499</v>
      </c>
      <c r="AN49" s="1159" t="s">
        <v>535</v>
      </c>
      <c r="AO49" s="1160"/>
      <c r="AP49" s="1160"/>
      <c r="AQ49" s="1160"/>
      <c r="AR49" s="1161"/>
    </row>
    <row r="50" spans="1:44" x14ac:dyDescent="0.1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333"/>
      <c r="AL50" s="334"/>
      <c r="AM50" s="1158"/>
      <c r="AN50" s="335" t="s">
        <v>536</v>
      </c>
      <c r="AO50" s="336" t="s">
        <v>537</v>
      </c>
      <c r="AP50" s="337" t="s">
        <v>538</v>
      </c>
      <c r="AQ50" s="338" t="s">
        <v>539</v>
      </c>
      <c r="AR50" s="339" t="s">
        <v>540</v>
      </c>
    </row>
    <row r="51" spans="1:44" x14ac:dyDescent="0.15">
      <c r="A51" s="274"/>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331" t="s">
        <v>541</v>
      </c>
      <c r="AL51" s="332"/>
      <c r="AM51" s="340">
        <v>10770252</v>
      </c>
      <c r="AN51" s="341">
        <v>52180</v>
      </c>
      <c r="AO51" s="342">
        <v>11</v>
      </c>
      <c r="AP51" s="343">
        <v>41235</v>
      </c>
      <c r="AQ51" s="344">
        <v>5.6</v>
      </c>
      <c r="AR51" s="345">
        <v>5.4</v>
      </c>
    </row>
    <row r="52" spans="1:44" x14ac:dyDescent="0.15">
      <c r="A52" s="274"/>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346"/>
      <c r="AL52" s="347" t="s">
        <v>542</v>
      </c>
      <c r="AM52" s="348">
        <v>5053228</v>
      </c>
      <c r="AN52" s="349">
        <v>24482</v>
      </c>
      <c r="AO52" s="350">
        <v>-1.9</v>
      </c>
      <c r="AP52" s="351">
        <v>22086</v>
      </c>
      <c r="AQ52" s="352">
        <v>4.2</v>
      </c>
      <c r="AR52" s="353">
        <v>-6.1</v>
      </c>
    </row>
    <row r="53" spans="1:44" x14ac:dyDescent="0.1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331" t="s">
        <v>543</v>
      </c>
      <c r="AL53" s="332"/>
      <c r="AM53" s="340">
        <v>10773662</v>
      </c>
      <c r="AN53" s="341">
        <v>52369</v>
      </c>
      <c r="AO53" s="342">
        <v>0.4</v>
      </c>
      <c r="AP53" s="343">
        <v>41862</v>
      </c>
      <c r="AQ53" s="344">
        <v>1.5</v>
      </c>
      <c r="AR53" s="345">
        <v>-1.1000000000000001</v>
      </c>
    </row>
    <row r="54" spans="1:44" x14ac:dyDescent="0.1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346"/>
      <c r="AL54" s="347" t="s">
        <v>542</v>
      </c>
      <c r="AM54" s="348">
        <v>6761770</v>
      </c>
      <c r="AN54" s="349">
        <v>32868</v>
      </c>
      <c r="AO54" s="350">
        <v>34.299999999999997</v>
      </c>
      <c r="AP54" s="351">
        <v>23710</v>
      </c>
      <c r="AQ54" s="352">
        <v>7.4</v>
      </c>
      <c r="AR54" s="353">
        <v>26.9</v>
      </c>
    </row>
    <row r="55" spans="1:44" x14ac:dyDescent="0.15">
      <c r="A55" s="274"/>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331" t="s">
        <v>544</v>
      </c>
      <c r="AL55" s="332"/>
      <c r="AM55" s="340">
        <v>12648699</v>
      </c>
      <c r="AN55" s="341">
        <v>61715</v>
      </c>
      <c r="AO55" s="342">
        <v>17.8</v>
      </c>
      <c r="AP55" s="343">
        <v>43554</v>
      </c>
      <c r="AQ55" s="344">
        <v>4</v>
      </c>
      <c r="AR55" s="345">
        <v>13.8</v>
      </c>
    </row>
    <row r="56" spans="1:44" x14ac:dyDescent="0.15">
      <c r="A56" s="274"/>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346"/>
      <c r="AL56" s="347" t="s">
        <v>542</v>
      </c>
      <c r="AM56" s="348">
        <v>9170778</v>
      </c>
      <c r="AN56" s="349">
        <v>44746</v>
      </c>
      <c r="AO56" s="350">
        <v>36.1</v>
      </c>
      <c r="AP56" s="351">
        <v>24811</v>
      </c>
      <c r="AQ56" s="352">
        <v>4.5999999999999996</v>
      </c>
      <c r="AR56" s="353">
        <v>31.5</v>
      </c>
    </row>
    <row r="57" spans="1:44" x14ac:dyDescent="0.15">
      <c r="A57" s="27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331" t="s">
        <v>545</v>
      </c>
      <c r="AL57" s="332"/>
      <c r="AM57" s="340">
        <v>8524221</v>
      </c>
      <c r="AN57" s="341">
        <v>41703</v>
      </c>
      <c r="AO57" s="342">
        <v>-32.4</v>
      </c>
      <c r="AP57" s="343">
        <v>42581</v>
      </c>
      <c r="AQ57" s="344">
        <v>-2.2000000000000002</v>
      </c>
      <c r="AR57" s="345">
        <v>-30.2</v>
      </c>
    </row>
    <row r="58" spans="1:44" x14ac:dyDescent="0.15">
      <c r="A58" s="27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346"/>
      <c r="AL58" s="347" t="s">
        <v>542</v>
      </c>
      <c r="AM58" s="348">
        <v>6050168</v>
      </c>
      <c r="AN58" s="349">
        <v>29599</v>
      </c>
      <c r="AO58" s="350">
        <v>-33.9</v>
      </c>
      <c r="AP58" s="351">
        <v>24354</v>
      </c>
      <c r="AQ58" s="352">
        <v>-1.8</v>
      </c>
      <c r="AR58" s="353">
        <v>-32.1</v>
      </c>
    </row>
    <row r="59" spans="1:44" x14ac:dyDescent="0.15">
      <c r="A59" s="274"/>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331" t="s">
        <v>546</v>
      </c>
      <c r="AL59" s="332"/>
      <c r="AM59" s="340">
        <v>8732737</v>
      </c>
      <c r="AN59" s="341">
        <v>42852</v>
      </c>
      <c r="AO59" s="342">
        <v>2.8</v>
      </c>
      <c r="AP59" s="343">
        <v>45426</v>
      </c>
      <c r="AQ59" s="344">
        <v>6.7</v>
      </c>
      <c r="AR59" s="345">
        <v>-3.9</v>
      </c>
    </row>
    <row r="60" spans="1:44" x14ac:dyDescent="0.15">
      <c r="A60" s="274"/>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346"/>
      <c r="AL60" s="347" t="s">
        <v>542</v>
      </c>
      <c r="AM60" s="348">
        <v>3987869</v>
      </c>
      <c r="AN60" s="349">
        <v>19569</v>
      </c>
      <c r="AO60" s="350">
        <v>-33.9</v>
      </c>
      <c r="AP60" s="351">
        <v>24508</v>
      </c>
      <c r="AQ60" s="352">
        <v>0.6</v>
      </c>
      <c r="AR60" s="353">
        <v>-34.5</v>
      </c>
    </row>
    <row r="61" spans="1:44" x14ac:dyDescent="0.15">
      <c r="A61" s="27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331" t="s">
        <v>547</v>
      </c>
      <c r="AL61" s="354"/>
      <c r="AM61" s="355">
        <v>10289914</v>
      </c>
      <c r="AN61" s="356">
        <v>50164</v>
      </c>
      <c r="AO61" s="357">
        <v>-0.1</v>
      </c>
      <c r="AP61" s="358">
        <v>42932</v>
      </c>
      <c r="AQ61" s="359">
        <v>3.1</v>
      </c>
      <c r="AR61" s="345">
        <v>-3.2</v>
      </c>
    </row>
    <row r="62" spans="1:44" x14ac:dyDescent="0.15">
      <c r="A62" s="274"/>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346"/>
      <c r="AL62" s="347" t="s">
        <v>542</v>
      </c>
      <c r="AM62" s="348">
        <v>6204763</v>
      </c>
      <c r="AN62" s="349">
        <v>30253</v>
      </c>
      <c r="AO62" s="350">
        <v>0.1</v>
      </c>
      <c r="AP62" s="351">
        <v>23894</v>
      </c>
      <c r="AQ62" s="352">
        <v>3</v>
      </c>
      <c r="AR62" s="353">
        <v>-2.9</v>
      </c>
    </row>
    <row r="63" spans="1:44" x14ac:dyDescent="0.15">
      <c r="A63" s="274"/>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row>
    <row r="64" spans="1:44" x14ac:dyDescent="0.15">
      <c r="A64" s="274"/>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row>
    <row r="65" spans="1:46" x14ac:dyDescent="0.15">
      <c r="A65" s="274"/>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row>
    <row r="66" spans="1:46" x14ac:dyDescent="0.15">
      <c r="A66" s="360"/>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61"/>
    </row>
    <row r="67" spans="1:46" ht="13.5" hidden="1" customHeight="1" x14ac:dyDescent="0.15">
      <c r="AK67" s="270"/>
      <c r="AL67" s="270"/>
      <c r="AM67" s="270"/>
      <c r="AN67" s="270"/>
      <c r="AO67" s="270"/>
      <c r="AP67" s="270"/>
      <c r="AQ67" s="270"/>
      <c r="AR67" s="270"/>
      <c r="AS67" s="270"/>
      <c r="AT67" s="270"/>
    </row>
    <row r="68" spans="1:46" ht="13.5" hidden="1" customHeight="1" x14ac:dyDescent="0.15">
      <c r="AK68" s="270"/>
      <c r="AL68" s="270"/>
      <c r="AM68" s="270"/>
      <c r="AN68" s="270"/>
      <c r="AO68" s="270"/>
      <c r="AP68" s="270"/>
      <c r="AQ68" s="270"/>
      <c r="AR68" s="270"/>
    </row>
    <row r="69" spans="1:46" ht="13.5" hidden="1" customHeight="1" x14ac:dyDescent="0.15">
      <c r="AK69" s="270"/>
      <c r="AL69" s="270"/>
      <c r="AM69" s="270"/>
      <c r="AN69" s="270"/>
      <c r="AO69" s="270"/>
      <c r="AP69" s="270"/>
      <c r="AQ69" s="270"/>
      <c r="AR69" s="270"/>
    </row>
    <row r="70" spans="1:46" hidden="1" x14ac:dyDescent="0.15">
      <c r="AK70" s="270"/>
      <c r="AL70" s="270"/>
      <c r="AM70" s="270"/>
      <c r="AN70" s="270"/>
      <c r="AO70" s="270"/>
      <c r="AP70" s="270"/>
      <c r="AQ70" s="270"/>
      <c r="AR70" s="270"/>
    </row>
    <row r="71" spans="1:46" hidden="1" x14ac:dyDescent="0.15">
      <c r="AK71" s="270"/>
      <c r="AL71" s="270"/>
      <c r="AM71" s="270"/>
      <c r="AN71" s="270"/>
      <c r="AO71" s="270"/>
      <c r="AP71" s="270"/>
      <c r="AQ71" s="270"/>
      <c r="AR71" s="270"/>
    </row>
    <row r="72" spans="1:46" hidden="1" x14ac:dyDescent="0.15">
      <c r="AK72" s="270"/>
      <c r="AL72" s="270"/>
      <c r="AM72" s="270"/>
      <c r="AN72" s="270"/>
      <c r="AO72" s="270"/>
      <c r="AP72" s="270"/>
      <c r="AQ72" s="270"/>
      <c r="AR72" s="270"/>
    </row>
    <row r="73" spans="1:46" hidden="1" x14ac:dyDescent="0.15">
      <c r="AK73" s="270"/>
      <c r="AL73" s="270"/>
      <c r="AM73" s="270"/>
      <c r="AN73" s="270"/>
      <c r="AO73" s="270"/>
      <c r="AP73" s="270"/>
      <c r="AQ73" s="270"/>
      <c r="AR73" s="270"/>
    </row>
    <row r="74" spans="1:46" hidden="1" x14ac:dyDescent="0.15"/>
  </sheetData>
  <sheetProtection algorithmName="SHA-512" hashValue="8VM78emQoaDu0FWMwjcr6ncBj9eFjeJjvkH9+wFPpYDq3pWVv0Pv9p1KcScZmbOFIBz1bx9G6LeKiia0wz1DCA==" saltValue="uHXRA7+dToAlPcE653D3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4" zoomScale="55" zoomScaleNormal="55" zoomScaleSheetLayoutView="55" workbookViewId="0"/>
  </sheetViews>
  <sheetFormatPr defaultColWidth="0" defaultRowHeight="13.5" customHeight="1" zeroHeight="1" x14ac:dyDescent="0.15"/>
  <cols>
    <col min="1" max="125" width="2.5" style="268" customWidth="1"/>
    <col min="126" max="16384" width="9" style="267" hidden="1"/>
  </cols>
  <sheetData>
    <row r="1" spans="2:125"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2:125" x14ac:dyDescent="0.15">
      <c r="B2" s="267"/>
      <c r="DG2" s="267"/>
    </row>
    <row r="3" spans="2:125" x14ac:dyDescent="0.1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H3" s="267"/>
      <c r="DI3" s="267"/>
      <c r="DJ3" s="267"/>
      <c r="DK3" s="267"/>
      <c r="DL3" s="267"/>
      <c r="DM3" s="267"/>
      <c r="DN3" s="267"/>
      <c r="DO3" s="267"/>
      <c r="DP3" s="267"/>
      <c r="DQ3" s="267"/>
      <c r="DR3" s="267"/>
      <c r="DS3" s="267"/>
      <c r="DT3" s="267"/>
      <c r="DU3" s="267"/>
    </row>
    <row r="4" spans="2:125" x14ac:dyDescent="0.15"/>
    <row r="5" spans="2:125" x14ac:dyDescent="0.15"/>
    <row r="6" spans="2:125" x14ac:dyDescent="0.15"/>
    <row r="7" spans="2:125" x14ac:dyDescent="0.15"/>
    <row r="8" spans="2:125" x14ac:dyDescent="0.15"/>
    <row r="9" spans="2:125" x14ac:dyDescent="0.15">
      <c r="DU9" s="26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7"/>
    </row>
    <row r="18" spans="125:125" x14ac:dyDescent="0.15"/>
    <row r="19" spans="125:125" x14ac:dyDescent="0.15"/>
    <row r="20" spans="125:125" x14ac:dyDescent="0.15">
      <c r="DU20" s="267"/>
    </row>
    <row r="21" spans="125:125" x14ac:dyDescent="0.15">
      <c r="DU21" s="26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7"/>
    </row>
    <row r="29" spans="125:125" x14ac:dyDescent="0.15"/>
    <row r="30" spans="125:125" x14ac:dyDescent="0.15"/>
    <row r="31" spans="125:125" x14ac:dyDescent="0.15"/>
    <row r="32" spans="125:125" x14ac:dyDescent="0.15"/>
    <row r="33" spans="2:125" x14ac:dyDescent="0.15">
      <c r="B33" s="267"/>
      <c r="G33" s="267"/>
      <c r="I33" s="267"/>
    </row>
    <row r="34" spans="2:125" x14ac:dyDescent="0.15">
      <c r="C34" s="267"/>
      <c r="P34" s="267"/>
      <c r="DE34" s="267"/>
      <c r="DH34" s="267"/>
    </row>
    <row r="35" spans="2:125" x14ac:dyDescent="0.15">
      <c r="D35" s="267"/>
      <c r="E35" s="267"/>
      <c r="DG35" s="267"/>
      <c r="DJ35" s="267"/>
      <c r="DP35" s="267"/>
      <c r="DQ35" s="267"/>
      <c r="DR35" s="267"/>
      <c r="DS35" s="267"/>
      <c r="DT35" s="267"/>
      <c r="DU35" s="267"/>
    </row>
    <row r="36" spans="2:125" x14ac:dyDescent="0.15">
      <c r="F36" s="267"/>
      <c r="H36" s="267"/>
      <c r="J36" s="267"/>
      <c r="K36" s="267"/>
      <c r="L36" s="267"/>
      <c r="M36" s="267"/>
      <c r="N36" s="267"/>
      <c r="O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F36" s="267"/>
      <c r="DI36" s="267"/>
      <c r="DK36" s="267"/>
      <c r="DL36" s="267"/>
      <c r="DM36" s="267"/>
      <c r="DN36" s="267"/>
      <c r="DO36" s="267"/>
      <c r="DP36" s="267"/>
      <c r="DQ36" s="267"/>
      <c r="DR36" s="267"/>
      <c r="DS36" s="267"/>
      <c r="DT36" s="267"/>
      <c r="DU36" s="267"/>
    </row>
    <row r="37" spans="2:125" x14ac:dyDescent="0.15">
      <c r="DU37" s="267"/>
    </row>
    <row r="38" spans="2:125" x14ac:dyDescent="0.15">
      <c r="DT38" s="267"/>
      <c r="DU38" s="267"/>
    </row>
    <row r="39" spans="2:125" x14ac:dyDescent="0.15"/>
    <row r="40" spans="2:125" x14ac:dyDescent="0.15">
      <c r="DH40" s="267"/>
    </row>
    <row r="41" spans="2:125" x14ac:dyDescent="0.15">
      <c r="DE41" s="267"/>
    </row>
    <row r="42" spans="2:125" x14ac:dyDescent="0.15">
      <c r="DG42" s="267"/>
      <c r="DJ42" s="267"/>
    </row>
    <row r="43" spans="2:125" x14ac:dyDescent="0.15">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F43" s="267"/>
      <c r="DI43" s="267"/>
      <c r="DK43" s="267"/>
      <c r="DL43" s="267"/>
      <c r="DM43" s="267"/>
      <c r="DN43" s="267"/>
      <c r="DO43" s="267"/>
      <c r="DP43" s="267"/>
      <c r="DQ43" s="267"/>
      <c r="DR43" s="267"/>
      <c r="DS43" s="267"/>
      <c r="DT43" s="267"/>
      <c r="DU43" s="267"/>
    </row>
    <row r="44" spans="2:125" x14ac:dyDescent="0.15">
      <c r="DU44" s="267"/>
    </row>
    <row r="45" spans="2:125" x14ac:dyDescent="0.15"/>
    <row r="46" spans="2:125" x14ac:dyDescent="0.15"/>
    <row r="47" spans="2:125" x14ac:dyDescent="0.15"/>
    <row r="48" spans="2:125" x14ac:dyDescent="0.15">
      <c r="DT48" s="267"/>
      <c r="DU48" s="267"/>
    </row>
    <row r="49" spans="120:125" x14ac:dyDescent="0.15">
      <c r="DU49" s="267"/>
    </row>
    <row r="50" spans="120:125" x14ac:dyDescent="0.15">
      <c r="DU50" s="267"/>
    </row>
    <row r="51" spans="120:125" x14ac:dyDescent="0.15">
      <c r="DP51" s="267"/>
      <c r="DQ51" s="267"/>
      <c r="DR51" s="267"/>
      <c r="DS51" s="267"/>
      <c r="DT51" s="267"/>
      <c r="DU51" s="267"/>
    </row>
    <row r="52" spans="120:125" x14ac:dyDescent="0.15"/>
    <row r="53" spans="120:125" x14ac:dyDescent="0.15"/>
    <row r="54" spans="120:125" x14ac:dyDescent="0.15">
      <c r="DU54" s="267"/>
    </row>
    <row r="55" spans="120:125" x14ac:dyDescent="0.15"/>
    <row r="56" spans="120:125" x14ac:dyDescent="0.15"/>
    <row r="57" spans="120:125" x14ac:dyDescent="0.15"/>
    <row r="58" spans="120:125" x14ac:dyDescent="0.15">
      <c r="DU58" s="267"/>
    </row>
    <row r="59" spans="120:125" x14ac:dyDescent="0.15"/>
    <row r="60" spans="120:125" x14ac:dyDescent="0.15"/>
    <row r="61" spans="120:125" x14ac:dyDescent="0.15"/>
    <row r="62" spans="120:125" x14ac:dyDescent="0.15"/>
    <row r="63" spans="120:125" x14ac:dyDescent="0.15">
      <c r="DU63" s="267"/>
    </row>
    <row r="64" spans="120:125" x14ac:dyDescent="0.15">
      <c r="DT64" s="267"/>
      <c r="DU64" s="267"/>
    </row>
    <row r="65" spans="123:125" x14ac:dyDescent="0.15"/>
    <row r="66" spans="123:125" x14ac:dyDescent="0.15"/>
    <row r="67" spans="123:125" x14ac:dyDescent="0.15"/>
    <row r="68" spans="123:125" x14ac:dyDescent="0.15"/>
    <row r="69" spans="123:125" x14ac:dyDescent="0.15">
      <c r="DS69" s="267"/>
      <c r="DT69" s="267"/>
      <c r="DU69" s="26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7"/>
    </row>
    <row r="83" spans="116:125" x14ac:dyDescent="0.15">
      <c r="DM83" s="267"/>
      <c r="DN83" s="267"/>
      <c r="DO83" s="267"/>
      <c r="DP83" s="267"/>
      <c r="DQ83" s="267"/>
      <c r="DR83" s="267"/>
      <c r="DS83" s="267"/>
      <c r="DT83" s="267"/>
      <c r="DU83" s="267"/>
    </row>
    <row r="84" spans="116:125" x14ac:dyDescent="0.15"/>
    <row r="85" spans="116:125" x14ac:dyDescent="0.15"/>
    <row r="86" spans="116:125" x14ac:dyDescent="0.15"/>
    <row r="87" spans="116:125" x14ac:dyDescent="0.15"/>
    <row r="88" spans="116:125" x14ac:dyDescent="0.15">
      <c r="DU88" s="26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7"/>
      <c r="DT94" s="267"/>
      <c r="DU94" s="267"/>
    </row>
    <row r="95" spans="116:125" ht="13.5" customHeight="1" x14ac:dyDescent="0.15">
      <c r="DU95" s="26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7"/>
    </row>
    <row r="102" spans="124:125" ht="13.5" customHeight="1" x14ac:dyDescent="0.15"/>
    <row r="103" spans="124:125" ht="13.5" customHeight="1" x14ac:dyDescent="0.15"/>
    <row r="104" spans="124:125" ht="13.5" customHeight="1" x14ac:dyDescent="0.15">
      <c r="DT104" s="267"/>
      <c r="DU104" s="26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4xdDC9D8i7K6eqZ0bEaXpK7toool6W4atVSRB992xM4ln3ndigxgQvBJFPfEc8abdZrdzpCbvzMJuoBN6pfg==" saltValue="y7sWzicgHIrwOO94v/9o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5" zoomScale="40" zoomScaleNormal="40" zoomScaleSheetLayoutView="55" workbookViewId="0"/>
  </sheetViews>
  <sheetFormatPr defaultColWidth="0" defaultRowHeight="13.5" customHeight="1" zeroHeight="1" x14ac:dyDescent="0.15"/>
  <cols>
    <col min="1" max="125" width="2.5" style="268" customWidth="1"/>
    <col min="126" max="142" width="0" style="267" hidden="1" customWidth="1"/>
    <col min="143" max="16384" width="9" style="267" hidden="1"/>
  </cols>
  <sheetData>
    <row r="1" spans="1:125" ht="13.5" customHeight="1"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1:125" x14ac:dyDescent="0.15">
      <c r="B2" s="267"/>
      <c r="T2" s="267"/>
    </row>
    <row r="3" spans="1:125"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7"/>
      <c r="G33" s="267"/>
      <c r="I33" s="267"/>
    </row>
    <row r="34" spans="2:125" x14ac:dyDescent="0.15">
      <c r="C34" s="267"/>
      <c r="P34" s="267"/>
      <c r="R34" s="267"/>
      <c r="U34" s="267"/>
    </row>
    <row r="35" spans="2:125" x14ac:dyDescent="0.15">
      <c r="D35" s="267"/>
      <c r="E35" s="267"/>
      <c r="T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row>
    <row r="36" spans="2:125" x14ac:dyDescent="0.15">
      <c r="F36" s="267"/>
      <c r="H36" s="267"/>
      <c r="J36" s="267"/>
      <c r="K36" s="267"/>
      <c r="L36" s="267"/>
      <c r="M36" s="267"/>
      <c r="N36" s="267"/>
      <c r="O36" s="267"/>
      <c r="Q36" s="267"/>
      <c r="S36" s="267"/>
      <c r="V36" s="267"/>
    </row>
    <row r="37" spans="2:125" x14ac:dyDescent="0.15"/>
    <row r="38" spans="2:125" x14ac:dyDescent="0.15"/>
    <row r="39" spans="2:125" x14ac:dyDescent="0.15"/>
    <row r="40" spans="2:125" x14ac:dyDescent="0.15">
      <c r="U40" s="267"/>
    </row>
    <row r="41" spans="2:125" x14ac:dyDescent="0.15">
      <c r="R41" s="267"/>
    </row>
    <row r="42" spans="2:125" x14ac:dyDescent="0.15">
      <c r="T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row>
    <row r="43" spans="2:125" x14ac:dyDescent="0.15">
      <c r="Q43" s="267"/>
      <c r="S43" s="267"/>
      <c r="V43" s="26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cSaQjKrZuzGVru0XiQB3zW4yU70XKXw7vekc5n6nNggBVZfvagoEqEuo8CAcyB4CjQETVE1soQTGozShJtlgA==" saltValue="+avUy/7mU0kcwqukuEW6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1" t="s">
        <v>3</v>
      </c>
      <c r="D47" s="1171"/>
      <c r="E47" s="1172"/>
      <c r="F47" s="11">
        <v>5.57</v>
      </c>
      <c r="G47" s="12">
        <v>5.15</v>
      </c>
      <c r="H47" s="12">
        <v>5.15</v>
      </c>
      <c r="I47" s="12">
        <v>5.28</v>
      </c>
      <c r="J47" s="13">
        <v>5.58</v>
      </c>
    </row>
    <row r="48" spans="2:10" ht="57.75" customHeight="1" x14ac:dyDescent="0.15">
      <c r="B48" s="14"/>
      <c r="C48" s="1173" t="s">
        <v>4</v>
      </c>
      <c r="D48" s="1173"/>
      <c r="E48" s="1174"/>
      <c r="F48" s="15">
        <v>0.79</v>
      </c>
      <c r="G48" s="16">
        <v>1.43</v>
      </c>
      <c r="H48" s="16">
        <v>1.68</v>
      </c>
      <c r="I48" s="16">
        <v>2.0299999999999998</v>
      </c>
      <c r="J48" s="17">
        <v>2.37</v>
      </c>
    </row>
    <row r="49" spans="2:10" ht="57.75" customHeight="1" thickBot="1" x14ac:dyDescent="0.2">
      <c r="B49" s="18"/>
      <c r="C49" s="1175" t="s">
        <v>5</v>
      </c>
      <c r="D49" s="1175"/>
      <c r="E49" s="1176"/>
      <c r="F49" s="19">
        <v>1.05</v>
      </c>
      <c r="G49" s="20">
        <v>0.67</v>
      </c>
      <c r="H49" s="20">
        <v>1.1100000000000001</v>
      </c>
      <c r="I49" s="20">
        <v>1.1200000000000001</v>
      </c>
      <c r="J49" s="21">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hmxuIwIDaVjeR04edGlsQ491xvDb0WLfL/7NKNFKA6zI2K+IIx0jUwQ7S3UClcr2YqU3Do4IQ8lmmV/Irm/SA==" saltValue="eWmMk4GBCyI5fmE1v2ah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3" t="s">
        <v>556</v>
      </c>
      <c r="D34" s="1183"/>
      <c r="E34" s="1184"/>
      <c r="F34" s="32">
        <v>11.6</v>
      </c>
      <c r="G34" s="33">
        <v>12.39</v>
      </c>
      <c r="H34" s="33">
        <v>13.16</v>
      </c>
      <c r="I34" s="33">
        <v>12.17</v>
      </c>
      <c r="J34" s="34">
        <v>11.68</v>
      </c>
      <c r="K34" s="22"/>
      <c r="L34" s="22"/>
      <c r="M34" s="22"/>
      <c r="N34" s="22"/>
      <c r="O34" s="22"/>
      <c r="P34" s="22"/>
    </row>
    <row r="35" spans="1:16" ht="39" customHeight="1" x14ac:dyDescent="0.15">
      <c r="A35" s="22"/>
      <c r="B35" s="35"/>
      <c r="C35" s="1177" t="s">
        <v>557</v>
      </c>
      <c r="D35" s="1178"/>
      <c r="E35" s="1179"/>
      <c r="F35" s="36">
        <v>0.35</v>
      </c>
      <c r="G35" s="37">
        <v>0.94</v>
      </c>
      <c r="H35" s="37">
        <v>1.27</v>
      </c>
      <c r="I35" s="37">
        <v>1.26</v>
      </c>
      <c r="J35" s="38">
        <v>2.1800000000000002</v>
      </c>
      <c r="K35" s="22"/>
      <c r="L35" s="22"/>
      <c r="M35" s="22"/>
      <c r="N35" s="22"/>
      <c r="O35" s="22"/>
      <c r="P35" s="22"/>
    </row>
    <row r="36" spans="1:16" ht="39" customHeight="1" x14ac:dyDescent="0.15">
      <c r="A36" s="22"/>
      <c r="B36" s="35"/>
      <c r="C36" s="1177" t="s">
        <v>558</v>
      </c>
      <c r="D36" s="1178"/>
      <c r="E36" s="1179"/>
      <c r="F36" s="36">
        <v>1.07</v>
      </c>
      <c r="G36" s="37">
        <v>1.63</v>
      </c>
      <c r="H36" s="37">
        <v>1.5</v>
      </c>
      <c r="I36" s="37">
        <v>1.75</v>
      </c>
      <c r="J36" s="38">
        <v>2.0499999999999998</v>
      </c>
      <c r="K36" s="22"/>
      <c r="L36" s="22"/>
      <c r="M36" s="22"/>
      <c r="N36" s="22"/>
      <c r="O36" s="22"/>
      <c r="P36" s="22"/>
    </row>
    <row r="37" spans="1:16" ht="39" customHeight="1" x14ac:dyDescent="0.15">
      <c r="A37" s="22"/>
      <c r="B37" s="35"/>
      <c r="C37" s="1177" t="s">
        <v>559</v>
      </c>
      <c r="D37" s="1178"/>
      <c r="E37" s="1179"/>
      <c r="F37" s="36">
        <v>2.71</v>
      </c>
      <c r="G37" s="37">
        <v>1.99</v>
      </c>
      <c r="H37" s="37">
        <v>2.21</v>
      </c>
      <c r="I37" s="37">
        <v>1.85</v>
      </c>
      <c r="J37" s="38">
        <v>1.57</v>
      </c>
      <c r="K37" s="22"/>
      <c r="L37" s="22"/>
      <c r="M37" s="22"/>
      <c r="N37" s="22"/>
      <c r="O37" s="22"/>
      <c r="P37" s="22"/>
    </row>
    <row r="38" spans="1:16" ht="39" customHeight="1" x14ac:dyDescent="0.15">
      <c r="A38" s="22"/>
      <c r="B38" s="35"/>
      <c r="C38" s="1177" t="s">
        <v>560</v>
      </c>
      <c r="D38" s="1178"/>
      <c r="E38" s="1179"/>
      <c r="F38" s="36">
        <v>0.35</v>
      </c>
      <c r="G38" s="37">
        <v>0.24</v>
      </c>
      <c r="H38" s="37">
        <v>0.27</v>
      </c>
      <c r="I38" s="37">
        <v>1.5</v>
      </c>
      <c r="J38" s="38">
        <v>1.56</v>
      </c>
      <c r="K38" s="22"/>
      <c r="L38" s="22"/>
      <c r="M38" s="22"/>
      <c r="N38" s="22"/>
      <c r="O38" s="22"/>
      <c r="P38" s="22"/>
    </row>
    <row r="39" spans="1:16" ht="39" customHeight="1" x14ac:dyDescent="0.15">
      <c r="A39" s="22"/>
      <c r="B39" s="35"/>
      <c r="C39" s="1177" t="s">
        <v>561</v>
      </c>
      <c r="D39" s="1178"/>
      <c r="E39" s="1179"/>
      <c r="F39" s="36">
        <v>0.53</v>
      </c>
      <c r="G39" s="37">
        <v>0.57999999999999996</v>
      </c>
      <c r="H39" s="37">
        <v>0.75</v>
      </c>
      <c r="I39" s="37">
        <v>0.76</v>
      </c>
      <c r="J39" s="38">
        <v>0.99</v>
      </c>
      <c r="K39" s="22"/>
      <c r="L39" s="22"/>
      <c r="M39" s="22"/>
      <c r="N39" s="22"/>
      <c r="O39" s="22"/>
      <c r="P39" s="22"/>
    </row>
    <row r="40" spans="1:16" ht="39" customHeight="1" x14ac:dyDescent="0.15">
      <c r="A40" s="22"/>
      <c r="B40" s="35"/>
      <c r="C40" s="1177" t="s">
        <v>562</v>
      </c>
      <c r="D40" s="1178"/>
      <c r="E40" s="1179"/>
      <c r="F40" s="36" t="s">
        <v>508</v>
      </c>
      <c r="G40" s="37" t="s">
        <v>508</v>
      </c>
      <c r="H40" s="37" t="s">
        <v>508</v>
      </c>
      <c r="I40" s="37">
        <v>0.54</v>
      </c>
      <c r="J40" s="38">
        <v>0.42</v>
      </c>
      <c r="K40" s="22"/>
      <c r="L40" s="22"/>
      <c r="M40" s="22"/>
      <c r="N40" s="22"/>
      <c r="O40" s="22"/>
      <c r="P40" s="22"/>
    </row>
    <row r="41" spans="1:16" ht="39" customHeight="1" x14ac:dyDescent="0.15">
      <c r="A41" s="22"/>
      <c r="B41" s="35"/>
      <c r="C41" s="1177" t="s">
        <v>563</v>
      </c>
      <c r="D41" s="1178"/>
      <c r="E41" s="1179"/>
      <c r="F41" s="36">
        <v>0.18</v>
      </c>
      <c r="G41" s="37">
        <v>0.24</v>
      </c>
      <c r="H41" s="37">
        <v>0.16</v>
      </c>
      <c r="I41" s="37">
        <v>0.26</v>
      </c>
      <c r="J41" s="38">
        <v>0.3</v>
      </c>
      <c r="K41" s="22"/>
      <c r="L41" s="22"/>
      <c r="M41" s="22"/>
      <c r="N41" s="22"/>
      <c r="O41" s="22"/>
      <c r="P41" s="22"/>
    </row>
    <row r="42" spans="1:16" ht="39" customHeight="1" x14ac:dyDescent="0.15">
      <c r="A42" s="22"/>
      <c r="B42" s="39"/>
      <c r="C42" s="1177" t="s">
        <v>564</v>
      </c>
      <c r="D42" s="1178"/>
      <c r="E42" s="1179"/>
      <c r="F42" s="36" t="s">
        <v>565</v>
      </c>
      <c r="G42" s="37" t="s">
        <v>566</v>
      </c>
      <c r="H42" s="37" t="s">
        <v>508</v>
      </c>
      <c r="I42" s="37" t="s">
        <v>508</v>
      </c>
      <c r="J42" s="38" t="s">
        <v>508</v>
      </c>
      <c r="K42" s="22"/>
      <c r="L42" s="22"/>
      <c r="M42" s="22"/>
      <c r="N42" s="22"/>
      <c r="O42" s="22"/>
      <c r="P42" s="22"/>
    </row>
    <row r="43" spans="1:16" ht="39" customHeight="1" thickBot="1" x14ac:dyDescent="0.2">
      <c r="A43" s="22"/>
      <c r="B43" s="40"/>
      <c r="C43" s="1180" t="s">
        <v>567</v>
      </c>
      <c r="D43" s="1181"/>
      <c r="E43" s="1182"/>
      <c r="F43" s="41">
        <v>0.87</v>
      </c>
      <c r="G43" s="42">
        <v>0.78</v>
      </c>
      <c r="H43" s="42">
        <v>1.02</v>
      </c>
      <c r="I43" s="42">
        <v>0.77</v>
      </c>
      <c r="J43" s="43">
        <v>0.32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RzozWZxvYZ56h238z6sI+8APScLsuoAFPNJ+nMIaWFk1Xm6wEXDSAZ1Mmsm1P7H9TfA4OT6RhMj7IlBTo8fw==" saltValue="adkn97x984Kouh3Lxhb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14906</v>
      </c>
      <c r="L45" s="60">
        <v>14495</v>
      </c>
      <c r="M45" s="60">
        <v>13968</v>
      </c>
      <c r="N45" s="60">
        <v>13466</v>
      </c>
      <c r="O45" s="61">
        <v>13090</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508</v>
      </c>
      <c r="L46" s="64" t="s">
        <v>508</v>
      </c>
      <c r="M46" s="64" t="s">
        <v>508</v>
      </c>
      <c r="N46" s="64" t="s">
        <v>508</v>
      </c>
      <c r="O46" s="65" t="s">
        <v>508</v>
      </c>
      <c r="P46" s="48"/>
      <c r="Q46" s="48"/>
      <c r="R46" s="48"/>
      <c r="S46" s="48"/>
      <c r="T46" s="48"/>
      <c r="U46" s="48"/>
    </row>
    <row r="47" spans="1:21" ht="30.75" customHeight="1" x14ac:dyDescent="0.15">
      <c r="A47" s="48"/>
      <c r="B47" s="1195"/>
      <c r="C47" s="1196"/>
      <c r="D47" s="62"/>
      <c r="E47" s="1187" t="s">
        <v>13</v>
      </c>
      <c r="F47" s="1187"/>
      <c r="G47" s="1187"/>
      <c r="H47" s="1187"/>
      <c r="I47" s="1187"/>
      <c r="J47" s="1188"/>
      <c r="K47" s="63">
        <v>30</v>
      </c>
      <c r="L47" s="64">
        <v>20</v>
      </c>
      <c r="M47" s="64">
        <v>10</v>
      </c>
      <c r="N47" s="64" t="s">
        <v>508</v>
      </c>
      <c r="O47" s="65" t="s">
        <v>508</v>
      </c>
      <c r="P47" s="48"/>
      <c r="Q47" s="48"/>
      <c r="R47" s="48"/>
      <c r="S47" s="48"/>
      <c r="T47" s="48"/>
      <c r="U47" s="48"/>
    </row>
    <row r="48" spans="1:21" ht="30.75" customHeight="1" x14ac:dyDescent="0.15">
      <c r="A48" s="48"/>
      <c r="B48" s="1195"/>
      <c r="C48" s="1196"/>
      <c r="D48" s="62"/>
      <c r="E48" s="1187" t="s">
        <v>14</v>
      </c>
      <c r="F48" s="1187"/>
      <c r="G48" s="1187"/>
      <c r="H48" s="1187"/>
      <c r="I48" s="1187"/>
      <c r="J48" s="1188"/>
      <c r="K48" s="63">
        <v>5807</v>
      </c>
      <c r="L48" s="64">
        <v>6039</v>
      </c>
      <c r="M48" s="64">
        <v>6010</v>
      </c>
      <c r="N48" s="64">
        <v>5933</v>
      </c>
      <c r="O48" s="65">
        <v>5530</v>
      </c>
      <c r="P48" s="48"/>
      <c r="Q48" s="48"/>
      <c r="R48" s="48"/>
      <c r="S48" s="48"/>
      <c r="T48" s="48"/>
      <c r="U48" s="48"/>
    </row>
    <row r="49" spans="1:21" ht="30.75" customHeight="1" x14ac:dyDescent="0.15">
      <c r="A49" s="48"/>
      <c r="B49" s="1195"/>
      <c r="C49" s="1196"/>
      <c r="D49" s="62"/>
      <c r="E49" s="1187" t="s">
        <v>15</v>
      </c>
      <c r="F49" s="1187"/>
      <c r="G49" s="1187"/>
      <c r="H49" s="1187"/>
      <c r="I49" s="1187"/>
      <c r="J49" s="1188"/>
      <c r="K49" s="63">
        <v>34</v>
      </c>
      <c r="L49" s="64">
        <v>33</v>
      </c>
      <c r="M49" s="64">
        <v>34</v>
      </c>
      <c r="N49" s="64">
        <v>35</v>
      </c>
      <c r="O49" s="65">
        <v>35</v>
      </c>
      <c r="P49" s="48"/>
      <c r="Q49" s="48"/>
      <c r="R49" s="48"/>
      <c r="S49" s="48"/>
      <c r="T49" s="48"/>
      <c r="U49" s="48"/>
    </row>
    <row r="50" spans="1:21" ht="30.75" customHeight="1" x14ac:dyDescent="0.15">
      <c r="A50" s="48"/>
      <c r="B50" s="1195"/>
      <c r="C50" s="1196"/>
      <c r="D50" s="62"/>
      <c r="E50" s="1187" t="s">
        <v>16</v>
      </c>
      <c r="F50" s="1187"/>
      <c r="G50" s="1187"/>
      <c r="H50" s="1187"/>
      <c r="I50" s="1187"/>
      <c r="J50" s="1188"/>
      <c r="K50" s="63">
        <v>683</v>
      </c>
      <c r="L50" s="64">
        <v>644</v>
      </c>
      <c r="M50" s="64">
        <v>620</v>
      </c>
      <c r="N50" s="64">
        <v>591</v>
      </c>
      <c r="O50" s="65">
        <v>566</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508</v>
      </c>
      <c r="L51" s="64" t="s">
        <v>508</v>
      </c>
      <c r="M51" s="64" t="s">
        <v>508</v>
      </c>
      <c r="N51" s="64">
        <v>0</v>
      </c>
      <c r="O51" s="65">
        <v>0</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14344</v>
      </c>
      <c r="L52" s="64">
        <v>14481</v>
      </c>
      <c r="M52" s="64">
        <v>14124</v>
      </c>
      <c r="N52" s="64">
        <v>13441</v>
      </c>
      <c r="O52" s="65">
        <v>13124</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7116</v>
      </c>
      <c r="L53" s="69">
        <v>6750</v>
      </c>
      <c r="M53" s="69">
        <v>6518</v>
      </c>
      <c r="N53" s="69">
        <v>6584</v>
      </c>
      <c r="O53" s="70">
        <v>6097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aWFY0PYPFlFXNNoxLBlDy9lCLLbkn6qQaXa4B63kChSzI7f5SQiVU5cz4bVVFSnO/qWMjwXDUxjpH2dZsxFA==" saltValue="W6WRDAese2H1ugz69nxw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01" t="s">
        <v>23</v>
      </c>
      <c r="C41" s="1202"/>
      <c r="D41" s="81"/>
      <c r="E41" s="1207" t="s">
        <v>24</v>
      </c>
      <c r="F41" s="1207"/>
      <c r="G41" s="1207"/>
      <c r="H41" s="1208"/>
      <c r="I41" s="82">
        <v>130978</v>
      </c>
      <c r="J41" s="83">
        <v>126507</v>
      </c>
      <c r="K41" s="83">
        <v>124756</v>
      </c>
      <c r="L41" s="83">
        <v>120552</v>
      </c>
      <c r="M41" s="84">
        <v>115753</v>
      </c>
    </row>
    <row r="42" spans="2:13" ht="27.75" customHeight="1" x14ac:dyDescent="0.15">
      <c r="B42" s="1203"/>
      <c r="C42" s="1204"/>
      <c r="D42" s="85"/>
      <c r="E42" s="1209" t="s">
        <v>25</v>
      </c>
      <c r="F42" s="1209"/>
      <c r="G42" s="1209"/>
      <c r="H42" s="1210"/>
      <c r="I42" s="86">
        <v>6403</v>
      </c>
      <c r="J42" s="87">
        <v>5531</v>
      </c>
      <c r="K42" s="87">
        <v>4578</v>
      </c>
      <c r="L42" s="87">
        <v>3620</v>
      </c>
      <c r="M42" s="88">
        <v>2778</v>
      </c>
    </row>
    <row r="43" spans="2:13" ht="27.75" customHeight="1" x14ac:dyDescent="0.15">
      <c r="B43" s="1203"/>
      <c r="C43" s="1204"/>
      <c r="D43" s="85"/>
      <c r="E43" s="1209" t="s">
        <v>26</v>
      </c>
      <c r="F43" s="1209"/>
      <c r="G43" s="1209"/>
      <c r="H43" s="1210"/>
      <c r="I43" s="86">
        <v>74492</v>
      </c>
      <c r="J43" s="87">
        <v>68039</v>
      </c>
      <c r="K43" s="87">
        <v>63867</v>
      </c>
      <c r="L43" s="87">
        <v>61848</v>
      </c>
      <c r="M43" s="88">
        <v>56653</v>
      </c>
    </row>
    <row r="44" spans="2:13" ht="27.75" customHeight="1" x14ac:dyDescent="0.15">
      <c r="B44" s="1203"/>
      <c r="C44" s="1204"/>
      <c r="D44" s="85"/>
      <c r="E44" s="1209" t="s">
        <v>27</v>
      </c>
      <c r="F44" s="1209"/>
      <c r="G44" s="1209"/>
      <c r="H44" s="1210"/>
      <c r="I44" s="86">
        <v>579</v>
      </c>
      <c r="J44" s="87">
        <v>624</v>
      </c>
      <c r="K44" s="87">
        <v>594</v>
      </c>
      <c r="L44" s="87">
        <v>562</v>
      </c>
      <c r="M44" s="88">
        <v>529</v>
      </c>
    </row>
    <row r="45" spans="2:13" ht="27.75" customHeight="1" x14ac:dyDescent="0.15">
      <c r="B45" s="1203"/>
      <c r="C45" s="1204"/>
      <c r="D45" s="85"/>
      <c r="E45" s="1209" t="s">
        <v>28</v>
      </c>
      <c r="F45" s="1209"/>
      <c r="G45" s="1209"/>
      <c r="H45" s="1210"/>
      <c r="I45" s="86">
        <v>16253</v>
      </c>
      <c r="J45" s="87">
        <v>15113</v>
      </c>
      <c r="K45" s="87">
        <v>14564</v>
      </c>
      <c r="L45" s="87">
        <v>14302</v>
      </c>
      <c r="M45" s="88">
        <v>13739</v>
      </c>
    </row>
    <row r="46" spans="2:13" ht="27.75" customHeight="1" x14ac:dyDescent="0.15">
      <c r="B46" s="1203"/>
      <c r="C46" s="1204"/>
      <c r="D46" s="89"/>
      <c r="E46" s="1209" t="s">
        <v>29</v>
      </c>
      <c r="F46" s="1209"/>
      <c r="G46" s="1209"/>
      <c r="H46" s="1210"/>
      <c r="I46" s="86">
        <v>356</v>
      </c>
      <c r="J46" s="87">
        <v>291</v>
      </c>
      <c r="K46" s="87">
        <v>262</v>
      </c>
      <c r="L46" s="87">
        <v>231</v>
      </c>
      <c r="M46" s="88">
        <v>201</v>
      </c>
    </row>
    <row r="47" spans="2:13" ht="27.75" customHeight="1" x14ac:dyDescent="0.15">
      <c r="B47" s="1203"/>
      <c r="C47" s="1204"/>
      <c r="D47" s="90"/>
      <c r="E47" s="1211" t="s">
        <v>30</v>
      </c>
      <c r="F47" s="1212"/>
      <c r="G47" s="1212"/>
      <c r="H47" s="1213"/>
      <c r="I47" s="86" t="s">
        <v>508</v>
      </c>
      <c r="J47" s="87" t="s">
        <v>508</v>
      </c>
      <c r="K47" s="87" t="s">
        <v>508</v>
      </c>
      <c r="L47" s="87" t="s">
        <v>508</v>
      </c>
      <c r="M47" s="88" t="s">
        <v>508</v>
      </c>
    </row>
    <row r="48" spans="2:13" ht="27.75" customHeight="1" x14ac:dyDescent="0.15">
      <c r="B48" s="1203"/>
      <c r="C48" s="1204"/>
      <c r="D48" s="85"/>
      <c r="E48" s="1209" t="s">
        <v>31</v>
      </c>
      <c r="F48" s="1209"/>
      <c r="G48" s="1209"/>
      <c r="H48" s="1210"/>
      <c r="I48" s="86" t="s">
        <v>508</v>
      </c>
      <c r="J48" s="87" t="s">
        <v>508</v>
      </c>
      <c r="K48" s="87" t="s">
        <v>508</v>
      </c>
      <c r="L48" s="87" t="s">
        <v>508</v>
      </c>
      <c r="M48" s="88" t="s">
        <v>508</v>
      </c>
    </row>
    <row r="49" spans="2:13" ht="27.75" customHeight="1" x14ac:dyDescent="0.15">
      <c r="B49" s="1205"/>
      <c r="C49" s="1206"/>
      <c r="D49" s="85"/>
      <c r="E49" s="1209" t="s">
        <v>32</v>
      </c>
      <c r="F49" s="1209"/>
      <c r="G49" s="1209"/>
      <c r="H49" s="1210"/>
      <c r="I49" s="86" t="s">
        <v>508</v>
      </c>
      <c r="J49" s="87" t="s">
        <v>508</v>
      </c>
      <c r="K49" s="87" t="s">
        <v>508</v>
      </c>
      <c r="L49" s="87" t="s">
        <v>508</v>
      </c>
      <c r="M49" s="88" t="s">
        <v>508</v>
      </c>
    </row>
    <row r="50" spans="2:13" ht="27.75" customHeight="1" x14ac:dyDescent="0.15">
      <c r="B50" s="1214" t="s">
        <v>33</v>
      </c>
      <c r="C50" s="1215"/>
      <c r="D50" s="91"/>
      <c r="E50" s="1209" t="s">
        <v>34</v>
      </c>
      <c r="F50" s="1209"/>
      <c r="G50" s="1209"/>
      <c r="H50" s="1210"/>
      <c r="I50" s="86">
        <v>14153</v>
      </c>
      <c r="J50" s="87">
        <v>13282</v>
      </c>
      <c r="K50" s="87">
        <v>13137</v>
      </c>
      <c r="L50" s="87">
        <v>13292</v>
      </c>
      <c r="M50" s="88">
        <v>12548</v>
      </c>
    </row>
    <row r="51" spans="2:13" ht="27.75" customHeight="1" x14ac:dyDescent="0.15">
      <c r="B51" s="1203"/>
      <c r="C51" s="1204"/>
      <c r="D51" s="85"/>
      <c r="E51" s="1209" t="s">
        <v>35</v>
      </c>
      <c r="F51" s="1209"/>
      <c r="G51" s="1209"/>
      <c r="H51" s="1210"/>
      <c r="I51" s="86">
        <v>13925</v>
      </c>
      <c r="J51" s="87">
        <v>12496</v>
      </c>
      <c r="K51" s="87">
        <v>11753</v>
      </c>
      <c r="L51" s="87">
        <v>11170</v>
      </c>
      <c r="M51" s="88">
        <v>10595</v>
      </c>
    </row>
    <row r="52" spans="2:13" ht="27.75" customHeight="1" x14ac:dyDescent="0.15">
      <c r="B52" s="1205"/>
      <c r="C52" s="1206"/>
      <c r="D52" s="85"/>
      <c r="E52" s="1209" t="s">
        <v>36</v>
      </c>
      <c r="F52" s="1209"/>
      <c r="G52" s="1209"/>
      <c r="H52" s="1210"/>
      <c r="I52" s="86">
        <v>132144</v>
      </c>
      <c r="J52" s="87">
        <v>129098</v>
      </c>
      <c r="K52" s="87">
        <v>127197</v>
      </c>
      <c r="L52" s="87">
        <v>124442</v>
      </c>
      <c r="M52" s="88">
        <v>119394</v>
      </c>
    </row>
    <row r="53" spans="2:13" ht="27.75" customHeight="1" thickBot="1" x14ac:dyDescent="0.2">
      <c r="B53" s="1216" t="s">
        <v>37</v>
      </c>
      <c r="C53" s="1217"/>
      <c r="D53" s="92"/>
      <c r="E53" s="1218" t="s">
        <v>38</v>
      </c>
      <c r="F53" s="1218"/>
      <c r="G53" s="1218"/>
      <c r="H53" s="1219"/>
      <c r="I53" s="93">
        <v>68839</v>
      </c>
      <c r="J53" s="94">
        <v>61229</v>
      </c>
      <c r="K53" s="94">
        <v>56533</v>
      </c>
      <c r="L53" s="94">
        <v>52212</v>
      </c>
      <c r="M53" s="95">
        <v>47115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iSaGowK8dv/XeA0tg2YTznqs/aMx1rSRKkFofCYxzfN8ZUW1950xDzpHLRzK1CM8BFTR/S2QqJPVZnfQvnbfQ==" saltValue="+ydCnnCRl1mQKSSzjto0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28" t="s">
        <v>41</v>
      </c>
      <c r="D55" s="1228"/>
      <c r="E55" s="1229"/>
      <c r="F55" s="107">
        <v>2917</v>
      </c>
      <c r="G55" s="107">
        <v>2936</v>
      </c>
      <c r="H55" s="108">
        <v>3071</v>
      </c>
    </row>
    <row r="56" spans="2:8" ht="52.5" customHeight="1" x14ac:dyDescent="0.15">
      <c r="B56" s="109"/>
      <c r="C56" s="1230" t="s">
        <v>42</v>
      </c>
      <c r="D56" s="1230"/>
      <c r="E56" s="1231"/>
      <c r="F56" s="110">
        <v>2423</v>
      </c>
      <c r="G56" s="110">
        <v>2425</v>
      </c>
      <c r="H56" s="111">
        <v>1940</v>
      </c>
    </row>
    <row r="57" spans="2:8" ht="53.25" customHeight="1" x14ac:dyDescent="0.15">
      <c r="B57" s="109"/>
      <c r="C57" s="1232" t="s">
        <v>43</v>
      </c>
      <c r="D57" s="1232"/>
      <c r="E57" s="1233"/>
      <c r="F57" s="112">
        <v>8368</v>
      </c>
      <c r="G57" s="112">
        <v>8336</v>
      </c>
      <c r="H57" s="113">
        <v>8392</v>
      </c>
    </row>
    <row r="58" spans="2:8" ht="45.75" customHeight="1" x14ac:dyDescent="0.15">
      <c r="B58" s="114"/>
      <c r="C58" s="1220" t="s">
        <v>581</v>
      </c>
      <c r="D58" s="1221"/>
      <c r="E58" s="1222"/>
      <c r="F58" s="115">
        <v>2035</v>
      </c>
      <c r="G58" s="115">
        <v>2037</v>
      </c>
      <c r="H58" s="115">
        <v>2539</v>
      </c>
    </row>
    <row r="59" spans="2:8" ht="45.75" customHeight="1" x14ac:dyDescent="0.15">
      <c r="B59" s="114"/>
      <c r="C59" s="1220" t="s">
        <v>582</v>
      </c>
      <c r="D59" s="1221"/>
      <c r="E59" s="1222"/>
      <c r="F59" s="115">
        <v>2005</v>
      </c>
      <c r="G59" s="115">
        <v>2298</v>
      </c>
      <c r="H59" s="115">
        <v>2001</v>
      </c>
    </row>
    <row r="60" spans="2:8" ht="45.75" customHeight="1" x14ac:dyDescent="0.15">
      <c r="B60" s="114"/>
      <c r="C60" s="1220" t="s">
        <v>583</v>
      </c>
      <c r="D60" s="1221"/>
      <c r="E60" s="1222"/>
      <c r="F60" s="115">
        <v>1712</v>
      </c>
      <c r="G60" s="115">
        <v>1522</v>
      </c>
      <c r="H60" s="115">
        <v>1514</v>
      </c>
    </row>
    <row r="61" spans="2:8" ht="45.75" customHeight="1" x14ac:dyDescent="0.15">
      <c r="B61" s="114"/>
      <c r="C61" s="1220" t="s">
        <v>584</v>
      </c>
      <c r="D61" s="1221"/>
      <c r="E61" s="1222"/>
      <c r="F61" s="115">
        <v>466</v>
      </c>
      <c r="G61" s="115">
        <v>425</v>
      </c>
      <c r="H61" s="115">
        <v>404</v>
      </c>
    </row>
    <row r="62" spans="2:8" ht="45.75" customHeight="1" thickBot="1" x14ac:dyDescent="0.2">
      <c r="B62" s="116"/>
      <c r="C62" s="1223" t="s">
        <v>585</v>
      </c>
      <c r="D62" s="1224"/>
      <c r="E62" s="1225"/>
      <c r="F62" s="115">
        <v>320</v>
      </c>
      <c r="G62" s="115">
        <v>320</v>
      </c>
      <c r="H62" s="115">
        <v>320</v>
      </c>
    </row>
    <row r="63" spans="2:8" ht="52.5" customHeight="1" thickBot="1" x14ac:dyDescent="0.2">
      <c r="B63" s="117"/>
      <c r="C63" s="1226" t="s">
        <v>44</v>
      </c>
      <c r="D63" s="1226"/>
      <c r="E63" s="1227"/>
      <c r="F63" s="118">
        <v>13708</v>
      </c>
      <c r="G63" s="118">
        <v>13697</v>
      </c>
      <c r="H63" s="119">
        <v>13402</v>
      </c>
    </row>
    <row r="64" spans="2:8" ht="15" customHeight="1" x14ac:dyDescent="0.15"/>
    <row r="65" ht="0" hidden="1" customHeight="1" x14ac:dyDescent="0.15"/>
    <row r="66" ht="0" hidden="1" customHeight="1" x14ac:dyDescent="0.15"/>
  </sheetData>
  <sheetProtection algorithmName="SHA-512" hashValue="MK+tAwRjNNq1jEs7MRMgqkYaLIpRXyLHpGdC7R9ojW8zkhualjg661ufrlKreA3zxs2G3/hDBOztS944gZGQIw==" saltValue="bNFzw8hPXG/t/RzrRF4/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60" zoomScaleNormal="60" zoomScaleSheetLayoutView="55" workbookViewId="0">
      <selection activeCell="CG48" sqref="CG48"/>
    </sheetView>
  </sheetViews>
  <sheetFormatPr defaultColWidth="0" defaultRowHeight="13.5" customHeight="1" zeroHeight="1" x14ac:dyDescent="0.15"/>
  <cols>
    <col min="1" max="1" width="6.375" style="1236" customWidth="1"/>
    <col min="2" max="107" width="2.5" style="1236" customWidth="1"/>
    <col min="108" max="108" width="6.125" style="1244" customWidth="1"/>
    <col min="109" max="109" width="5.875" style="1243" customWidth="1"/>
    <col min="110" max="110" width="19.125" style="1236" hidden="1"/>
    <col min="111" max="115" width="12.625" style="1236" hidden="1"/>
    <col min="116" max="349" width="8.625" style="1236" hidden="1"/>
    <col min="350" max="355" width="14.875" style="1236" hidden="1"/>
    <col min="356" max="357" width="15.875" style="1236" hidden="1"/>
    <col min="358" max="363" width="16.125" style="1236" hidden="1"/>
    <col min="364" max="364" width="6.125" style="1236" hidden="1"/>
    <col min="365" max="365" width="3" style="1236" hidden="1"/>
    <col min="366" max="605" width="8.625" style="1236" hidden="1"/>
    <col min="606" max="611" width="14.875" style="1236" hidden="1"/>
    <col min="612" max="613" width="15.875" style="1236" hidden="1"/>
    <col min="614" max="619" width="16.125" style="1236" hidden="1"/>
    <col min="620" max="620" width="6.125" style="1236" hidden="1"/>
    <col min="621" max="621" width="3" style="1236" hidden="1"/>
    <col min="622" max="861" width="8.625" style="1236" hidden="1"/>
    <col min="862" max="867" width="14.875" style="1236" hidden="1"/>
    <col min="868" max="869" width="15.875" style="1236" hidden="1"/>
    <col min="870" max="875" width="16.125" style="1236" hidden="1"/>
    <col min="876" max="876" width="6.125" style="1236" hidden="1"/>
    <col min="877" max="877" width="3" style="1236" hidden="1"/>
    <col min="878" max="1117" width="8.625" style="1236" hidden="1"/>
    <col min="1118" max="1123" width="14.875" style="1236" hidden="1"/>
    <col min="1124" max="1125" width="15.875" style="1236" hidden="1"/>
    <col min="1126" max="1131" width="16.125" style="1236" hidden="1"/>
    <col min="1132" max="1132" width="6.125" style="1236" hidden="1"/>
    <col min="1133" max="1133" width="3" style="1236" hidden="1"/>
    <col min="1134" max="1373" width="8.625" style="1236" hidden="1"/>
    <col min="1374" max="1379" width="14.875" style="1236" hidden="1"/>
    <col min="1380" max="1381" width="15.875" style="1236" hidden="1"/>
    <col min="1382" max="1387" width="16.125" style="1236" hidden="1"/>
    <col min="1388" max="1388" width="6.125" style="1236" hidden="1"/>
    <col min="1389" max="1389" width="3" style="1236" hidden="1"/>
    <col min="1390" max="1629" width="8.625" style="1236" hidden="1"/>
    <col min="1630" max="1635" width="14.875" style="1236" hidden="1"/>
    <col min="1636" max="1637" width="15.875" style="1236" hidden="1"/>
    <col min="1638" max="1643" width="16.125" style="1236" hidden="1"/>
    <col min="1644" max="1644" width="6.125" style="1236" hidden="1"/>
    <col min="1645" max="1645" width="3" style="1236" hidden="1"/>
    <col min="1646" max="1885" width="8.625" style="1236" hidden="1"/>
    <col min="1886" max="1891" width="14.875" style="1236" hidden="1"/>
    <col min="1892" max="1893" width="15.875" style="1236" hidden="1"/>
    <col min="1894" max="1899" width="16.125" style="1236" hidden="1"/>
    <col min="1900" max="1900" width="6.125" style="1236" hidden="1"/>
    <col min="1901" max="1901" width="3" style="1236" hidden="1"/>
    <col min="1902" max="2141" width="8.625" style="1236" hidden="1"/>
    <col min="2142" max="2147" width="14.875" style="1236" hidden="1"/>
    <col min="2148" max="2149" width="15.875" style="1236" hidden="1"/>
    <col min="2150" max="2155" width="16.125" style="1236" hidden="1"/>
    <col min="2156" max="2156" width="6.125" style="1236" hidden="1"/>
    <col min="2157" max="2157" width="3" style="1236" hidden="1"/>
    <col min="2158" max="2397" width="8.625" style="1236" hidden="1"/>
    <col min="2398" max="2403" width="14.875" style="1236" hidden="1"/>
    <col min="2404" max="2405" width="15.875" style="1236" hidden="1"/>
    <col min="2406" max="2411" width="16.125" style="1236" hidden="1"/>
    <col min="2412" max="2412" width="6.125" style="1236" hidden="1"/>
    <col min="2413" max="2413" width="3" style="1236" hidden="1"/>
    <col min="2414" max="2653" width="8.625" style="1236" hidden="1"/>
    <col min="2654" max="2659" width="14.875" style="1236" hidden="1"/>
    <col min="2660" max="2661" width="15.875" style="1236" hidden="1"/>
    <col min="2662" max="2667" width="16.125" style="1236" hidden="1"/>
    <col min="2668" max="2668" width="6.125" style="1236" hidden="1"/>
    <col min="2669" max="2669" width="3" style="1236" hidden="1"/>
    <col min="2670" max="2909" width="8.625" style="1236" hidden="1"/>
    <col min="2910" max="2915" width="14.875" style="1236" hidden="1"/>
    <col min="2916" max="2917" width="15.875" style="1236" hidden="1"/>
    <col min="2918" max="2923" width="16.125" style="1236" hidden="1"/>
    <col min="2924" max="2924" width="6.125" style="1236" hidden="1"/>
    <col min="2925" max="2925" width="3" style="1236" hidden="1"/>
    <col min="2926" max="3165" width="8.625" style="1236" hidden="1"/>
    <col min="3166" max="3171" width="14.875" style="1236" hidden="1"/>
    <col min="3172" max="3173" width="15.875" style="1236" hidden="1"/>
    <col min="3174" max="3179" width="16.125" style="1236" hidden="1"/>
    <col min="3180" max="3180" width="6.125" style="1236" hidden="1"/>
    <col min="3181" max="3181" width="3" style="1236" hidden="1"/>
    <col min="3182" max="3421" width="8.625" style="1236" hidden="1"/>
    <col min="3422" max="3427" width="14.875" style="1236" hidden="1"/>
    <col min="3428" max="3429" width="15.875" style="1236" hidden="1"/>
    <col min="3430" max="3435" width="16.125" style="1236" hidden="1"/>
    <col min="3436" max="3436" width="6.125" style="1236" hidden="1"/>
    <col min="3437" max="3437" width="3" style="1236" hidden="1"/>
    <col min="3438" max="3677" width="8.625" style="1236" hidden="1"/>
    <col min="3678" max="3683" width="14.875" style="1236" hidden="1"/>
    <col min="3684" max="3685" width="15.875" style="1236" hidden="1"/>
    <col min="3686" max="3691" width="16.125" style="1236" hidden="1"/>
    <col min="3692" max="3692" width="6.125" style="1236" hidden="1"/>
    <col min="3693" max="3693" width="3" style="1236" hidden="1"/>
    <col min="3694" max="3933" width="8.625" style="1236" hidden="1"/>
    <col min="3934" max="3939" width="14.875" style="1236" hidden="1"/>
    <col min="3940" max="3941" width="15.875" style="1236" hidden="1"/>
    <col min="3942" max="3947" width="16.125" style="1236" hidden="1"/>
    <col min="3948" max="3948" width="6.125" style="1236" hidden="1"/>
    <col min="3949" max="3949" width="3" style="1236" hidden="1"/>
    <col min="3950" max="4189" width="8.625" style="1236" hidden="1"/>
    <col min="4190" max="4195" width="14.875" style="1236" hidden="1"/>
    <col min="4196" max="4197" width="15.875" style="1236" hidden="1"/>
    <col min="4198" max="4203" width="16.125" style="1236" hidden="1"/>
    <col min="4204" max="4204" width="6.125" style="1236" hidden="1"/>
    <col min="4205" max="4205" width="3" style="1236" hidden="1"/>
    <col min="4206" max="4445" width="8.625" style="1236" hidden="1"/>
    <col min="4446" max="4451" width="14.875" style="1236" hidden="1"/>
    <col min="4452" max="4453" width="15.875" style="1236" hidden="1"/>
    <col min="4454" max="4459" width="16.125" style="1236" hidden="1"/>
    <col min="4460" max="4460" width="6.125" style="1236" hidden="1"/>
    <col min="4461" max="4461" width="3" style="1236" hidden="1"/>
    <col min="4462" max="4701" width="8.625" style="1236" hidden="1"/>
    <col min="4702" max="4707" width="14.875" style="1236" hidden="1"/>
    <col min="4708" max="4709" width="15.875" style="1236" hidden="1"/>
    <col min="4710" max="4715" width="16.125" style="1236" hidden="1"/>
    <col min="4716" max="4716" width="6.125" style="1236" hidden="1"/>
    <col min="4717" max="4717" width="3" style="1236" hidden="1"/>
    <col min="4718" max="4957" width="8.625" style="1236" hidden="1"/>
    <col min="4958" max="4963" width="14.875" style="1236" hidden="1"/>
    <col min="4964" max="4965" width="15.875" style="1236" hidden="1"/>
    <col min="4966" max="4971" width="16.125" style="1236" hidden="1"/>
    <col min="4972" max="4972" width="6.125" style="1236" hidden="1"/>
    <col min="4973" max="4973" width="3" style="1236" hidden="1"/>
    <col min="4974" max="5213" width="8.625" style="1236" hidden="1"/>
    <col min="5214" max="5219" width="14.875" style="1236" hidden="1"/>
    <col min="5220" max="5221" width="15.875" style="1236" hidden="1"/>
    <col min="5222" max="5227" width="16.125" style="1236" hidden="1"/>
    <col min="5228" max="5228" width="6.125" style="1236" hidden="1"/>
    <col min="5229" max="5229" width="3" style="1236" hidden="1"/>
    <col min="5230" max="5469" width="8.625" style="1236" hidden="1"/>
    <col min="5470" max="5475" width="14.875" style="1236" hidden="1"/>
    <col min="5476" max="5477" width="15.875" style="1236" hidden="1"/>
    <col min="5478" max="5483" width="16.125" style="1236" hidden="1"/>
    <col min="5484" max="5484" width="6.125" style="1236" hidden="1"/>
    <col min="5485" max="5485" width="3" style="1236" hidden="1"/>
    <col min="5486" max="5725" width="8.625" style="1236" hidden="1"/>
    <col min="5726" max="5731" width="14.875" style="1236" hidden="1"/>
    <col min="5732" max="5733" width="15.875" style="1236" hidden="1"/>
    <col min="5734" max="5739" width="16.125" style="1236" hidden="1"/>
    <col min="5740" max="5740" width="6.125" style="1236" hidden="1"/>
    <col min="5741" max="5741" width="3" style="1236" hidden="1"/>
    <col min="5742" max="5981" width="8.625" style="1236" hidden="1"/>
    <col min="5982" max="5987" width="14.875" style="1236" hidden="1"/>
    <col min="5988" max="5989" width="15.875" style="1236" hidden="1"/>
    <col min="5990" max="5995" width="16.125" style="1236" hidden="1"/>
    <col min="5996" max="5996" width="6.125" style="1236" hidden="1"/>
    <col min="5997" max="5997" width="3" style="1236" hidden="1"/>
    <col min="5998" max="6237" width="8.625" style="1236" hidden="1"/>
    <col min="6238" max="6243" width="14.875" style="1236" hidden="1"/>
    <col min="6244" max="6245" width="15.875" style="1236" hidden="1"/>
    <col min="6246" max="6251" width="16.125" style="1236" hidden="1"/>
    <col min="6252" max="6252" width="6.125" style="1236" hidden="1"/>
    <col min="6253" max="6253" width="3" style="1236" hidden="1"/>
    <col min="6254" max="6493" width="8.625" style="1236" hidden="1"/>
    <col min="6494" max="6499" width="14.875" style="1236" hidden="1"/>
    <col min="6500" max="6501" width="15.875" style="1236" hidden="1"/>
    <col min="6502" max="6507" width="16.125" style="1236" hidden="1"/>
    <col min="6508" max="6508" width="6.125" style="1236" hidden="1"/>
    <col min="6509" max="6509" width="3" style="1236" hidden="1"/>
    <col min="6510" max="6749" width="8.625" style="1236" hidden="1"/>
    <col min="6750" max="6755" width="14.875" style="1236" hidden="1"/>
    <col min="6756" max="6757" width="15.875" style="1236" hidden="1"/>
    <col min="6758" max="6763" width="16.125" style="1236" hidden="1"/>
    <col min="6764" max="6764" width="6.125" style="1236" hidden="1"/>
    <col min="6765" max="6765" width="3" style="1236" hidden="1"/>
    <col min="6766" max="7005" width="8.625" style="1236" hidden="1"/>
    <col min="7006" max="7011" width="14.875" style="1236" hidden="1"/>
    <col min="7012" max="7013" width="15.875" style="1236" hidden="1"/>
    <col min="7014" max="7019" width="16.125" style="1236" hidden="1"/>
    <col min="7020" max="7020" width="6.125" style="1236" hidden="1"/>
    <col min="7021" max="7021" width="3" style="1236" hidden="1"/>
    <col min="7022" max="7261" width="8.625" style="1236" hidden="1"/>
    <col min="7262" max="7267" width="14.875" style="1236" hidden="1"/>
    <col min="7268" max="7269" width="15.875" style="1236" hidden="1"/>
    <col min="7270" max="7275" width="16.125" style="1236" hidden="1"/>
    <col min="7276" max="7276" width="6.125" style="1236" hidden="1"/>
    <col min="7277" max="7277" width="3" style="1236" hidden="1"/>
    <col min="7278" max="7517" width="8.625" style="1236" hidden="1"/>
    <col min="7518" max="7523" width="14.875" style="1236" hidden="1"/>
    <col min="7524" max="7525" width="15.875" style="1236" hidden="1"/>
    <col min="7526" max="7531" width="16.125" style="1236" hidden="1"/>
    <col min="7532" max="7532" width="6.125" style="1236" hidden="1"/>
    <col min="7533" max="7533" width="3" style="1236" hidden="1"/>
    <col min="7534" max="7773" width="8.625" style="1236" hidden="1"/>
    <col min="7774" max="7779" width="14.875" style="1236" hidden="1"/>
    <col min="7780" max="7781" width="15.875" style="1236" hidden="1"/>
    <col min="7782" max="7787" width="16.125" style="1236" hidden="1"/>
    <col min="7788" max="7788" width="6.125" style="1236" hidden="1"/>
    <col min="7789" max="7789" width="3" style="1236" hidden="1"/>
    <col min="7790" max="8029" width="8.625" style="1236" hidden="1"/>
    <col min="8030" max="8035" width="14.875" style="1236" hidden="1"/>
    <col min="8036" max="8037" width="15.875" style="1236" hidden="1"/>
    <col min="8038" max="8043" width="16.125" style="1236" hidden="1"/>
    <col min="8044" max="8044" width="6.125" style="1236" hidden="1"/>
    <col min="8045" max="8045" width="3" style="1236" hidden="1"/>
    <col min="8046" max="8285" width="8.625" style="1236" hidden="1"/>
    <col min="8286" max="8291" width="14.875" style="1236" hidden="1"/>
    <col min="8292" max="8293" width="15.875" style="1236" hidden="1"/>
    <col min="8294" max="8299" width="16.125" style="1236" hidden="1"/>
    <col min="8300" max="8300" width="6.125" style="1236" hidden="1"/>
    <col min="8301" max="8301" width="3" style="1236" hidden="1"/>
    <col min="8302" max="8541" width="8.625" style="1236" hidden="1"/>
    <col min="8542" max="8547" width="14.875" style="1236" hidden="1"/>
    <col min="8548" max="8549" width="15.875" style="1236" hidden="1"/>
    <col min="8550" max="8555" width="16.125" style="1236" hidden="1"/>
    <col min="8556" max="8556" width="6.125" style="1236" hidden="1"/>
    <col min="8557" max="8557" width="3" style="1236" hidden="1"/>
    <col min="8558" max="8797" width="8.625" style="1236" hidden="1"/>
    <col min="8798" max="8803" width="14.875" style="1236" hidden="1"/>
    <col min="8804" max="8805" width="15.875" style="1236" hidden="1"/>
    <col min="8806" max="8811" width="16.125" style="1236" hidden="1"/>
    <col min="8812" max="8812" width="6.125" style="1236" hidden="1"/>
    <col min="8813" max="8813" width="3" style="1236" hidden="1"/>
    <col min="8814" max="9053" width="8.625" style="1236" hidden="1"/>
    <col min="9054" max="9059" width="14.875" style="1236" hidden="1"/>
    <col min="9060" max="9061" width="15.875" style="1236" hidden="1"/>
    <col min="9062" max="9067" width="16.125" style="1236" hidden="1"/>
    <col min="9068" max="9068" width="6.125" style="1236" hidden="1"/>
    <col min="9069" max="9069" width="3" style="1236" hidden="1"/>
    <col min="9070" max="9309" width="8.625" style="1236" hidden="1"/>
    <col min="9310" max="9315" width="14.875" style="1236" hidden="1"/>
    <col min="9316" max="9317" width="15.875" style="1236" hidden="1"/>
    <col min="9318" max="9323" width="16.125" style="1236" hidden="1"/>
    <col min="9324" max="9324" width="6.125" style="1236" hidden="1"/>
    <col min="9325" max="9325" width="3" style="1236" hidden="1"/>
    <col min="9326" max="9565" width="8.625" style="1236" hidden="1"/>
    <col min="9566" max="9571" width="14.875" style="1236" hidden="1"/>
    <col min="9572" max="9573" width="15.875" style="1236" hidden="1"/>
    <col min="9574" max="9579" width="16.125" style="1236" hidden="1"/>
    <col min="9580" max="9580" width="6.125" style="1236" hidden="1"/>
    <col min="9581" max="9581" width="3" style="1236" hidden="1"/>
    <col min="9582" max="9821" width="8.625" style="1236" hidden="1"/>
    <col min="9822" max="9827" width="14.875" style="1236" hidden="1"/>
    <col min="9828" max="9829" width="15.875" style="1236" hidden="1"/>
    <col min="9830" max="9835" width="16.125" style="1236" hidden="1"/>
    <col min="9836" max="9836" width="6.125" style="1236" hidden="1"/>
    <col min="9837" max="9837" width="3" style="1236" hidden="1"/>
    <col min="9838" max="10077" width="8.625" style="1236" hidden="1"/>
    <col min="10078" max="10083" width="14.875" style="1236" hidden="1"/>
    <col min="10084" max="10085" width="15.875" style="1236" hidden="1"/>
    <col min="10086" max="10091" width="16.125" style="1236" hidden="1"/>
    <col min="10092" max="10092" width="6.125" style="1236" hidden="1"/>
    <col min="10093" max="10093" width="3" style="1236" hidden="1"/>
    <col min="10094" max="10333" width="8.625" style="1236" hidden="1"/>
    <col min="10334" max="10339" width="14.875" style="1236" hidden="1"/>
    <col min="10340" max="10341" width="15.875" style="1236" hidden="1"/>
    <col min="10342" max="10347" width="16.125" style="1236" hidden="1"/>
    <col min="10348" max="10348" width="6.125" style="1236" hidden="1"/>
    <col min="10349" max="10349" width="3" style="1236" hidden="1"/>
    <col min="10350" max="10589" width="8.625" style="1236" hidden="1"/>
    <col min="10590" max="10595" width="14.875" style="1236" hidden="1"/>
    <col min="10596" max="10597" width="15.875" style="1236" hidden="1"/>
    <col min="10598" max="10603" width="16.125" style="1236" hidden="1"/>
    <col min="10604" max="10604" width="6.125" style="1236" hidden="1"/>
    <col min="10605" max="10605" width="3" style="1236" hidden="1"/>
    <col min="10606" max="10845" width="8.625" style="1236" hidden="1"/>
    <col min="10846" max="10851" width="14.875" style="1236" hidden="1"/>
    <col min="10852" max="10853" width="15.875" style="1236" hidden="1"/>
    <col min="10854" max="10859" width="16.125" style="1236" hidden="1"/>
    <col min="10860" max="10860" width="6.125" style="1236" hidden="1"/>
    <col min="10861" max="10861" width="3" style="1236" hidden="1"/>
    <col min="10862" max="11101" width="8.625" style="1236" hidden="1"/>
    <col min="11102" max="11107" width="14.875" style="1236" hidden="1"/>
    <col min="11108" max="11109" width="15.875" style="1236" hidden="1"/>
    <col min="11110" max="11115" width="16.125" style="1236" hidden="1"/>
    <col min="11116" max="11116" width="6.125" style="1236" hidden="1"/>
    <col min="11117" max="11117" width="3" style="1236" hidden="1"/>
    <col min="11118" max="11357" width="8.625" style="1236" hidden="1"/>
    <col min="11358" max="11363" width="14.875" style="1236" hidden="1"/>
    <col min="11364" max="11365" width="15.875" style="1236" hidden="1"/>
    <col min="11366" max="11371" width="16.125" style="1236" hidden="1"/>
    <col min="11372" max="11372" width="6.125" style="1236" hidden="1"/>
    <col min="11373" max="11373" width="3" style="1236" hidden="1"/>
    <col min="11374" max="11613" width="8.625" style="1236" hidden="1"/>
    <col min="11614" max="11619" width="14.875" style="1236" hidden="1"/>
    <col min="11620" max="11621" width="15.875" style="1236" hidden="1"/>
    <col min="11622" max="11627" width="16.125" style="1236" hidden="1"/>
    <col min="11628" max="11628" width="6.125" style="1236" hidden="1"/>
    <col min="11629" max="11629" width="3" style="1236" hidden="1"/>
    <col min="11630" max="11869" width="8.625" style="1236" hidden="1"/>
    <col min="11870" max="11875" width="14.875" style="1236" hidden="1"/>
    <col min="11876" max="11877" width="15.875" style="1236" hidden="1"/>
    <col min="11878" max="11883" width="16.125" style="1236" hidden="1"/>
    <col min="11884" max="11884" width="6.125" style="1236" hidden="1"/>
    <col min="11885" max="11885" width="3" style="1236" hidden="1"/>
    <col min="11886" max="12125" width="8.625" style="1236" hidden="1"/>
    <col min="12126" max="12131" width="14.875" style="1236" hidden="1"/>
    <col min="12132" max="12133" width="15.875" style="1236" hidden="1"/>
    <col min="12134" max="12139" width="16.125" style="1236" hidden="1"/>
    <col min="12140" max="12140" width="6.125" style="1236" hidden="1"/>
    <col min="12141" max="12141" width="3" style="1236" hidden="1"/>
    <col min="12142" max="12381" width="8.625" style="1236" hidden="1"/>
    <col min="12382" max="12387" width="14.875" style="1236" hidden="1"/>
    <col min="12388" max="12389" width="15.875" style="1236" hidden="1"/>
    <col min="12390" max="12395" width="16.125" style="1236" hidden="1"/>
    <col min="12396" max="12396" width="6.125" style="1236" hidden="1"/>
    <col min="12397" max="12397" width="3" style="1236" hidden="1"/>
    <col min="12398" max="12637" width="8.625" style="1236" hidden="1"/>
    <col min="12638" max="12643" width="14.875" style="1236" hidden="1"/>
    <col min="12644" max="12645" width="15.875" style="1236" hidden="1"/>
    <col min="12646" max="12651" width="16.125" style="1236" hidden="1"/>
    <col min="12652" max="12652" width="6.125" style="1236" hidden="1"/>
    <col min="12653" max="12653" width="3" style="1236" hidden="1"/>
    <col min="12654" max="12893" width="8.625" style="1236" hidden="1"/>
    <col min="12894" max="12899" width="14.875" style="1236" hidden="1"/>
    <col min="12900" max="12901" width="15.875" style="1236" hidden="1"/>
    <col min="12902" max="12907" width="16.125" style="1236" hidden="1"/>
    <col min="12908" max="12908" width="6.125" style="1236" hidden="1"/>
    <col min="12909" max="12909" width="3" style="1236" hidden="1"/>
    <col min="12910" max="13149" width="8.625" style="1236" hidden="1"/>
    <col min="13150" max="13155" width="14.875" style="1236" hidden="1"/>
    <col min="13156" max="13157" width="15.875" style="1236" hidden="1"/>
    <col min="13158" max="13163" width="16.125" style="1236" hidden="1"/>
    <col min="13164" max="13164" width="6.125" style="1236" hidden="1"/>
    <col min="13165" max="13165" width="3" style="1236" hidden="1"/>
    <col min="13166" max="13405" width="8.625" style="1236" hidden="1"/>
    <col min="13406" max="13411" width="14.875" style="1236" hidden="1"/>
    <col min="13412" max="13413" width="15.875" style="1236" hidden="1"/>
    <col min="13414" max="13419" width="16.125" style="1236" hidden="1"/>
    <col min="13420" max="13420" width="6.125" style="1236" hidden="1"/>
    <col min="13421" max="13421" width="3" style="1236" hidden="1"/>
    <col min="13422" max="13661" width="8.625" style="1236" hidden="1"/>
    <col min="13662" max="13667" width="14.875" style="1236" hidden="1"/>
    <col min="13668" max="13669" width="15.875" style="1236" hidden="1"/>
    <col min="13670" max="13675" width="16.125" style="1236" hidden="1"/>
    <col min="13676" max="13676" width="6.125" style="1236" hidden="1"/>
    <col min="13677" max="13677" width="3" style="1236" hidden="1"/>
    <col min="13678" max="13917" width="8.625" style="1236" hidden="1"/>
    <col min="13918" max="13923" width="14.875" style="1236" hidden="1"/>
    <col min="13924" max="13925" width="15.875" style="1236" hidden="1"/>
    <col min="13926" max="13931" width="16.125" style="1236" hidden="1"/>
    <col min="13932" max="13932" width="6.125" style="1236" hidden="1"/>
    <col min="13933" max="13933" width="3" style="1236" hidden="1"/>
    <col min="13934" max="14173" width="8.625" style="1236" hidden="1"/>
    <col min="14174" max="14179" width="14.875" style="1236" hidden="1"/>
    <col min="14180" max="14181" width="15.875" style="1236" hidden="1"/>
    <col min="14182" max="14187" width="16.125" style="1236" hidden="1"/>
    <col min="14188" max="14188" width="6.125" style="1236" hidden="1"/>
    <col min="14189" max="14189" width="3" style="1236" hidden="1"/>
    <col min="14190" max="14429" width="8.625" style="1236" hidden="1"/>
    <col min="14430" max="14435" width="14.875" style="1236" hidden="1"/>
    <col min="14436" max="14437" width="15.875" style="1236" hidden="1"/>
    <col min="14438" max="14443" width="16.125" style="1236" hidden="1"/>
    <col min="14444" max="14444" width="6.125" style="1236" hidden="1"/>
    <col min="14445" max="14445" width="3" style="1236" hidden="1"/>
    <col min="14446" max="14685" width="8.625" style="1236" hidden="1"/>
    <col min="14686" max="14691" width="14.875" style="1236" hidden="1"/>
    <col min="14692" max="14693" width="15.875" style="1236" hidden="1"/>
    <col min="14694" max="14699" width="16.125" style="1236" hidden="1"/>
    <col min="14700" max="14700" width="6.125" style="1236" hidden="1"/>
    <col min="14701" max="14701" width="3" style="1236" hidden="1"/>
    <col min="14702" max="14941" width="8.625" style="1236" hidden="1"/>
    <col min="14942" max="14947" width="14.875" style="1236" hidden="1"/>
    <col min="14948" max="14949" width="15.875" style="1236" hidden="1"/>
    <col min="14950" max="14955" width="16.125" style="1236" hidden="1"/>
    <col min="14956" max="14956" width="6.125" style="1236" hidden="1"/>
    <col min="14957" max="14957" width="3" style="1236" hidden="1"/>
    <col min="14958" max="15197" width="8.625" style="1236" hidden="1"/>
    <col min="15198" max="15203" width="14.875" style="1236" hidden="1"/>
    <col min="15204" max="15205" width="15.875" style="1236" hidden="1"/>
    <col min="15206" max="15211" width="16.125" style="1236" hidden="1"/>
    <col min="15212" max="15212" width="6.125" style="1236" hidden="1"/>
    <col min="15213" max="15213" width="3" style="1236" hidden="1"/>
    <col min="15214" max="15453" width="8.625" style="1236" hidden="1"/>
    <col min="15454" max="15459" width="14.875" style="1236" hidden="1"/>
    <col min="15460" max="15461" width="15.875" style="1236" hidden="1"/>
    <col min="15462" max="15467" width="16.125" style="1236" hidden="1"/>
    <col min="15468" max="15468" width="6.125" style="1236" hidden="1"/>
    <col min="15469" max="15469" width="3" style="1236" hidden="1"/>
    <col min="15470" max="15709" width="8.625" style="1236" hidden="1"/>
    <col min="15710" max="15715" width="14.875" style="1236" hidden="1"/>
    <col min="15716" max="15717" width="15.875" style="1236" hidden="1"/>
    <col min="15718" max="15723" width="16.125" style="1236" hidden="1"/>
    <col min="15724" max="15724" width="6.125" style="1236" hidden="1"/>
    <col min="15725" max="15725" width="3" style="1236" hidden="1"/>
    <col min="15726" max="15965" width="8.625" style="1236" hidden="1"/>
    <col min="15966" max="15971" width="14.875" style="1236" hidden="1"/>
    <col min="15972" max="15973" width="15.875" style="1236" hidden="1"/>
    <col min="15974" max="15979" width="16.125" style="1236" hidden="1"/>
    <col min="15980" max="15980" width="6.125" style="1236" hidden="1"/>
    <col min="15981" max="15981" width="3" style="1236" hidden="1"/>
    <col min="15982" max="16221" width="8.625" style="1236" hidden="1"/>
    <col min="16222" max="16227" width="14.875" style="1236" hidden="1"/>
    <col min="16228" max="16229" width="15.875" style="1236" hidden="1"/>
    <col min="16230" max="16235" width="16.125" style="1236" hidden="1"/>
    <col min="16236" max="16236" width="6.125" style="1236" hidden="1"/>
    <col min="16237" max="16237" width="3" style="1236" hidden="1"/>
    <col min="16238" max="16384" width="8.625" style="1236" hidden="1"/>
  </cols>
  <sheetData>
    <row r="1" spans="1:143" ht="42.75" customHeight="1" x14ac:dyDescent="0.15">
      <c r="A1" s="1234"/>
      <c r="B1" s="1235"/>
      <c r="DD1" s="1236"/>
      <c r="DE1" s="1236"/>
    </row>
    <row r="2" spans="1:143" ht="25.5" customHeight="1" x14ac:dyDescent="0.15">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x14ac:dyDescent="0.15">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67" customFormat="1" x14ac:dyDescent="0.15">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68"/>
      <c r="DG4" s="268"/>
      <c r="DH4" s="268"/>
      <c r="DI4" s="268"/>
      <c r="DJ4" s="268"/>
      <c r="DK4" s="268"/>
      <c r="DL4" s="268"/>
      <c r="DM4" s="268"/>
      <c r="DN4" s="268"/>
      <c r="DO4" s="268"/>
      <c r="DP4" s="268"/>
      <c r="DQ4" s="268"/>
      <c r="DR4" s="268"/>
      <c r="DS4" s="268"/>
      <c r="DT4" s="268"/>
      <c r="DU4" s="268"/>
      <c r="DV4" s="268"/>
      <c r="DW4" s="268"/>
    </row>
    <row r="5" spans="1:143" s="267" customFormat="1" x14ac:dyDescent="0.15">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68"/>
      <c r="DG5" s="268"/>
      <c r="DH5" s="268"/>
      <c r="DI5" s="268"/>
      <c r="DJ5" s="268"/>
      <c r="DK5" s="268"/>
      <c r="DL5" s="268"/>
      <c r="DM5" s="268"/>
      <c r="DN5" s="268"/>
      <c r="DO5" s="268"/>
      <c r="DP5" s="268"/>
      <c r="DQ5" s="268"/>
      <c r="DR5" s="268"/>
      <c r="DS5" s="268"/>
      <c r="DT5" s="268"/>
      <c r="DU5" s="268"/>
      <c r="DV5" s="268"/>
      <c r="DW5" s="268"/>
    </row>
    <row r="6" spans="1:143" s="267" customFormat="1" x14ac:dyDescent="0.15">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68"/>
      <c r="DG6" s="268"/>
      <c r="DH6" s="268"/>
      <c r="DI6" s="268"/>
      <c r="DJ6" s="268"/>
      <c r="DK6" s="268"/>
      <c r="DL6" s="268"/>
      <c r="DM6" s="268"/>
      <c r="DN6" s="268"/>
      <c r="DO6" s="268"/>
      <c r="DP6" s="268"/>
      <c r="DQ6" s="268"/>
      <c r="DR6" s="268"/>
      <c r="DS6" s="268"/>
      <c r="DT6" s="268"/>
      <c r="DU6" s="268"/>
      <c r="DV6" s="268"/>
      <c r="DW6" s="268"/>
    </row>
    <row r="7" spans="1:143" s="267" customFormat="1" x14ac:dyDescent="0.15">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68"/>
      <c r="DG7" s="268"/>
      <c r="DH7" s="268"/>
      <c r="DI7" s="268"/>
      <c r="DJ7" s="268"/>
      <c r="DK7" s="268"/>
      <c r="DL7" s="268"/>
      <c r="DM7" s="268"/>
      <c r="DN7" s="268"/>
      <c r="DO7" s="268"/>
      <c r="DP7" s="268"/>
      <c r="DQ7" s="268"/>
      <c r="DR7" s="268"/>
      <c r="DS7" s="268"/>
      <c r="DT7" s="268"/>
      <c r="DU7" s="268"/>
      <c r="DV7" s="268"/>
      <c r="DW7" s="268"/>
    </row>
    <row r="8" spans="1:143" s="267" customFormat="1" x14ac:dyDescent="0.15">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68"/>
      <c r="DG8" s="268"/>
      <c r="DH8" s="268"/>
      <c r="DI8" s="268"/>
      <c r="DJ8" s="268"/>
      <c r="DK8" s="268"/>
      <c r="DL8" s="268"/>
      <c r="DM8" s="268"/>
      <c r="DN8" s="268"/>
      <c r="DO8" s="268"/>
      <c r="DP8" s="268"/>
      <c r="DQ8" s="268"/>
      <c r="DR8" s="268"/>
      <c r="DS8" s="268"/>
      <c r="DT8" s="268"/>
      <c r="DU8" s="268"/>
      <c r="DV8" s="268"/>
      <c r="DW8" s="268"/>
    </row>
    <row r="9" spans="1:143" s="267" customFormat="1" x14ac:dyDescent="0.15">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68"/>
      <c r="DG9" s="268"/>
      <c r="DH9" s="268"/>
      <c r="DI9" s="268"/>
      <c r="DJ9" s="268"/>
      <c r="DK9" s="268"/>
      <c r="DL9" s="268"/>
      <c r="DM9" s="268"/>
      <c r="DN9" s="268"/>
      <c r="DO9" s="268"/>
      <c r="DP9" s="268"/>
      <c r="DQ9" s="268"/>
      <c r="DR9" s="268"/>
      <c r="DS9" s="268"/>
      <c r="DT9" s="268"/>
      <c r="DU9" s="268"/>
      <c r="DV9" s="268"/>
      <c r="DW9" s="268"/>
    </row>
    <row r="10" spans="1:143" s="267" customFormat="1" x14ac:dyDescent="0.15">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68"/>
      <c r="DG10" s="268"/>
      <c r="DH10" s="268"/>
      <c r="DI10" s="268"/>
      <c r="DJ10" s="268"/>
      <c r="DK10" s="268"/>
      <c r="DL10" s="268"/>
      <c r="DM10" s="268"/>
      <c r="DN10" s="268"/>
      <c r="DO10" s="268"/>
      <c r="DP10" s="268"/>
      <c r="DQ10" s="268"/>
      <c r="DR10" s="268"/>
      <c r="DS10" s="268"/>
      <c r="DT10" s="268"/>
      <c r="DU10" s="268"/>
      <c r="DV10" s="268"/>
      <c r="DW10" s="268"/>
      <c r="EM10" s="267" t="s">
        <v>608</v>
      </c>
    </row>
    <row r="11" spans="1:143" s="267" customFormat="1" x14ac:dyDescent="0.15">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68"/>
      <c r="DG11" s="268"/>
      <c r="DH11" s="268"/>
      <c r="DI11" s="268"/>
      <c r="DJ11" s="268"/>
      <c r="DK11" s="268"/>
      <c r="DL11" s="268"/>
      <c r="DM11" s="268"/>
      <c r="DN11" s="268"/>
      <c r="DO11" s="268"/>
      <c r="DP11" s="268"/>
      <c r="DQ11" s="268"/>
      <c r="DR11" s="268"/>
      <c r="DS11" s="268"/>
      <c r="DT11" s="268"/>
      <c r="DU11" s="268"/>
      <c r="DV11" s="268"/>
      <c r="DW11" s="268"/>
    </row>
    <row r="12" spans="1:143" s="267" customFormat="1" x14ac:dyDescent="0.15">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68"/>
      <c r="DG12" s="268"/>
      <c r="DH12" s="268"/>
      <c r="DI12" s="268"/>
      <c r="DJ12" s="268"/>
      <c r="DK12" s="268"/>
      <c r="DL12" s="268"/>
      <c r="DM12" s="268"/>
      <c r="DN12" s="268"/>
      <c r="DO12" s="268"/>
      <c r="DP12" s="268"/>
      <c r="DQ12" s="268"/>
      <c r="DR12" s="268"/>
      <c r="DS12" s="268"/>
      <c r="DT12" s="268"/>
      <c r="DU12" s="268"/>
      <c r="DV12" s="268"/>
      <c r="DW12" s="268"/>
      <c r="EM12" s="267" t="s">
        <v>608</v>
      </c>
    </row>
    <row r="13" spans="1:143" s="267" customFormat="1" x14ac:dyDescent="0.15">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68"/>
      <c r="DG13" s="268"/>
      <c r="DH13" s="268"/>
      <c r="DI13" s="268"/>
      <c r="DJ13" s="268"/>
      <c r="DK13" s="268"/>
      <c r="DL13" s="268"/>
      <c r="DM13" s="268"/>
      <c r="DN13" s="268"/>
      <c r="DO13" s="268"/>
      <c r="DP13" s="268"/>
      <c r="DQ13" s="268"/>
      <c r="DR13" s="268"/>
      <c r="DS13" s="268"/>
      <c r="DT13" s="268"/>
      <c r="DU13" s="268"/>
      <c r="DV13" s="268"/>
      <c r="DW13" s="268"/>
    </row>
    <row r="14" spans="1:143" s="267" customFormat="1" x14ac:dyDescent="0.15">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68"/>
      <c r="DG14" s="268"/>
      <c r="DH14" s="268"/>
      <c r="DI14" s="268"/>
      <c r="DJ14" s="268"/>
      <c r="DK14" s="268"/>
      <c r="DL14" s="268"/>
      <c r="DM14" s="268"/>
      <c r="DN14" s="268"/>
      <c r="DO14" s="268"/>
      <c r="DP14" s="268"/>
      <c r="DQ14" s="268"/>
      <c r="DR14" s="268"/>
      <c r="DS14" s="268"/>
      <c r="DT14" s="268"/>
      <c r="DU14" s="268"/>
      <c r="DV14" s="268"/>
      <c r="DW14" s="268"/>
    </row>
    <row r="15" spans="1:143" s="267" customFormat="1" x14ac:dyDescent="0.15">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68"/>
      <c r="DG15" s="268"/>
      <c r="DH15" s="268"/>
      <c r="DI15" s="268"/>
      <c r="DJ15" s="268"/>
      <c r="DK15" s="268"/>
      <c r="DL15" s="268"/>
      <c r="DM15" s="268"/>
      <c r="DN15" s="268"/>
      <c r="DO15" s="268"/>
      <c r="DP15" s="268"/>
      <c r="DQ15" s="268"/>
      <c r="DR15" s="268"/>
      <c r="DS15" s="268"/>
      <c r="DT15" s="268"/>
      <c r="DU15" s="268"/>
      <c r="DV15" s="268"/>
      <c r="DW15" s="268"/>
    </row>
    <row r="16" spans="1:143" s="267" customFormat="1" x14ac:dyDescent="0.15">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68"/>
      <c r="DG16" s="268"/>
      <c r="DH16" s="268"/>
      <c r="DI16" s="268"/>
      <c r="DJ16" s="268"/>
      <c r="DK16" s="268"/>
      <c r="DL16" s="268"/>
      <c r="DM16" s="268"/>
      <c r="DN16" s="268"/>
      <c r="DO16" s="268"/>
      <c r="DP16" s="268"/>
      <c r="DQ16" s="268"/>
      <c r="DR16" s="268"/>
      <c r="DS16" s="268"/>
      <c r="DT16" s="268"/>
      <c r="DU16" s="268"/>
      <c r="DV16" s="268"/>
      <c r="DW16" s="268"/>
    </row>
    <row r="17" spans="1:351" s="267" customFormat="1" x14ac:dyDescent="0.15">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68"/>
      <c r="DG17" s="268"/>
      <c r="DH17" s="268"/>
      <c r="DI17" s="268"/>
      <c r="DJ17" s="268"/>
      <c r="DK17" s="268"/>
      <c r="DL17" s="268"/>
      <c r="DM17" s="268"/>
      <c r="DN17" s="268"/>
      <c r="DO17" s="268"/>
      <c r="DP17" s="268"/>
      <c r="DQ17" s="268"/>
      <c r="DR17" s="268"/>
      <c r="DS17" s="268"/>
      <c r="DT17" s="268"/>
      <c r="DU17" s="268"/>
      <c r="DV17" s="268"/>
      <c r="DW17" s="268"/>
    </row>
    <row r="18" spans="1:351" s="267" customFormat="1" x14ac:dyDescent="0.15">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68"/>
      <c r="DG18" s="268"/>
      <c r="DH18" s="268"/>
      <c r="DI18" s="268"/>
      <c r="DJ18" s="268"/>
      <c r="DK18" s="268"/>
      <c r="DL18" s="268"/>
      <c r="DM18" s="268"/>
      <c r="DN18" s="268"/>
      <c r="DO18" s="268"/>
      <c r="DP18" s="268"/>
      <c r="DQ18" s="268"/>
      <c r="DR18" s="268"/>
      <c r="DS18" s="268"/>
      <c r="DT18" s="268"/>
      <c r="DU18" s="268"/>
      <c r="DV18" s="268"/>
      <c r="DW18" s="268"/>
    </row>
    <row r="19" spans="1:351" x14ac:dyDescent="0.15">
      <c r="DD19" s="1236"/>
      <c r="DE19" s="1236"/>
    </row>
    <row r="20" spans="1:351" x14ac:dyDescent="0.15">
      <c r="DD20" s="1236"/>
      <c r="DE20" s="1236"/>
    </row>
    <row r="21" spans="1:351" ht="17.25" x14ac:dyDescent="0.15">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7.25" x14ac:dyDescent="0.15">
      <c r="B22" s="1243"/>
      <c r="MM22" s="1242"/>
    </row>
    <row r="23" spans="1:351" x14ac:dyDescent="0.15">
      <c r="B23" s="1243"/>
    </row>
    <row r="24" spans="1:351" x14ac:dyDescent="0.15">
      <c r="B24" s="1243"/>
    </row>
    <row r="25" spans="1:351" x14ac:dyDescent="0.15">
      <c r="B25" s="1243"/>
    </row>
    <row r="26" spans="1:351" x14ac:dyDescent="0.15">
      <c r="B26" s="1243"/>
    </row>
    <row r="27" spans="1:351" x14ac:dyDescent="0.15">
      <c r="B27" s="1243"/>
    </row>
    <row r="28" spans="1:351" x14ac:dyDescent="0.15">
      <c r="B28" s="1243"/>
    </row>
    <row r="29" spans="1:351" x14ac:dyDescent="0.15">
      <c r="B29" s="1243"/>
    </row>
    <row r="30" spans="1:351" x14ac:dyDescent="0.15">
      <c r="B30" s="1243"/>
    </row>
    <row r="31" spans="1:351" x14ac:dyDescent="0.15">
      <c r="B31" s="1243"/>
    </row>
    <row r="32" spans="1:351" x14ac:dyDescent="0.15">
      <c r="B32" s="1243"/>
    </row>
    <row r="33" spans="2:109" x14ac:dyDescent="0.15">
      <c r="B33" s="1243"/>
    </row>
    <row r="34" spans="2:109" x14ac:dyDescent="0.15">
      <c r="B34" s="1243"/>
    </row>
    <row r="35" spans="2:109" x14ac:dyDescent="0.15">
      <c r="B35" s="1243"/>
    </row>
    <row r="36" spans="2:109" x14ac:dyDescent="0.15">
      <c r="B36" s="1243"/>
    </row>
    <row r="37" spans="2:109" x14ac:dyDescent="0.15">
      <c r="B37" s="1243"/>
    </row>
    <row r="38" spans="2:109" x14ac:dyDescent="0.15">
      <c r="B38" s="1243"/>
    </row>
    <row r="39" spans="2:109" x14ac:dyDescent="0.15">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x14ac:dyDescent="0.15">
      <c r="B40" s="1248"/>
      <c r="DD40" s="1248"/>
      <c r="DE40" s="1236"/>
    </row>
    <row r="41" spans="2:109" ht="17.25" x14ac:dyDescent="0.15">
      <c r="B41" s="1249" t="s">
        <v>609</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x14ac:dyDescent="0.15">
      <c r="B42" s="1243"/>
      <c r="G42" s="1250"/>
      <c r="I42" s="1251"/>
      <c r="J42" s="1251"/>
      <c r="K42" s="1251"/>
      <c r="AM42" s="1250"/>
      <c r="AN42" s="1250" t="s">
        <v>610</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x14ac:dyDescent="0.15">
      <c r="B43" s="1243"/>
      <c r="AN43" s="1252" t="s">
        <v>611</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x14ac:dyDescent="0.15">
      <c r="B49" s="1243"/>
      <c r="AN49" s="1236" t="s">
        <v>612</v>
      </c>
    </row>
    <row r="50" spans="1:109" x14ac:dyDescent="0.15">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551</v>
      </c>
      <c r="BQ50" s="1268"/>
      <c r="BR50" s="1268"/>
      <c r="BS50" s="1268"/>
      <c r="BT50" s="1268"/>
      <c r="BU50" s="1268"/>
      <c r="BV50" s="1268"/>
      <c r="BW50" s="1268"/>
      <c r="BX50" s="1268" t="s">
        <v>552</v>
      </c>
      <c r="BY50" s="1268"/>
      <c r="BZ50" s="1268"/>
      <c r="CA50" s="1268"/>
      <c r="CB50" s="1268"/>
      <c r="CC50" s="1268"/>
      <c r="CD50" s="1268"/>
      <c r="CE50" s="1268"/>
      <c r="CF50" s="1268" t="s">
        <v>553</v>
      </c>
      <c r="CG50" s="1268"/>
      <c r="CH50" s="1268"/>
      <c r="CI50" s="1268"/>
      <c r="CJ50" s="1268"/>
      <c r="CK50" s="1268"/>
      <c r="CL50" s="1268"/>
      <c r="CM50" s="1268"/>
      <c r="CN50" s="1268" t="s">
        <v>554</v>
      </c>
      <c r="CO50" s="1268"/>
      <c r="CP50" s="1268"/>
      <c r="CQ50" s="1268"/>
      <c r="CR50" s="1268"/>
      <c r="CS50" s="1268"/>
      <c r="CT50" s="1268"/>
      <c r="CU50" s="1268"/>
      <c r="CV50" s="1268" t="s">
        <v>555</v>
      </c>
      <c r="CW50" s="1268"/>
      <c r="CX50" s="1268"/>
      <c r="CY50" s="1268"/>
      <c r="CZ50" s="1268"/>
      <c r="DA50" s="1268"/>
      <c r="DB50" s="1268"/>
      <c r="DC50" s="1268"/>
    </row>
    <row r="51" spans="1:109" ht="13.5" customHeight="1" x14ac:dyDescent="0.15">
      <c r="B51" s="1243"/>
      <c r="G51" s="1269"/>
      <c r="H51" s="1269"/>
      <c r="I51" s="1270"/>
      <c r="J51" s="1270"/>
      <c r="K51" s="1271"/>
      <c r="L51" s="1271"/>
      <c r="M51" s="1271"/>
      <c r="N51" s="1271"/>
      <c r="AM51" s="1261"/>
      <c r="AN51" s="1272" t="s">
        <v>613</v>
      </c>
      <c r="AO51" s="1272"/>
      <c r="AP51" s="1272"/>
      <c r="AQ51" s="1272"/>
      <c r="AR51" s="1272"/>
      <c r="AS51" s="1272"/>
      <c r="AT51" s="1272"/>
      <c r="AU51" s="1272"/>
      <c r="AV51" s="1272"/>
      <c r="AW51" s="1272"/>
      <c r="AX51" s="1272"/>
      <c r="AY51" s="1272"/>
      <c r="AZ51" s="1272"/>
      <c r="BA51" s="1272"/>
      <c r="BB51" s="1272" t="s">
        <v>614</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4">
        <v>128.80000000000001</v>
      </c>
      <c r="CG51" s="1274"/>
      <c r="CH51" s="1274"/>
      <c r="CI51" s="1274"/>
      <c r="CJ51" s="1274"/>
      <c r="CK51" s="1274"/>
      <c r="CL51" s="1274"/>
      <c r="CM51" s="1274"/>
      <c r="CN51" s="1274">
        <v>119.9</v>
      </c>
      <c r="CO51" s="1274"/>
      <c r="CP51" s="1274"/>
      <c r="CQ51" s="1274"/>
      <c r="CR51" s="1274"/>
      <c r="CS51" s="1274"/>
      <c r="CT51" s="1274"/>
      <c r="CU51" s="1274"/>
      <c r="CV51" s="1274">
        <v>108.8</v>
      </c>
      <c r="CW51" s="1274"/>
      <c r="CX51" s="1274"/>
      <c r="CY51" s="1274"/>
      <c r="CZ51" s="1274"/>
      <c r="DA51" s="1274"/>
      <c r="DB51" s="1274"/>
      <c r="DC51" s="1274"/>
    </row>
    <row r="52" spans="1:109" x14ac:dyDescent="0.15">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615</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4">
        <v>55.3</v>
      </c>
      <c r="CG53" s="1274"/>
      <c r="CH53" s="1274"/>
      <c r="CI53" s="1274"/>
      <c r="CJ53" s="1274"/>
      <c r="CK53" s="1274"/>
      <c r="CL53" s="1274"/>
      <c r="CM53" s="1274"/>
      <c r="CN53" s="1274">
        <v>56.8</v>
      </c>
      <c r="CO53" s="1274"/>
      <c r="CP53" s="1274"/>
      <c r="CQ53" s="1274"/>
      <c r="CR53" s="1274"/>
      <c r="CS53" s="1274"/>
      <c r="CT53" s="1274"/>
      <c r="CU53" s="1274"/>
      <c r="CV53" s="1274">
        <v>58.1</v>
      </c>
      <c r="CW53" s="1274"/>
      <c r="CX53" s="1274"/>
      <c r="CY53" s="1274"/>
      <c r="CZ53" s="1274"/>
      <c r="DA53" s="1274"/>
      <c r="DB53" s="1274"/>
      <c r="DC53" s="1274"/>
    </row>
    <row r="54" spans="1:109" x14ac:dyDescent="0.15">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1251"/>
      <c r="B55" s="1243"/>
      <c r="G55" s="1262"/>
      <c r="H55" s="1262"/>
      <c r="I55" s="1262"/>
      <c r="J55" s="1262"/>
      <c r="K55" s="1271"/>
      <c r="L55" s="1271"/>
      <c r="M55" s="1271"/>
      <c r="N55" s="1271"/>
      <c r="AN55" s="1268" t="s">
        <v>616</v>
      </c>
      <c r="AO55" s="1268"/>
      <c r="AP55" s="1268"/>
      <c r="AQ55" s="1268"/>
      <c r="AR55" s="1268"/>
      <c r="AS55" s="1268"/>
      <c r="AT55" s="1268"/>
      <c r="AU55" s="1268"/>
      <c r="AV55" s="1268"/>
      <c r="AW55" s="1268"/>
      <c r="AX55" s="1268"/>
      <c r="AY55" s="1268"/>
      <c r="AZ55" s="1268"/>
      <c r="BA55" s="1268"/>
      <c r="BB55" s="1272" t="s">
        <v>614</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4">
        <v>37.4</v>
      </c>
      <c r="CG55" s="1274"/>
      <c r="CH55" s="1274"/>
      <c r="CI55" s="1274"/>
      <c r="CJ55" s="1274"/>
      <c r="CK55" s="1274"/>
      <c r="CL55" s="1274"/>
      <c r="CM55" s="1274"/>
      <c r="CN55" s="1274">
        <v>31</v>
      </c>
      <c r="CO55" s="1274"/>
      <c r="CP55" s="1274"/>
      <c r="CQ55" s="1274"/>
      <c r="CR55" s="1274"/>
      <c r="CS55" s="1274"/>
      <c r="CT55" s="1274"/>
      <c r="CU55" s="1274"/>
      <c r="CV55" s="1274">
        <v>30</v>
      </c>
      <c r="CW55" s="1274"/>
      <c r="CX55" s="1274"/>
      <c r="CY55" s="1274"/>
      <c r="CZ55" s="1274"/>
      <c r="DA55" s="1274"/>
      <c r="DB55" s="1274"/>
      <c r="DC55" s="1274"/>
    </row>
    <row r="56" spans="1:109" x14ac:dyDescent="0.15">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x14ac:dyDescent="0.15">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615</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4">
        <v>54.4</v>
      </c>
      <c r="CG57" s="1274"/>
      <c r="CH57" s="1274"/>
      <c r="CI57" s="1274"/>
      <c r="CJ57" s="1274"/>
      <c r="CK57" s="1274"/>
      <c r="CL57" s="1274"/>
      <c r="CM57" s="1274"/>
      <c r="CN57" s="1274">
        <v>57.4</v>
      </c>
      <c r="CO57" s="1274"/>
      <c r="CP57" s="1274"/>
      <c r="CQ57" s="1274"/>
      <c r="CR57" s="1274"/>
      <c r="CS57" s="1274"/>
      <c r="CT57" s="1274"/>
      <c r="CU57" s="1274"/>
      <c r="CV57" s="1274">
        <v>59.4</v>
      </c>
      <c r="CW57" s="1274"/>
      <c r="CX57" s="1274"/>
      <c r="CY57" s="1274"/>
      <c r="CZ57" s="1274"/>
      <c r="DA57" s="1274"/>
      <c r="DB57" s="1274"/>
      <c r="DC57" s="1274"/>
      <c r="DD57" s="1277"/>
      <c r="DE57" s="1275"/>
    </row>
    <row r="58" spans="1:109" s="1251" customFormat="1" x14ac:dyDescent="0.15">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x14ac:dyDescent="0.15">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x14ac:dyDescent="0.15">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x14ac:dyDescent="0.15">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x14ac:dyDescent="0.15">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7.25" x14ac:dyDescent="0.15">
      <c r="B63" s="1283" t="s">
        <v>617</v>
      </c>
    </row>
    <row r="64" spans="1:109" x14ac:dyDescent="0.15">
      <c r="B64" s="1243"/>
      <c r="G64" s="1250"/>
      <c r="I64" s="1284"/>
      <c r="J64" s="1284"/>
      <c r="K64" s="1284"/>
      <c r="L64" s="1284"/>
      <c r="M64" s="1284"/>
      <c r="N64" s="1285"/>
      <c r="AM64" s="1250"/>
      <c r="AN64" s="1250" t="s">
        <v>610</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x14ac:dyDescent="0.15">
      <c r="B65" s="1243"/>
      <c r="AN65" s="1252" t="s">
        <v>618</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1243"/>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1243"/>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1243"/>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1243"/>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1243"/>
      <c r="H70" s="1286"/>
      <c r="I70" s="1286"/>
      <c r="J70" s="1287"/>
      <c r="K70" s="1287"/>
      <c r="L70" s="1288"/>
      <c r="M70" s="1287"/>
      <c r="N70" s="1288"/>
      <c r="AN70" s="1261"/>
      <c r="AO70" s="1261"/>
      <c r="AP70" s="1261"/>
      <c r="AZ70" s="1261"/>
      <c r="BA70" s="1261"/>
      <c r="BB70" s="1261"/>
      <c r="BL70" s="1261"/>
      <c r="BM70" s="1261"/>
      <c r="BN70" s="1261"/>
      <c r="BX70" s="1261"/>
      <c r="BY70" s="1261"/>
      <c r="BZ70" s="1261"/>
      <c r="CJ70" s="1261"/>
      <c r="CK70" s="1261"/>
      <c r="CL70" s="1261"/>
      <c r="CV70" s="1261"/>
      <c r="CW70" s="1261"/>
      <c r="CX70" s="1261"/>
    </row>
    <row r="71" spans="2:107" x14ac:dyDescent="0.15">
      <c r="B71" s="1243"/>
      <c r="G71" s="1289"/>
      <c r="I71" s="1290"/>
      <c r="J71" s="1287"/>
      <c r="K71" s="1287"/>
      <c r="L71" s="1288"/>
      <c r="M71" s="1287"/>
      <c r="N71" s="1288"/>
      <c r="AM71" s="1289"/>
      <c r="AN71" s="1236" t="s">
        <v>612</v>
      </c>
    </row>
    <row r="72" spans="2:107" x14ac:dyDescent="0.15">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551</v>
      </c>
      <c r="BQ72" s="1268"/>
      <c r="BR72" s="1268"/>
      <c r="BS72" s="1268"/>
      <c r="BT72" s="1268"/>
      <c r="BU72" s="1268"/>
      <c r="BV72" s="1268"/>
      <c r="BW72" s="1268"/>
      <c r="BX72" s="1268" t="s">
        <v>552</v>
      </c>
      <c r="BY72" s="1268"/>
      <c r="BZ72" s="1268"/>
      <c r="CA72" s="1268"/>
      <c r="CB72" s="1268"/>
      <c r="CC72" s="1268"/>
      <c r="CD72" s="1268"/>
      <c r="CE72" s="1268"/>
      <c r="CF72" s="1268" t="s">
        <v>553</v>
      </c>
      <c r="CG72" s="1268"/>
      <c r="CH72" s="1268"/>
      <c r="CI72" s="1268"/>
      <c r="CJ72" s="1268"/>
      <c r="CK72" s="1268"/>
      <c r="CL72" s="1268"/>
      <c r="CM72" s="1268"/>
      <c r="CN72" s="1268" t="s">
        <v>554</v>
      </c>
      <c r="CO72" s="1268"/>
      <c r="CP72" s="1268"/>
      <c r="CQ72" s="1268"/>
      <c r="CR72" s="1268"/>
      <c r="CS72" s="1268"/>
      <c r="CT72" s="1268"/>
      <c r="CU72" s="1268"/>
      <c r="CV72" s="1268" t="s">
        <v>555</v>
      </c>
      <c r="CW72" s="1268"/>
      <c r="CX72" s="1268"/>
      <c r="CY72" s="1268"/>
      <c r="CZ72" s="1268"/>
      <c r="DA72" s="1268"/>
      <c r="DB72" s="1268"/>
      <c r="DC72" s="1268"/>
    </row>
    <row r="73" spans="2:107" x14ac:dyDescent="0.15">
      <c r="B73" s="1243"/>
      <c r="G73" s="1269"/>
      <c r="H73" s="1269"/>
      <c r="I73" s="1269"/>
      <c r="J73" s="1269"/>
      <c r="K73" s="1291"/>
      <c r="L73" s="1291"/>
      <c r="M73" s="1291"/>
      <c r="N73" s="1291"/>
      <c r="AM73" s="1261"/>
      <c r="AN73" s="1272" t="s">
        <v>613</v>
      </c>
      <c r="AO73" s="1272"/>
      <c r="AP73" s="1272"/>
      <c r="AQ73" s="1272"/>
      <c r="AR73" s="1272"/>
      <c r="AS73" s="1272"/>
      <c r="AT73" s="1272"/>
      <c r="AU73" s="1272"/>
      <c r="AV73" s="1272"/>
      <c r="AW73" s="1272"/>
      <c r="AX73" s="1272"/>
      <c r="AY73" s="1272"/>
      <c r="AZ73" s="1272"/>
      <c r="BA73" s="1272"/>
      <c r="BB73" s="1272" t="s">
        <v>614</v>
      </c>
      <c r="BC73" s="1272"/>
      <c r="BD73" s="1272"/>
      <c r="BE73" s="1272"/>
      <c r="BF73" s="1272"/>
      <c r="BG73" s="1272"/>
      <c r="BH73" s="1272"/>
      <c r="BI73" s="1272"/>
      <c r="BJ73" s="1272"/>
      <c r="BK73" s="1272"/>
      <c r="BL73" s="1272"/>
      <c r="BM73" s="1272"/>
      <c r="BN73" s="1272"/>
      <c r="BO73" s="1272"/>
      <c r="BP73" s="1274">
        <v>154.6</v>
      </c>
      <c r="BQ73" s="1274"/>
      <c r="BR73" s="1274"/>
      <c r="BS73" s="1274"/>
      <c r="BT73" s="1274"/>
      <c r="BU73" s="1274"/>
      <c r="BV73" s="1274"/>
      <c r="BW73" s="1274"/>
      <c r="BX73" s="1274">
        <v>141</v>
      </c>
      <c r="BY73" s="1274"/>
      <c r="BZ73" s="1274"/>
      <c r="CA73" s="1274"/>
      <c r="CB73" s="1274"/>
      <c r="CC73" s="1274"/>
      <c r="CD73" s="1274"/>
      <c r="CE73" s="1274"/>
      <c r="CF73" s="1274">
        <v>128.80000000000001</v>
      </c>
      <c r="CG73" s="1274"/>
      <c r="CH73" s="1274"/>
      <c r="CI73" s="1274"/>
      <c r="CJ73" s="1274"/>
      <c r="CK73" s="1274"/>
      <c r="CL73" s="1274"/>
      <c r="CM73" s="1274"/>
      <c r="CN73" s="1274">
        <v>119.9</v>
      </c>
      <c r="CO73" s="1274"/>
      <c r="CP73" s="1274"/>
      <c r="CQ73" s="1274"/>
      <c r="CR73" s="1274"/>
      <c r="CS73" s="1274"/>
      <c r="CT73" s="1274"/>
      <c r="CU73" s="1274"/>
      <c r="CV73" s="1274">
        <v>108.8</v>
      </c>
      <c r="CW73" s="1274"/>
      <c r="CX73" s="1274"/>
      <c r="CY73" s="1274"/>
      <c r="CZ73" s="1274"/>
      <c r="DA73" s="1274"/>
      <c r="DB73" s="1274"/>
      <c r="DC73" s="1274"/>
    </row>
    <row r="74" spans="2:107" x14ac:dyDescent="0.15">
      <c r="B74" s="1243"/>
      <c r="G74" s="1269"/>
      <c r="H74" s="1269"/>
      <c r="I74" s="1269"/>
      <c r="J74" s="1269"/>
      <c r="K74" s="1291"/>
      <c r="L74" s="1291"/>
      <c r="M74" s="1291"/>
      <c r="N74" s="1291"/>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619</v>
      </c>
      <c r="BC75" s="1272"/>
      <c r="BD75" s="1272"/>
      <c r="BE75" s="1272"/>
      <c r="BF75" s="1272"/>
      <c r="BG75" s="1272"/>
      <c r="BH75" s="1272"/>
      <c r="BI75" s="1272"/>
      <c r="BJ75" s="1272"/>
      <c r="BK75" s="1272"/>
      <c r="BL75" s="1272"/>
      <c r="BM75" s="1272"/>
      <c r="BN75" s="1272"/>
      <c r="BO75" s="1272"/>
      <c r="BP75" s="1274">
        <v>17.600000000000001</v>
      </c>
      <c r="BQ75" s="1274"/>
      <c r="BR75" s="1274"/>
      <c r="BS75" s="1274"/>
      <c r="BT75" s="1274"/>
      <c r="BU75" s="1274"/>
      <c r="BV75" s="1274"/>
      <c r="BW75" s="1274"/>
      <c r="BX75" s="1274">
        <v>16.7</v>
      </c>
      <c r="BY75" s="1274"/>
      <c r="BZ75" s="1274"/>
      <c r="CA75" s="1274"/>
      <c r="CB75" s="1274"/>
      <c r="CC75" s="1274"/>
      <c r="CD75" s="1274"/>
      <c r="CE75" s="1274"/>
      <c r="CF75" s="1274">
        <v>15.4</v>
      </c>
      <c r="CG75" s="1274"/>
      <c r="CH75" s="1274"/>
      <c r="CI75" s="1274"/>
      <c r="CJ75" s="1274"/>
      <c r="CK75" s="1274"/>
      <c r="CL75" s="1274"/>
      <c r="CM75" s="1274"/>
      <c r="CN75" s="1274">
        <v>15.1</v>
      </c>
      <c r="CO75" s="1274"/>
      <c r="CP75" s="1274"/>
      <c r="CQ75" s="1274"/>
      <c r="CR75" s="1274"/>
      <c r="CS75" s="1274"/>
      <c r="CT75" s="1274"/>
      <c r="CU75" s="1274"/>
      <c r="CV75" s="1274">
        <v>14.6</v>
      </c>
      <c r="CW75" s="1274"/>
      <c r="CX75" s="1274"/>
      <c r="CY75" s="1274"/>
      <c r="CZ75" s="1274"/>
      <c r="DA75" s="1274"/>
      <c r="DB75" s="1274"/>
      <c r="DC75" s="1274"/>
    </row>
    <row r="76" spans="2:107" x14ac:dyDescent="0.15">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1243"/>
      <c r="G77" s="1262"/>
      <c r="H77" s="1262"/>
      <c r="I77" s="1262"/>
      <c r="J77" s="1262"/>
      <c r="K77" s="1291"/>
      <c r="L77" s="1291"/>
      <c r="M77" s="1291"/>
      <c r="N77" s="1291"/>
      <c r="AN77" s="1268" t="s">
        <v>616</v>
      </c>
      <c r="AO77" s="1268"/>
      <c r="AP77" s="1268"/>
      <c r="AQ77" s="1268"/>
      <c r="AR77" s="1268"/>
      <c r="AS77" s="1268"/>
      <c r="AT77" s="1268"/>
      <c r="AU77" s="1268"/>
      <c r="AV77" s="1268"/>
      <c r="AW77" s="1268"/>
      <c r="AX77" s="1268"/>
      <c r="AY77" s="1268"/>
      <c r="AZ77" s="1268"/>
      <c r="BA77" s="1268"/>
      <c r="BB77" s="1272" t="s">
        <v>614</v>
      </c>
      <c r="BC77" s="1272"/>
      <c r="BD77" s="1272"/>
      <c r="BE77" s="1272"/>
      <c r="BF77" s="1272"/>
      <c r="BG77" s="1272"/>
      <c r="BH77" s="1272"/>
      <c r="BI77" s="1272"/>
      <c r="BJ77" s="1272"/>
      <c r="BK77" s="1272"/>
      <c r="BL77" s="1272"/>
      <c r="BM77" s="1272"/>
      <c r="BN77" s="1272"/>
      <c r="BO77" s="1272"/>
      <c r="BP77" s="1274">
        <v>49.8</v>
      </c>
      <c r="BQ77" s="1274"/>
      <c r="BR77" s="1274"/>
      <c r="BS77" s="1274"/>
      <c r="BT77" s="1274"/>
      <c r="BU77" s="1274"/>
      <c r="BV77" s="1274"/>
      <c r="BW77" s="1274"/>
      <c r="BX77" s="1274">
        <v>45.1</v>
      </c>
      <c r="BY77" s="1274"/>
      <c r="BZ77" s="1274"/>
      <c r="CA77" s="1274"/>
      <c r="CB77" s="1274"/>
      <c r="CC77" s="1274"/>
      <c r="CD77" s="1274"/>
      <c r="CE77" s="1274"/>
      <c r="CF77" s="1274">
        <v>37.4</v>
      </c>
      <c r="CG77" s="1274"/>
      <c r="CH77" s="1274"/>
      <c r="CI77" s="1274"/>
      <c r="CJ77" s="1274"/>
      <c r="CK77" s="1274"/>
      <c r="CL77" s="1274"/>
      <c r="CM77" s="1274"/>
      <c r="CN77" s="1274">
        <v>31</v>
      </c>
      <c r="CO77" s="1274"/>
      <c r="CP77" s="1274"/>
      <c r="CQ77" s="1274"/>
      <c r="CR77" s="1274"/>
      <c r="CS77" s="1274"/>
      <c r="CT77" s="1274"/>
      <c r="CU77" s="1274"/>
      <c r="CV77" s="1274">
        <v>30</v>
      </c>
      <c r="CW77" s="1274"/>
      <c r="CX77" s="1274"/>
      <c r="CY77" s="1274"/>
      <c r="CZ77" s="1274"/>
      <c r="DA77" s="1274"/>
      <c r="DB77" s="1274"/>
      <c r="DC77" s="1274"/>
    </row>
    <row r="78" spans="2:107" x14ac:dyDescent="0.15">
      <c r="B78" s="1243"/>
      <c r="G78" s="1262"/>
      <c r="H78" s="1262"/>
      <c r="I78" s="1262"/>
      <c r="J78" s="1262"/>
      <c r="K78" s="1291"/>
      <c r="L78" s="1291"/>
      <c r="M78" s="1291"/>
      <c r="N78" s="1291"/>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1243"/>
      <c r="G79" s="1262"/>
      <c r="H79" s="1262"/>
      <c r="I79" s="1276"/>
      <c r="J79" s="1276"/>
      <c r="K79" s="1292"/>
      <c r="L79" s="1292"/>
      <c r="M79" s="1292"/>
      <c r="N79" s="1292"/>
      <c r="AN79" s="1268"/>
      <c r="AO79" s="1268"/>
      <c r="AP79" s="1268"/>
      <c r="AQ79" s="1268"/>
      <c r="AR79" s="1268"/>
      <c r="AS79" s="1268"/>
      <c r="AT79" s="1268"/>
      <c r="AU79" s="1268"/>
      <c r="AV79" s="1268"/>
      <c r="AW79" s="1268"/>
      <c r="AX79" s="1268"/>
      <c r="AY79" s="1268"/>
      <c r="AZ79" s="1268"/>
      <c r="BA79" s="1268"/>
      <c r="BB79" s="1272" t="s">
        <v>619</v>
      </c>
      <c r="BC79" s="1272"/>
      <c r="BD79" s="1272"/>
      <c r="BE79" s="1272"/>
      <c r="BF79" s="1272"/>
      <c r="BG79" s="1272"/>
      <c r="BH79" s="1272"/>
      <c r="BI79" s="1272"/>
      <c r="BJ79" s="1272"/>
      <c r="BK79" s="1272"/>
      <c r="BL79" s="1272"/>
      <c r="BM79" s="1272"/>
      <c r="BN79" s="1272"/>
      <c r="BO79" s="1272"/>
      <c r="BP79" s="1274">
        <v>7.7</v>
      </c>
      <c r="BQ79" s="1274"/>
      <c r="BR79" s="1274"/>
      <c r="BS79" s="1274"/>
      <c r="BT79" s="1274"/>
      <c r="BU79" s="1274"/>
      <c r="BV79" s="1274"/>
      <c r="BW79" s="1274"/>
      <c r="BX79" s="1274">
        <v>7.1</v>
      </c>
      <c r="BY79" s="1274"/>
      <c r="BZ79" s="1274"/>
      <c r="CA79" s="1274"/>
      <c r="CB79" s="1274"/>
      <c r="CC79" s="1274"/>
      <c r="CD79" s="1274"/>
      <c r="CE79" s="1274"/>
      <c r="CF79" s="1274">
        <v>6.3</v>
      </c>
      <c r="CG79" s="1274"/>
      <c r="CH79" s="1274"/>
      <c r="CI79" s="1274"/>
      <c r="CJ79" s="1274"/>
      <c r="CK79" s="1274"/>
      <c r="CL79" s="1274"/>
      <c r="CM79" s="1274"/>
      <c r="CN79" s="1274">
        <v>5.2</v>
      </c>
      <c r="CO79" s="1274"/>
      <c r="CP79" s="1274"/>
      <c r="CQ79" s="1274"/>
      <c r="CR79" s="1274"/>
      <c r="CS79" s="1274"/>
      <c r="CT79" s="1274"/>
      <c r="CU79" s="1274"/>
      <c r="CV79" s="1274">
        <v>5</v>
      </c>
      <c r="CW79" s="1274"/>
      <c r="CX79" s="1274"/>
      <c r="CY79" s="1274"/>
      <c r="CZ79" s="1274"/>
      <c r="DA79" s="1274"/>
      <c r="DB79" s="1274"/>
      <c r="DC79" s="1274"/>
    </row>
    <row r="80" spans="2:107" x14ac:dyDescent="0.15">
      <c r="B80" s="1243"/>
      <c r="G80" s="1262"/>
      <c r="H80" s="1262"/>
      <c r="I80" s="1276"/>
      <c r="J80" s="1276"/>
      <c r="K80" s="1292"/>
      <c r="L80" s="1292"/>
      <c r="M80" s="1292"/>
      <c r="N80" s="1292"/>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1243"/>
    </row>
    <row r="82" spans="2:109" ht="17.25" x14ac:dyDescent="0.15">
      <c r="B82" s="1243"/>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x14ac:dyDescent="0.15">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x14ac:dyDescent="0.15">
      <c r="DD84" s="1236"/>
      <c r="DE84" s="1236"/>
    </row>
    <row r="85" spans="2:109" x14ac:dyDescent="0.15">
      <c r="DD85" s="1236"/>
      <c r="DE85" s="1236"/>
    </row>
    <row r="86" spans="2:109" hidden="1" x14ac:dyDescent="0.15">
      <c r="DD86" s="1236"/>
      <c r="DE86" s="1236"/>
    </row>
    <row r="87" spans="2:109" hidden="1" x14ac:dyDescent="0.15">
      <c r="K87" s="1294"/>
      <c r="AQ87" s="1294"/>
      <c r="BC87" s="1294"/>
      <c r="BO87" s="1294"/>
      <c r="CA87" s="1294"/>
      <c r="CM87" s="1294"/>
      <c r="CY87" s="1294"/>
      <c r="DD87" s="1236"/>
      <c r="DE87" s="1236"/>
    </row>
    <row r="88" spans="2:109" hidden="1" x14ac:dyDescent="0.15">
      <c r="DD88" s="1236"/>
      <c r="DE88" s="1236"/>
    </row>
    <row r="89" spans="2:109" hidden="1" x14ac:dyDescent="0.15">
      <c r="DD89" s="1236"/>
      <c r="DE89" s="1236"/>
    </row>
    <row r="90" spans="2:109" hidden="1" x14ac:dyDescent="0.15">
      <c r="DD90" s="1236"/>
      <c r="DE90" s="1236"/>
    </row>
    <row r="91" spans="2:109" hidden="1" x14ac:dyDescent="0.15">
      <c r="DD91" s="1236"/>
      <c r="DE91" s="1236"/>
    </row>
    <row r="92" spans="2:109" ht="13.5" hidden="1" customHeight="1" x14ac:dyDescent="0.15">
      <c r="DD92" s="1236"/>
      <c r="DE92" s="1236"/>
    </row>
    <row r="93" spans="2:109" ht="13.5" hidden="1" customHeight="1" x14ac:dyDescent="0.15">
      <c r="DD93" s="1236"/>
      <c r="DE93" s="1236"/>
    </row>
    <row r="94" spans="2:109" ht="13.5" hidden="1" customHeight="1" x14ac:dyDescent="0.15">
      <c r="DD94" s="1236"/>
      <c r="DE94" s="1236"/>
    </row>
    <row r="95" spans="2:109" ht="13.5" hidden="1" customHeight="1" x14ac:dyDescent="0.15">
      <c r="DD95" s="1236"/>
      <c r="DE95" s="1236"/>
    </row>
    <row r="96" spans="2:109" ht="13.5" hidden="1" customHeight="1" x14ac:dyDescent="0.15">
      <c r="DD96" s="1236"/>
      <c r="DE96" s="1236"/>
    </row>
    <row r="97" spans="108:109" ht="13.5" hidden="1" customHeight="1" x14ac:dyDescent="0.15">
      <c r="DD97" s="1236"/>
      <c r="DE97" s="1236"/>
    </row>
    <row r="98" spans="108:109" ht="13.5" hidden="1" customHeight="1" x14ac:dyDescent="0.15">
      <c r="DD98" s="1236"/>
      <c r="DE98" s="1236"/>
    </row>
    <row r="99" spans="108:109" ht="13.5" hidden="1" customHeight="1" x14ac:dyDescent="0.15">
      <c r="DD99" s="1236"/>
      <c r="DE99" s="1236"/>
    </row>
    <row r="100" spans="108:109" ht="13.5" hidden="1" customHeight="1" x14ac:dyDescent="0.15">
      <c r="DD100" s="1236"/>
      <c r="DE100" s="1236"/>
    </row>
    <row r="101" spans="108:109" ht="13.5" hidden="1" customHeight="1" x14ac:dyDescent="0.15">
      <c r="DD101" s="1236"/>
      <c r="DE101" s="1236"/>
    </row>
    <row r="102" spans="108:109" ht="13.5" hidden="1" customHeight="1" x14ac:dyDescent="0.15">
      <c r="DD102" s="1236"/>
      <c r="DE102" s="1236"/>
    </row>
    <row r="103" spans="108:109" ht="13.5" hidden="1" customHeight="1" x14ac:dyDescent="0.15">
      <c r="DD103" s="1236"/>
      <c r="DE103" s="1236"/>
    </row>
    <row r="104" spans="108:109" ht="13.5" hidden="1" customHeight="1" x14ac:dyDescent="0.15">
      <c r="DD104" s="1236"/>
      <c r="DE104" s="1236"/>
    </row>
    <row r="105" spans="108:109" ht="13.5" hidden="1" customHeight="1" x14ac:dyDescent="0.15">
      <c r="DD105" s="1236"/>
      <c r="DE105" s="1236"/>
    </row>
    <row r="106" spans="108:109" ht="13.5" hidden="1" customHeight="1" x14ac:dyDescent="0.15">
      <c r="DD106" s="1236"/>
      <c r="DE106" s="1236"/>
    </row>
    <row r="107" spans="108:109" ht="13.5" hidden="1" customHeight="1" x14ac:dyDescent="0.15">
      <c r="DD107" s="1236"/>
      <c r="DE107" s="1236"/>
    </row>
    <row r="108" spans="108:109" ht="13.5" hidden="1" customHeight="1" x14ac:dyDescent="0.15">
      <c r="DD108" s="1236"/>
      <c r="DE108" s="1236"/>
    </row>
    <row r="109" spans="108:109" ht="13.5" hidden="1" customHeight="1" x14ac:dyDescent="0.15">
      <c r="DD109" s="1236"/>
      <c r="DE109" s="1236"/>
    </row>
    <row r="110" spans="108:109" ht="13.5" hidden="1" customHeight="1" x14ac:dyDescent="0.15">
      <c r="DD110" s="1236"/>
      <c r="DE110" s="1236"/>
    </row>
    <row r="111" spans="108:109" ht="13.5" hidden="1" customHeight="1" x14ac:dyDescent="0.15">
      <c r="DD111" s="1236"/>
      <c r="DE111" s="1236"/>
    </row>
    <row r="112" spans="108:109" ht="13.5" hidden="1" customHeight="1" x14ac:dyDescent="0.15">
      <c r="DD112" s="1236"/>
      <c r="DE112" s="1236"/>
    </row>
    <row r="113" spans="108:109" ht="13.5" hidden="1" customHeight="1" x14ac:dyDescent="0.15">
      <c r="DD113" s="1236"/>
      <c r="DE113" s="1236"/>
    </row>
    <row r="114" spans="108:109" ht="13.5" hidden="1" customHeight="1" x14ac:dyDescent="0.15">
      <c r="DD114" s="1236"/>
      <c r="DE114" s="1236"/>
    </row>
    <row r="115" spans="108:109" ht="13.5" hidden="1" customHeight="1" x14ac:dyDescent="0.15">
      <c r="DD115" s="1236"/>
      <c r="DE115" s="1236"/>
    </row>
    <row r="116" spans="108:109" ht="13.5" hidden="1" customHeight="1" x14ac:dyDescent="0.15">
      <c r="DD116" s="1236"/>
      <c r="DE116" s="1236"/>
    </row>
    <row r="117" spans="108:109" ht="13.5" hidden="1" customHeight="1" x14ac:dyDescent="0.15">
      <c r="DD117" s="1236"/>
      <c r="DE117" s="1236"/>
    </row>
    <row r="118" spans="108:109" ht="13.5" hidden="1" customHeight="1" x14ac:dyDescent="0.15">
      <c r="DD118" s="1236"/>
      <c r="DE118" s="1236"/>
    </row>
    <row r="119" spans="108:109" ht="13.5" hidden="1" customHeight="1" x14ac:dyDescent="0.15">
      <c r="DD119" s="1236"/>
      <c r="DE119" s="1236"/>
    </row>
    <row r="120" spans="108:109" ht="13.5" hidden="1" customHeight="1" x14ac:dyDescent="0.15">
      <c r="DD120" s="1236"/>
      <c r="DE120" s="1236"/>
    </row>
    <row r="121" spans="108:109" ht="13.5" hidden="1" customHeight="1" x14ac:dyDescent="0.15">
      <c r="DD121" s="1236"/>
      <c r="DE121" s="1236"/>
    </row>
    <row r="122" spans="108:109" ht="13.5" hidden="1" customHeight="1" x14ac:dyDescent="0.15">
      <c r="DD122" s="1236"/>
      <c r="DE122" s="1236"/>
    </row>
    <row r="123" spans="108:109" ht="13.5" hidden="1" customHeight="1" x14ac:dyDescent="0.15">
      <c r="DD123" s="1236"/>
      <c r="DE123" s="1236"/>
    </row>
    <row r="124" spans="108:109" ht="13.5" hidden="1" customHeight="1" x14ac:dyDescent="0.15">
      <c r="DD124" s="1236"/>
      <c r="DE124" s="1236"/>
    </row>
    <row r="125" spans="108:109" ht="13.5" hidden="1" customHeight="1" x14ac:dyDescent="0.15">
      <c r="DD125" s="1236"/>
      <c r="DE125" s="1236"/>
    </row>
    <row r="126" spans="108:109" ht="13.5" hidden="1" customHeight="1" x14ac:dyDescent="0.15">
      <c r="DD126" s="1236"/>
      <c r="DE126" s="1236"/>
    </row>
    <row r="127" spans="108:109" ht="13.5" hidden="1" customHeight="1" x14ac:dyDescent="0.15">
      <c r="DD127" s="1236"/>
      <c r="DE127" s="1236"/>
    </row>
    <row r="128" spans="108:109" ht="13.5" hidden="1" customHeight="1" x14ac:dyDescent="0.15">
      <c r="DD128" s="1236"/>
      <c r="DE128" s="1236"/>
    </row>
    <row r="129" spans="108:109" ht="13.5" hidden="1" customHeight="1" x14ac:dyDescent="0.15">
      <c r="DD129" s="1236"/>
      <c r="DE129" s="1236"/>
    </row>
    <row r="130" spans="108:109" ht="13.5" hidden="1" customHeight="1" x14ac:dyDescent="0.15">
      <c r="DD130" s="1236"/>
      <c r="DE130" s="1236"/>
    </row>
    <row r="131" spans="108:109" ht="13.5" hidden="1" customHeight="1" x14ac:dyDescent="0.15">
      <c r="DD131" s="1236"/>
      <c r="DE131" s="1236"/>
    </row>
    <row r="132" spans="108:109" ht="13.5" hidden="1" customHeight="1" x14ac:dyDescent="0.15">
      <c r="DD132" s="1236"/>
      <c r="DE132" s="1236"/>
    </row>
    <row r="133" spans="108:109" ht="13.5" hidden="1" customHeight="1" x14ac:dyDescent="0.15">
      <c r="DD133" s="1236"/>
      <c r="DE133" s="1236"/>
    </row>
    <row r="134" spans="108:109" ht="13.5" hidden="1" customHeight="1" x14ac:dyDescent="0.15">
      <c r="DD134" s="1236"/>
      <c r="DE134" s="1236"/>
    </row>
    <row r="135" spans="108:109" ht="13.5" hidden="1" customHeight="1" x14ac:dyDescent="0.15">
      <c r="DD135" s="1236"/>
      <c r="DE135" s="1236"/>
    </row>
    <row r="136" spans="108:109" ht="13.5" hidden="1" customHeight="1" x14ac:dyDescent="0.15">
      <c r="DD136" s="1236"/>
      <c r="DE136" s="1236"/>
    </row>
    <row r="137" spans="108:109" ht="13.5" hidden="1" customHeight="1" x14ac:dyDescent="0.15">
      <c r="DD137" s="1236"/>
      <c r="DE137" s="1236"/>
    </row>
    <row r="138" spans="108:109" ht="13.5" hidden="1" customHeight="1" x14ac:dyDescent="0.15">
      <c r="DD138" s="1236"/>
      <c r="DE138" s="1236"/>
    </row>
    <row r="139" spans="108:109" ht="13.5" hidden="1" customHeight="1" x14ac:dyDescent="0.15">
      <c r="DD139" s="1236"/>
      <c r="DE139" s="1236"/>
    </row>
    <row r="140" spans="108:109" ht="13.5" hidden="1" customHeight="1" x14ac:dyDescent="0.15">
      <c r="DD140" s="1236"/>
      <c r="DE140" s="1236"/>
    </row>
    <row r="141" spans="108:109" ht="13.5" hidden="1" customHeight="1" x14ac:dyDescent="0.15">
      <c r="DD141" s="1236"/>
      <c r="DE141" s="1236"/>
    </row>
    <row r="142" spans="108:109" ht="13.5" hidden="1" customHeight="1" x14ac:dyDescent="0.15">
      <c r="DD142" s="1236"/>
      <c r="DE142" s="1236"/>
    </row>
    <row r="143" spans="108:109" ht="13.5" hidden="1" customHeight="1" x14ac:dyDescent="0.15">
      <c r="DD143" s="1236"/>
      <c r="DE143" s="1236"/>
    </row>
    <row r="144" spans="108:109" ht="13.5" hidden="1" customHeight="1" x14ac:dyDescent="0.15">
      <c r="DD144" s="1236"/>
      <c r="DE144" s="1236"/>
    </row>
    <row r="145" spans="108:109" ht="13.5" hidden="1" customHeight="1" x14ac:dyDescent="0.15">
      <c r="DD145" s="1236"/>
      <c r="DE145" s="1236"/>
    </row>
    <row r="146" spans="108:109" ht="13.5" hidden="1" customHeight="1" x14ac:dyDescent="0.15">
      <c r="DD146" s="1236"/>
      <c r="DE146" s="1236"/>
    </row>
    <row r="147" spans="108:109" ht="13.5" hidden="1" customHeight="1" x14ac:dyDescent="0.15">
      <c r="DD147" s="1236"/>
      <c r="DE147" s="1236"/>
    </row>
    <row r="148" spans="108:109" ht="13.5" hidden="1" customHeight="1" x14ac:dyDescent="0.15">
      <c r="DD148" s="1236"/>
      <c r="DE148" s="1236"/>
    </row>
    <row r="149" spans="108:109" ht="13.5" hidden="1" customHeight="1" x14ac:dyDescent="0.15">
      <c r="DD149" s="1236"/>
      <c r="DE149" s="1236"/>
    </row>
    <row r="150" spans="108:109" ht="13.5" hidden="1" customHeight="1" x14ac:dyDescent="0.15">
      <c r="DD150" s="1236"/>
      <c r="DE150" s="1236"/>
    </row>
    <row r="151" spans="108:109" ht="13.5" hidden="1" customHeight="1" x14ac:dyDescent="0.15">
      <c r="DD151" s="1236"/>
      <c r="DE151" s="1236"/>
    </row>
    <row r="152" spans="108:109" ht="13.5" hidden="1" customHeight="1" x14ac:dyDescent="0.15">
      <c r="DD152" s="1236"/>
      <c r="DE152" s="1236"/>
    </row>
    <row r="153" spans="108:109" ht="13.5" hidden="1" customHeight="1" x14ac:dyDescent="0.15">
      <c r="DD153" s="1236"/>
      <c r="DE153" s="1236"/>
    </row>
    <row r="154" spans="108:109" ht="13.5" hidden="1" customHeight="1" x14ac:dyDescent="0.15">
      <c r="DD154" s="1236"/>
      <c r="DE154" s="1236"/>
    </row>
    <row r="155" spans="108:109" ht="13.5" hidden="1" customHeight="1" x14ac:dyDescent="0.15">
      <c r="DD155" s="1236"/>
      <c r="DE155" s="1236"/>
    </row>
    <row r="156" spans="108:109" ht="13.5" hidden="1" customHeight="1" x14ac:dyDescent="0.15">
      <c r="DD156" s="1236"/>
      <c r="DE156" s="1236"/>
    </row>
    <row r="157" spans="108:109" ht="13.5" hidden="1" customHeight="1" x14ac:dyDescent="0.15">
      <c r="DD157" s="1236"/>
      <c r="DE157" s="1236"/>
    </row>
    <row r="158" spans="108:109" ht="13.5" hidden="1" customHeight="1" x14ac:dyDescent="0.15">
      <c r="DD158" s="1236"/>
      <c r="DE158" s="1236"/>
    </row>
    <row r="159" spans="108:109" ht="13.5" hidden="1" customHeight="1" x14ac:dyDescent="0.15">
      <c r="DD159" s="1236"/>
      <c r="DE159" s="1236"/>
    </row>
    <row r="160" spans="108:109" ht="13.5" hidden="1" customHeight="1" x14ac:dyDescent="0.15">
      <c r="DD160" s="1236"/>
      <c r="DE160" s="1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TJCFX/JkluJWwDAEpdDloLfdsce/TIMX+GYyDIXz3Hxa1s6F6SexKLFDy53oXqzl4o54pC63FCqNU8B4KFTLA==" saltValue="B746DCKVHSa/JYdI1GTe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0" zoomScale="70" zoomScaleNormal="70" zoomScaleSheetLayoutView="70" workbookViewId="0">
      <selection activeCell="CG48" sqref="CG48"/>
    </sheetView>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3ncr2I61sT8Dtw5DRJaxMwKIAmEs1Rptl31Vk95NUytyBuvo9JUYaBTm9y7uVNzHu2aTnQadflqaC2Uf+o8A==" saltValue="bwrNm+1ZsA/zs1Agp2YG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97" zoomScale="60" zoomScaleNormal="60" zoomScaleSheetLayoutView="55" workbookViewId="0">
      <selection activeCell="CG48" sqref="CG48"/>
    </sheetView>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c r="AG59" s="267"/>
      <c r="AH59" s="267"/>
    </row>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GqZPJfLJWbReZYedFIvo/oKH7vfud2cmopNoSF63rUg340ZZWQy9fQvWnDy5cWStEvAcyvNowfGzm76oNbEIw==" saltValue="qqt4KwcNZuUwpPfPYElf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45</v>
      </c>
      <c r="E2" s="131"/>
      <c r="F2" s="132" t="s">
        <v>548</v>
      </c>
      <c r="G2" s="133"/>
      <c r="H2" s="134"/>
    </row>
    <row r="3" spans="1:8" x14ac:dyDescent="0.15">
      <c r="A3" s="130" t="s">
        <v>541</v>
      </c>
      <c r="B3" s="135"/>
      <c r="C3" s="136"/>
      <c r="D3" s="137">
        <v>52180</v>
      </c>
      <c r="E3" s="138"/>
      <c r="F3" s="139">
        <v>41235</v>
      </c>
      <c r="G3" s="140"/>
      <c r="H3" s="141"/>
    </row>
    <row r="4" spans="1:8" x14ac:dyDescent="0.15">
      <c r="A4" s="142"/>
      <c r="B4" s="143"/>
      <c r="C4" s="144"/>
      <c r="D4" s="145">
        <v>24482</v>
      </c>
      <c r="E4" s="146"/>
      <c r="F4" s="147">
        <v>22086</v>
      </c>
      <c r="G4" s="148"/>
      <c r="H4" s="149"/>
    </row>
    <row r="5" spans="1:8" x14ac:dyDescent="0.15">
      <c r="A5" s="130" t="s">
        <v>543</v>
      </c>
      <c r="B5" s="135"/>
      <c r="C5" s="136"/>
      <c r="D5" s="137">
        <v>52369</v>
      </c>
      <c r="E5" s="138"/>
      <c r="F5" s="139">
        <v>41862</v>
      </c>
      <c r="G5" s="140"/>
      <c r="H5" s="141"/>
    </row>
    <row r="6" spans="1:8" x14ac:dyDescent="0.15">
      <c r="A6" s="142"/>
      <c r="B6" s="143"/>
      <c r="C6" s="144"/>
      <c r="D6" s="145">
        <v>32868</v>
      </c>
      <c r="E6" s="146"/>
      <c r="F6" s="147">
        <v>23710</v>
      </c>
      <c r="G6" s="148"/>
      <c r="H6" s="149"/>
    </row>
    <row r="7" spans="1:8" x14ac:dyDescent="0.15">
      <c r="A7" s="130" t="s">
        <v>544</v>
      </c>
      <c r="B7" s="135"/>
      <c r="C7" s="136"/>
      <c r="D7" s="137">
        <v>61715</v>
      </c>
      <c r="E7" s="138"/>
      <c r="F7" s="139">
        <v>43554</v>
      </c>
      <c r="G7" s="140"/>
      <c r="H7" s="141"/>
    </row>
    <row r="8" spans="1:8" x14ac:dyDescent="0.15">
      <c r="A8" s="142"/>
      <c r="B8" s="143"/>
      <c r="C8" s="144"/>
      <c r="D8" s="145">
        <v>44746</v>
      </c>
      <c r="E8" s="146"/>
      <c r="F8" s="147">
        <v>24811</v>
      </c>
      <c r="G8" s="148"/>
      <c r="H8" s="149"/>
    </row>
    <row r="9" spans="1:8" x14ac:dyDescent="0.15">
      <c r="A9" s="130" t="s">
        <v>545</v>
      </c>
      <c r="B9" s="135"/>
      <c r="C9" s="136"/>
      <c r="D9" s="137">
        <v>41703</v>
      </c>
      <c r="E9" s="138"/>
      <c r="F9" s="139">
        <v>42581</v>
      </c>
      <c r="G9" s="140"/>
      <c r="H9" s="141"/>
    </row>
    <row r="10" spans="1:8" x14ac:dyDescent="0.15">
      <c r="A10" s="142"/>
      <c r="B10" s="143"/>
      <c r="C10" s="144"/>
      <c r="D10" s="145">
        <v>29599</v>
      </c>
      <c r="E10" s="146"/>
      <c r="F10" s="147">
        <v>24354</v>
      </c>
      <c r="G10" s="148"/>
      <c r="H10" s="149"/>
    </row>
    <row r="11" spans="1:8" x14ac:dyDescent="0.15">
      <c r="A11" s="130" t="s">
        <v>546</v>
      </c>
      <c r="B11" s="135"/>
      <c r="C11" s="136"/>
      <c r="D11" s="137">
        <v>42852</v>
      </c>
      <c r="E11" s="138"/>
      <c r="F11" s="139">
        <v>45426</v>
      </c>
      <c r="G11" s="140"/>
      <c r="H11" s="141"/>
    </row>
    <row r="12" spans="1:8" x14ac:dyDescent="0.15">
      <c r="A12" s="142"/>
      <c r="B12" s="143"/>
      <c r="C12" s="150"/>
      <c r="D12" s="145">
        <v>19569</v>
      </c>
      <c r="E12" s="146"/>
      <c r="F12" s="147">
        <v>24508</v>
      </c>
      <c r="G12" s="148"/>
      <c r="H12" s="149"/>
    </row>
    <row r="13" spans="1:8" x14ac:dyDescent="0.15">
      <c r="A13" s="130"/>
      <c r="B13" s="135"/>
      <c r="C13" s="151"/>
      <c r="D13" s="152">
        <v>50164</v>
      </c>
      <c r="E13" s="153"/>
      <c r="F13" s="154">
        <v>42932</v>
      </c>
      <c r="G13" s="155"/>
      <c r="H13" s="141"/>
    </row>
    <row r="14" spans="1:8" x14ac:dyDescent="0.15">
      <c r="A14" s="142"/>
      <c r="B14" s="143"/>
      <c r="C14" s="144"/>
      <c r="D14" s="145">
        <v>30253</v>
      </c>
      <c r="E14" s="146"/>
      <c r="F14" s="147">
        <v>23894</v>
      </c>
      <c r="G14" s="148"/>
      <c r="H14" s="149"/>
    </row>
    <row r="17" spans="1:11" x14ac:dyDescent="0.15">
      <c r="A17" s="126" t="s">
        <v>46</v>
      </c>
    </row>
    <row r="18" spans="1:11" x14ac:dyDescent="0.15">
      <c r="A18" s="156"/>
      <c r="B18" s="156" t="str">
        <f>実質収支比率等に係る経年分析!F$46</f>
        <v>H25</v>
      </c>
      <c r="C18" s="156" t="str">
        <f>実質収支比率等に係る経年分析!G$46</f>
        <v>H26</v>
      </c>
      <c r="D18" s="156" t="str">
        <f>実質収支比率等に係る経年分析!H$46</f>
        <v>H27</v>
      </c>
      <c r="E18" s="156" t="str">
        <f>実質収支比率等に係る経年分析!I$46</f>
        <v>H28</v>
      </c>
      <c r="F18" s="156" t="str">
        <f>実質収支比率等に係る経年分析!J$46</f>
        <v>H29</v>
      </c>
    </row>
    <row r="19" spans="1:11" x14ac:dyDescent="0.15">
      <c r="A19" s="156" t="s">
        <v>47</v>
      </c>
      <c r="B19" s="156">
        <f>ROUND(VALUE(SUBSTITUTE(実質収支比率等に係る経年分析!F$48,"▲","-")),2)</f>
        <v>0.79</v>
      </c>
      <c r="C19" s="156">
        <f>ROUND(VALUE(SUBSTITUTE(実質収支比率等に係る経年分析!G$48,"▲","-")),2)</f>
        <v>1.43</v>
      </c>
      <c r="D19" s="156">
        <f>ROUND(VALUE(SUBSTITUTE(実質収支比率等に係る経年分析!H$48,"▲","-")),2)</f>
        <v>1.68</v>
      </c>
      <c r="E19" s="156">
        <f>ROUND(VALUE(SUBSTITUTE(実質収支比率等に係る経年分析!I$48,"▲","-")),2)</f>
        <v>2.0299999999999998</v>
      </c>
      <c r="F19" s="156">
        <f>ROUND(VALUE(SUBSTITUTE(実質収支比率等に係る経年分析!J$48,"▲","-")),2)</f>
        <v>2.37</v>
      </c>
    </row>
    <row r="20" spans="1:11" x14ac:dyDescent="0.15">
      <c r="A20" s="156" t="s">
        <v>48</v>
      </c>
      <c r="B20" s="156">
        <f>ROUND(VALUE(SUBSTITUTE(実質収支比率等に係る経年分析!F$47,"▲","-")),2)</f>
        <v>5.57</v>
      </c>
      <c r="C20" s="156">
        <f>ROUND(VALUE(SUBSTITUTE(実質収支比率等に係る経年分析!G$47,"▲","-")),2)</f>
        <v>5.15</v>
      </c>
      <c r="D20" s="156">
        <f>ROUND(VALUE(SUBSTITUTE(実質収支比率等に係る経年分析!H$47,"▲","-")),2)</f>
        <v>5.15</v>
      </c>
      <c r="E20" s="156">
        <f>ROUND(VALUE(SUBSTITUTE(実質収支比率等に係る経年分析!I$47,"▲","-")),2)</f>
        <v>5.28</v>
      </c>
      <c r="F20" s="156">
        <f>ROUND(VALUE(SUBSTITUTE(実質収支比率等に係る経年分析!J$47,"▲","-")),2)</f>
        <v>5.58</v>
      </c>
    </row>
    <row r="21" spans="1:11" x14ac:dyDescent="0.15">
      <c r="A21" s="156" t="s">
        <v>49</v>
      </c>
      <c r="B21" s="156">
        <f>IF(ISNUMBER(VALUE(SUBSTITUTE(実質収支比率等に係る経年分析!F$49,"▲","-"))),ROUND(VALUE(SUBSTITUTE(実質収支比率等に係る経年分析!F$49,"▲","-")),2),NA())</f>
        <v>1.05</v>
      </c>
      <c r="C21" s="156">
        <f>IF(ISNUMBER(VALUE(SUBSTITUTE(実質収支比率等に係る経年分析!G$49,"▲","-"))),ROUND(VALUE(SUBSTITUTE(実質収支比率等に係る経年分析!G$49,"▲","-")),2),NA())</f>
        <v>0.67</v>
      </c>
      <c r="D21" s="156">
        <f>IF(ISNUMBER(VALUE(SUBSTITUTE(実質収支比率等に係る経年分析!H$49,"▲","-"))),ROUND(VALUE(SUBSTITUTE(実質収支比率等に係る経年分析!H$49,"▲","-")),2),NA())</f>
        <v>1.1100000000000001</v>
      </c>
      <c r="E21" s="156">
        <f>IF(ISNUMBER(VALUE(SUBSTITUTE(実質収支比率等に係る経年分析!I$49,"▲","-"))),ROUND(VALUE(SUBSTITUTE(実質収支比率等に係る経年分析!I$49,"▲","-")),2),NA())</f>
        <v>1.1200000000000001</v>
      </c>
      <c r="F21" s="156">
        <f>IF(ISNUMBER(VALUE(SUBSTITUTE(実質収支比率等に係る経年分析!J$49,"▲","-"))),ROUND(VALUE(SUBSTITUTE(実質収支比率等に係る経年分析!J$49,"▲","-")),2),NA())</f>
        <v>1.46</v>
      </c>
    </row>
    <row r="24" spans="1:11" x14ac:dyDescent="0.15">
      <c r="A24" s="126" t="s">
        <v>50</v>
      </c>
    </row>
    <row r="25" spans="1:11" x14ac:dyDescent="0.15">
      <c r="A25" s="157"/>
      <c r="B25" s="157" t="str">
        <f>連結実質赤字比率に係る赤字・黒字の構成分析!F$33</f>
        <v>H25</v>
      </c>
      <c r="C25" s="157"/>
      <c r="D25" s="157" t="str">
        <f>連結実質赤字比率に係る赤字・黒字の構成分析!G$33</f>
        <v>H26</v>
      </c>
      <c r="E25" s="157"/>
      <c r="F25" s="157" t="str">
        <f>連結実質赤字比率に係る赤字・黒字の構成分析!H$33</f>
        <v>H27</v>
      </c>
      <c r="G25" s="157"/>
      <c r="H25" s="157" t="str">
        <f>連結実質赤字比率に係る赤字・黒字の構成分析!I$33</f>
        <v>H28</v>
      </c>
      <c r="I25" s="157"/>
      <c r="J25" s="157" t="str">
        <f>連結実質赤字比率に係る赤字・黒字の構成分析!J$33</f>
        <v>H29</v>
      </c>
      <c r="K25" s="157"/>
    </row>
    <row r="26" spans="1:11" x14ac:dyDescent="0.15">
      <c r="A26" s="157"/>
      <c r="B26" s="157" t="s">
        <v>51</v>
      </c>
      <c r="C26" s="157" t="s">
        <v>52</v>
      </c>
      <c r="D26" s="157" t="s">
        <v>51</v>
      </c>
      <c r="E26" s="157" t="s">
        <v>52</v>
      </c>
      <c r="F26" s="157" t="s">
        <v>51</v>
      </c>
      <c r="G26" s="157" t="s">
        <v>52</v>
      </c>
      <c r="H26" s="157" t="s">
        <v>51</v>
      </c>
      <c r="I26" s="157" t="s">
        <v>52</v>
      </c>
      <c r="J26" s="157" t="s">
        <v>51</v>
      </c>
      <c r="K26" s="157" t="s">
        <v>52</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0.87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0.78</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1.02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0.77</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0.32</v>
      </c>
    </row>
    <row r="28" spans="1:11" x14ac:dyDescent="0.15">
      <c r="A28" s="157" t="str">
        <f>IF(連結実質赤字比率に係る赤字・黒字の構成分析!C$42="",NA(),連結実質赤字比率に係る赤字・黒字の構成分析!C$42)</f>
        <v>その他会計（赤字）</v>
      </c>
      <c r="B28" s="157">
        <f>IF(ROUND(VALUE(SUBSTITUTE(連結実質赤字比率に係る赤字・黒字の構成分析!F$42,"▲", "-")), 2) &lt; 0, ABS(ROUND(VALUE(SUBSTITUTE(連結実質赤字比率に係る赤字・黒字の構成分析!F$42,"▲", "-")), 2)), NA())</f>
        <v>0.97</v>
      </c>
      <c r="C28" s="157" t="e">
        <f>IF(ROUND(VALUE(SUBSTITUTE(連結実質赤字比率に係る赤字・黒字の構成分析!F$42,"▲", "-")), 2) &gt;= 0, ABS(ROUND(VALUE(SUBSTITUTE(連結実質赤字比率に係る赤字・黒字の構成分析!F$42,"▲", "-")), 2)), NA())</f>
        <v>#N/A</v>
      </c>
      <c r="D28" s="157">
        <f>IF(ROUND(VALUE(SUBSTITUTE(連結実質赤字比率に係る赤字・黒字の構成分析!G$42,"▲", "-")), 2) &lt; 0, ABS(ROUND(VALUE(SUBSTITUTE(連結実質赤字比率に係る赤字・黒字の構成分析!G$42,"▲", "-")), 2)), NA())</f>
        <v>0.45</v>
      </c>
      <c r="E28" s="157" t="e">
        <f>IF(ROUND(VALUE(SUBSTITUTE(連結実質赤字比率に係る赤字・黒字の構成分析!G$42,"▲", "-")), 2) &gt;= 0, ABS(ROUND(VALUE(SUBSTITUTE(連結実質赤字比率に係る赤字・黒字の構成分析!G$42,"▲", "-")), 2)), NA())</f>
        <v>#N/A</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公園墓地事業特別会計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0.18</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0.24</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0.16</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0.26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v>
      </c>
    </row>
    <row r="30" spans="1:11" x14ac:dyDescent="0.15">
      <c r="A30" s="157" t="str">
        <f>IF(連結実質赤字比率に係る赤字・黒字の構成分析!C$40="",NA(),連結実質赤字比率に係る赤字・黒字の構成分析!C$40)</f>
        <v>交通事業会計</v>
      </c>
      <c r="B30" s="157" t="e">
        <f>IF(ROUND(VALUE(SUBSTITUTE(連結実質赤字比率に係る赤字・黒字の構成分析!F$40,"▲", "-")), 2) &lt; 0, ABS(ROUND(VALUE(SUBSTITUTE(連結実質赤字比率に係る赤字・黒字の構成分析!F$40,"▲", "-")), 2)), NA())</f>
        <v>#VALUE!</v>
      </c>
      <c r="C30" s="157" t="e">
        <f>IF(ROUND(VALUE(SUBSTITUTE(連結実質赤字比率に係る赤字・黒字の構成分析!F$40,"▲", "-")), 2) &gt;= 0, ABS(ROUND(VALUE(SUBSTITUTE(連結実質赤字比率に係る赤字・黒字の構成分析!F$40,"▲", "-")), 2)), NA())</f>
        <v>#VALUE!</v>
      </c>
      <c r="D30" s="157" t="e">
        <f>IF(ROUND(VALUE(SUBSTITUTE(連結実質赤字比率に係る赤字・黒字の構成分析!G$40,"▲", "-")), 2) &lt; 0, ABS(ROUND(VALUE(SUBSTITUTE(連結実質赤字比率に係る赤字・黒字の構成分析!G$40,"▲", "-")), 2)), NA())</f>
        <v>#VALUE!</v>
      </c>
      <c r="E30" s="157" t="e">
        <f>IF(ROUND(VALUE(SUBSTITUTE(連結実質赤字比率に係る赤字・黒字の構成分析!G$40,"▲", "-")), 2) &gt;= 0, ABS(ROUND(VALUE(SUBSTITUTE(連結実質赤字比率に係る赤字・黒字の構成分析!G$40,"▲", "-")), 2)), NA())</f>
        <v>#VALUE!</v>
      </c>
      <c r="F30" s="157" t="e">
        <f>IF(ROUND(VALUE(SUBSTITUTE(連結実質赤字比率に係る赤字・黒字の構成分析!H$40,"▲", "-")), 2) &lt; 0, ABS(ROUND(VALUE(SUBSTITUTE(連結実質赤字比率に係る赤字・黒字の構成分析!H$40,"▲", "-")), 2)), NA())</f>
        <v>#VALUE!</v>
      </c>
      <c r="G30" s="157" t="e">
        <f>IF(ROUND(VALUE(SUBSTITUTE(連結実質赤字比率に係る赤字・黒字の構成分析!H$40,"▲", "-")), 2) &gt;= 0, ABS(ROUND(VALUE(SUBSTITUTE(連結実質赤字比率に係る赤字・黒字の構成分析!H$40,"▲", "-")), 2)), NA())</f>
        <v>#VALUE!</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0.54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0.42</v>
      </c>
    </row>
    <row r="31" spans="1:11" x14ac:dyDescent="0.15">
      <c r="A31" s="157" t="str">
        <f>IF(連結実質赤字比率に係る赤字・黒字の構成分析!C$39="",NA(),連結実質赤字比率に係る赤字・黒字の構成分析!C$39)</f>
        <v>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0.53</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0.57999999999999996</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0.75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0.76</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0.99</v>
      </c>
    </row>
    <row r="32" spans="1:11" x14ac:dyDescent="0.15">
      <c r="A32" s="157" t="str">
        <f>IF(連結実質赤字比率に係る赤字・黒字の構成分析!C$38="",NA(),連結実質赤字比率に係る赤字・黒字の構成分析!C$38)</f>
        <v>介護保険事業特別会計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0.35</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0.24</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0.27</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1.5</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1.56</v>
      </c>
    </row>
    <row r="33" spans="1:16" x14ac:dyDescent="0.15">
      <c r="A33" s="157" t="str">
        <f>IF(連結実質赤字比率に係る赤字・黒字の構成分析!C$37="",NA(),連結実質赤字比率に係る赤字・黒字の構成分析!C$37)</f>
        <v>病院事業会計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2.71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1.99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2.21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1.85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1.57</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1.63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1.75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2.0499999999999998</v>
      </c>
    </row>
    <row r="35" spans="1:16" x14ac:dyDescent="0.15">
      <c r="A35" s="157" t="str">
        <f>IF(連結実質赤字比率に係る赤字・黒字の構成分析!C$35="",NA(),連結実質赤字比率に係る赤字・黒字の構成分析!C$35)</f>
        <v>国民健康保険事業特別会計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0.35</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0.94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1.27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1.26</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2.1800000000000002</v>
      </c>
    </row>
    <row r="36" spans="1:16" x14ac:dyDescent="0.15">
      <c r="A36" s="157" t="str">
        <f>IF(連結実質赤字比率に係る赤字・黒字の構成分析!C$34="",NA(),連結実質赤字比率に係る赤字・黒字の構成分析!C$34)</f>
        <v>水道事業会計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11.6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12.39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13.16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12.17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11.68</v>
      </c>
    </row>
    <row r="39" spans="1:16" x14ac:dyDescent="0.15">
      <c r="A39" s="126" t="s">
        <v>53</v>
      </c>
    </row>
    <row r="40" spans="1:16" x14ac:dyDescent="0.15">
      <c r="A40" s="158"/>
      <c r="B40" s="158" t="str">
        <f>'実質公債費比率（分子）の構造'!K$44</f>
        <v>H25</v>
      </c>
      <c r="C40" s="158"/>
      <c r="D40" s="158"/>
      <c r="E40" s="158" t="str">
        <f>'実質公債費比率（分子）の構造'!L$44</f>
        <v>H26</v>
      </c>
      <c r="F40" s="158"/>
      <c r="G40" s="158"/>
      <c r="H40" s="158" t="str">
        <f>'実質公債費比率（分子）の構造'!M$44</f>
        <v>H27</v>
      </c>
      <c r="I40" s="158"/>
      <c r="J40" s="158"/>
      <c r="K40" s="158" t="str">
        <f>'実質公債費比率（分子）の構造'!N$44</f>
        <v>H28</v>
      </c>
      <c r="L40" s="158"/>
      <c r="M40" s="158"/>
      <c r="N40" s="158" t="str">
        <f>'実質公債費比率（分子）の構造'!O$44</f>
        <v>H29</v>
      </c>
      <c r="O40" s="158"/>
      <c r="P40" s="158"/>
    </row>
    <row r="41" spans="1:16" x14ac:dyDescent="0.15">
      <c r="A41" s="158"/>
      <c r="B41" s="158" t="s">
        <v>54</v>
      </c>
      <c r="C41" s="158"/>
      <c r="D41" s="158" t="s">
        <v>55</v>
      </c>
      <c r="E41" s="158" t="s">
        <v>54</v>
      </c>
      <c r="F41" s="158"/>
      <c r="G41" s="158" t="s">
        <v>55</v>
      </c>
      <c r="H41" s="158" t="s">
        <v>54</v>
      </c>
      <c r="I41" s="158"/>
      <c r="J41" s="158" t="s">
        <v>55</v>
      </c>
      <c r="K41" s="158" t="s">
        <v>54</v>
      </c>
      <c r="L41" s="158"/>
      <c r="M41" s="158" t="s">
        <v>55</v>
      </c>
      <c r="N41" s="158" t="s">
        <v>54</v>
      </c>
      <c r="O41" s="158"/>
      <c r="P41" s="158" t="s">
        <v>55</v>
      </c>
    </row>
    <row r="42" spans="1:16" x14ac:dyDescent="0.15">
      <c r="A42" s="158" t="s">
        <v>56</v>
      </c>
      <c r="B42" s="158"/>
      <c r="C42" s="158"/>
      <c r="D42" s="158">
        <f>'実質公債費比率（分子）の構造'!K$52</f>
        <v>14344</v>
      </c>
      <c r="E42" s="158"/>
      <c r="F42" s="158"/>
      <c r="G42" s="158">
        <f>'実質公債費比率（分子）の構造'!L$52</f>
        <v>14481</v>
      </c>
      <c r="H42" s="158"/>
      <c r="I42" s="158"/>
      <c r="J42" s="158">
        <f>'実質公債費比率（分子）の構造'!M$52</f>
        <v>14124</v>
      </c>
      <c r="K42" s="158"/>
      <c r="L42" s="158"/>
      <c r="M42" s="158">
        <f>'実質公債費比率（分子）の構造'!N$52</f>
        <v>13441</v>
      </c>
      <c r="N42" s="158"/>
      <c r="O42" s="158"/>
      <c r="P42" s="158">
        <f>'実質公債費比率（分子）の構造'!O$52</f>
        <v>13124</v>
      </c>
    </row>
    <row r="43" spans="1:16" x14ac:dyDescent="0.15">
      <c r="A43" s="158" t="s">
        <v>57</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f>'実質公債費比率（分子）の構造'!N$51</f>
        <v>0</v>
      </c>
      <c r="L43" s="158"/>
      <c r="M43" s="158"/>
      <c r="N43" s="158">
        <f>'実質公債費比率（分子）の構造'!O$51</f>
        <v>0</v>
      </c>
      <c r="O43" s="158"/>
      <c r="P43" s="158"/>
    </row>
    <row r="44" spans="1:16" x14ac:dyDescent="0.15">
      <c r="A44" s="158" t="s">
        <v>58</v>
      </c>
      <c r="B44" s="158">
        <f>'実質公債費比率（分子）の構造'!K$50</f>
        <v>683</v>
      </c>
      <c r="C44" s="158"/>
      <c r="D44" s="158"/>
      <c r="E44" s="158">
        <f>'実質公債費比率（分子）の構造'!L$50</f>
        <v>644</v>
      </c>
      <c r="F44" s="158"/>
      <c r="G44" s="158"/>
      <c r="H44" s="158">
        <f>'実質公債費比率（分子）の構造'!M$50</f>
        <v>620</v>
      </c>
      <c r="I44" s="158"/>
      <c r="J44" s="158"/>
      <c r="K44" s="158">
        <f>'実質公債費比率（分子）の構造'!N$50</f>
        <v>591</v>
      </c>
      <c r="L44" s="158"/>
      <c r="M44" s="158"/>
      <c r="N44" s="158">
        <f>'実質公債費比率（分子）の構造'!O$50</f>
        <v>566</v>
      </c>
      <c r="O44" s="158"/>
      <c r="P44" s="158"/>
    </row>
    <row r="45" spans="1:16" x14ac:dyDescent="0.15">
      <c r="A45" s="158" t="s">
        <v>59</v>
      </c>
      <c r="B45" s="158">
        <f>'実質公債費比率（分子）の構造'!K$49</f>
        <v>34</v>
      </c>
      <c r="C45" s="158"/>
      <c r="D45" s="158"/>
      <c r="E45" s="158">
        <f>'実質公債費比率（分子）の構造'!L$49</f>
        <v>33</v>
      </c>
      <c r="F45" s="158"/>
      <c r="G45" s="158"/>
      <c r="H45" s="158">
        <f>'実質公債費比率（分子）の構造'!M$49</f>
        <v>34</v>
      </c>
      <c r="I45" s="158"/>
      <c r="J45" s="158"/>
      <c r="K45" s="158">
        <f>'実質公債費比率（分子）の構造'!N$49</f>
        <v>35</v>
      </c>
      <c r="L45" s="158"/>
      <c r="M45" s="158"/>
      <c r="N45" s="158">
        <f>'実質公債費比率（分子）の構造'!O$49</f>
        <v>35</v>
      </c>
      <c r="O45" s="158"/>
      <c r="P45" s="158"/>
    </row>
    <row r="46" spans="1:16" x14ac:dyDescent="0.15">
      <c r="A46" s="158" t="s">
        <v>60</v>
      </c>
      <c r="B46" s="158">
        <f>'実質公債費比率（分子）の構造'!K$48</f>
        <v>5807</v>
      </c>
      <c r="C46" s="158"/>
      <c r="D46" s="158"/>
      <c r="E46" s="158">
        <f>'実質公債費比率（分子）の構造'!L$48</f>
        <v>6039</v>
      </c>
      <c r="F46" s="158"/>
      <c r="G46" s="158"/>
      <c r="H46" s="158">
        <f>'実質公債費比率（分子）の構造'!M$48</f>
        <v>6010</v>
      </c>
      <c r="I46" s="158"/>
      <c r="J46" s="158"/>
      <c r="K46" s="158">
        <f>'実質公債費比率（分子）の構造'!N$48</f>
        <v>5933</v>
      </c>
      <c r="L46" s="158"/>
      <c r="M46" s="158"/>
      <c r="N46" s="158">
        <f>'実質公債費比率（分子）の構造'!O$48</f>
        <v>5530</v>
      </c>
      <c r="O46" s="158"/>
      <c r="P46" s="158"/>
    </row>
    <row r="47" spans="1:16" x14ac:dyDescent="0.15">
      <c r="A47" s="158" t="s">
        <v>61</v>
      </c>
      <c r="B47" s="158">
        <f>'実質公債費比率（分子）の構造'!K$47</f>
        <v>30</v>
      </c>
      <c r="C47" s="158"/>
      <c r="D47" s="158"/>
      <c r="E47" s="158">
        <f>'実質公債費比率（分子）の構造'!L$47</f>
        <v>20</v>
      </c>
      <c r="F47" s="158"/>
      <c r="G47" s="158"/>
      <c r="H47" s="158">
        <f>'実質公債費比率（分子）の構造'!M$47</f>
        <v>10</v>
      </c>
      <c r="I47" s="158"/>
      <c r="J47" s="158"/>
      <c r="K47" s="158" t="str">
        <f>'実質公債費比率（分子）の構造'!N$47</f>
        <v>-</v>
      </c>
      <c r="L47" s="158"/>
      <c r="M47" s="158"/>
      <c r="N47" s="158" t="str">
        <f>'実質公債費比率（分子）の構造'!O$47</f>
        <v>-</v>
      </c>
      <c r="O47" s="158"/>
      <c r="P47" s="158"/>
    </row>
    <row r="48" spans="1:16" x14ac:dyDescent="0.15">
      <c r="A48" s="158" t="s">
        <v>62</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63</v>
      </c>
      <c r="B49" s="158">
        <f>'実質公債費比率（分子）の構造'!K$45</f>
        <v>14906</v>
      </c>
      <c r="C49" s="158"/>
      <c r="D49" s="158"/>
      <c r="E49" s="158">
        <f>'実質公債費比率（分子）の構造'!L$45</f>
        <v>14495</v>
      </c>
      <c r="F49" s="158"/>
      <c r="G49" s="158"/>
      <c r="H49" s="158">
        <f>'実質公債費比率（分子）の構造'!M$45</f>
        <v>13968</v>
      </c>
      <c r="I49" s="158"/>
      <c r="J49" s="158"/>
      <c r="K49" s="158">
        <f>'実質公債費比率（分子）の構造'!N$45</f>
        <v>13466</v>
      </c>
      <c r="L49" s="158"/>
      <c r="M49" s="158"/>
      <c r="N49" s="158">
        <f>'実質公債費比率（分子）の構造'!O$45</f>
        <v>13090</v>
      </c>
      <c r="O49" s="158"/>
      <c r="P49" s="158"/>
    </row>
    <row r="50" spans="1:16" x14ac:dyDescent="0.15">
      <c r="A50" s="158" t="s">
        <v>64</v>
      </c>
      <c r="B50" s="158" t="e">
        <f>NA()</f>
        <v>#N/A</v>
      </c>
      <c r="C50" s="158">
        <f>IF(ISNUMBER('実質公債費比率（分子）の構造'!K$53),'実質公債費比率（分子）の構造'!K$53,NA())</f>
        <v>7116</v>
      </c>
      <c r="D50" s="158" t="e">
        <f>NA()</f>
        <v>#N/A</v>
      </c>
      <c r="E50" s="158" t="e">
        <f>NA()</f>
        <v>#N/A</v>
      </c>
      <c r="F50" s="158">
        <f>IF(ISNUMBER('実質公債費比率（分子）の構造'!L$53),'実質公債費比率（分子）の構造'!L$53,NA())</f>
        <v>6750</v>
      </c>
      <c r="G50" s="158" t="e">
        <f>NA()</f>
        <v>#N/A</v>
      </c>
      <c r="H50" s="158" t="e">
        <f>NA()</f>
        <v>#N/A</v>
      </c>
      <c r="I50" s="158">
        <f>IF(ISNUMBER('実質公債費比率（分子）の構造'!M$53),'実質公債費比率（分子）の構造'!M$53,NA())</f>
        <v>6518</v>
      </c>
      <c r="J50" s="158" t="e">
        <f>NA()</f>
        <v>#N/A</v>
      </c>
      <c r="K50" s="158" t="e">
        <f>NA()</f>
        <v>#N/A</v>
      </c>
      <c r="L50" s="158">
        <f>IF(ISNUMBER('実質公債費比率（分子）の構造'!N$53),'実質公債費比率（分子）の構造'!N$53,NA())</f>
        <v>6584</v>
      </c>
      <c r="M50" s="158" t="e">
        <f>NA()</f>
        <v>#N/A</v>
      </c>
      <c r="N50" s="158" t="e">
        <f>NA()</f>
        <v>#N/A</v>
      </c>
      <c r="O50" s="158">
        <f>IF(ISNUMBER('実質公債費比率（分子）の構造'!O$53),'実質公債費比率（分子）の構造'!O$53,NA())</f>
        <v>6097</v>
      </c>
      <c r="P50" s="158" t="e">
        <f>NA()</f>
        <v>#N/A</v>
      </c>
    </row>
    <row r="53" spans="1:16" x14ac:dyDescent="0.15">
      <c r="A53" s="126" t="s">
        <v>65</v>
      </c>
    </row>
    <row r="54" spans="1:16" x14ac:dyDescent="0.15">
      <c r="A54" s="157"/>
      <c r="B54" s="157" t="str">
        <f>'将来負担比率（分子）の構造'!I$40</f>
        <v>H25</v>
      </c>
      <c r="C54" s="157"/>
      <c r="D54" s="157"/>
      <c r="E54" s="157" t="str">
        <f>'将来負担比率（分子）の構造'!J$40</f>
        <v>H26</v>
      </c>
      <c r="F54" s="157"/>
      <c r="G54" s="157"/>
      <c r="H54" s="157" t="str">
        <f>'将来負担比率（分子）の構造'!K$40</f>
        <v>H27</v>
      </c>
      <c r="I54" s="157"/>
      <c r="J54" s="157"/>
      <c r="K54" s="157" t="str">
        <f>'将来負担比率（分子）の構造'!L$40</f>
        <v>H28</v>
      </c>
      <c r="L54" s="157"/>
      <c r="M54" s="157"/>
      <c r="N54" s="157" t="str">
        <f>'将来負担比率（分子）の構造'!M$40</f>
        <v>H29</v>
      </c>
      <c r="O54" s="157"/>
      <c r="P54" s="157"/>
    </row>
    <row r="55" spans="1:16" x14ac:dyDescent="0.15">
      <c r="A55" s="157"/>
      <c r="B55" s="157" t="s">
        <v>66</v>
      </c>
      <c r="C55" s="157"/>
      <c r="D55" s="157" t="s">
        <v>67</v>
      </c>
      <c r="E55" s="157" t="s">
        <v>66</v>
      </c>
      <c r="F55" s="157"/>
      <c r="G55" s="157" t="s">
        <v>67</v>
      </c>
      <c r="H55" s="157" t="s">
        <v>66</v>
      </c>
      <c r="I55" s="157"/>
      <c r="J55" s="157" t="s">
        <v>67</v>
      </c>
      <c r="K55" s="157" t="s">
        <v>66</v>
      </c>
      <c r="L55" s="157"/>
      <c r="M55" s="157" t="s">
        <v>67</v>
      </c>
      <c r="N55" s="157" t="s">
        <v>66</v>
      </c>
      <c r="O55" s="157"/>
      <c r="P55" s="157" t="s">
        <v>67</v>
      </c>
    </row>
    <row r="56" spans="1:16" x14ac:dyDescent="0.15">
      <c r="A56" s="157" t="s">
        <v>36</v>
      </c>
      <c r="B56" s="157"/>
      <c r="C56" s="157"/>
      <c r="D56" s="157">
        <f>'将来負担比率（分子）の構造'!I$52</f>
        <v>132144</v>
      </c>
      <c r="E56" s="157"/>
      <c r="F56" s="157"/>
      <c r="G56" s="157">
        <f>'将来負担比率（分子）の構造'!J$52</f>
        <v>129098</v>
      </c>
      <c r="H56" s="157"/>
      <c r="I56" s="157"/>
      <c r="J56" s="157">
        <f>'将来負担比率（分子）の構造'!K$52</f>
        <v>127197</v>
      </c>
      <c r="K56" s="157"/>
      <c r="L56" s="157"/>
      <c r="M56" s="157">
        <f>'将来負担比率（分子）の構造'!L$52</f>
        <v>124442</v>
      </c>
      <c r="N56" s="157"/>
      <c r="O56" s="157"/>
      <c r="P56" s="157">
        <f>'将来負担比率（分子）の構造'!M$52</f>
        <v>119394</v>
      </c>
    </row>
    <row r="57" spans="1:16" x14ac:dyDescent="0.15">
      <c r="A57" s="157" t="s">
        <v>35</v>
      </c>
      <c r="B57" s="157"/>
      <c r="C57" s="157"/>
      <c r="D57" s="157">
        <f>'将来負担比率（分子）の構造'!I$51</f>
        <v>13925</v>
      </c>
      <c r="E57" s="157"/>
      <c r="F57" s="157"/>
      <c r="G57" s="157">
        <f>'将来負担比率（分子）の構造'!J$51</f>
        <v>12496</v>
      </c>
      <c r="H57" s="157"/>
      <c r="I57" s="157"/>
      <c r="J57" s="157">
        <f>'将来負担比率（分子）の構造'!K$51</f>
        <v>11753</v>
      </c>
      <c r="K57" s="157"/>
      <c r="L57" s="157"/>
      <c r="M57" s="157">
        <f>'将来負担比率（分子）の構造'!L$51</f>
        <v>11170</v>
      </c>
      <c r="N57" s="157"/>
      <c r="O57" s="157"/>
      <c r="P57" s="157">
        <f>'将来負担比率（分子）の構造'!M$51</f>
        <v>10595</v>
      </c>
    </row>
    <row r="58" spans="1:16" x14ac:dyDescent="0.15">
      <c r="A58" s="157" t="s">
        <v>34</v>
      </c>
      <c r="B58" s="157"/>
      <c r="C58" s="157"/>
      <c r="D58" s="157">
        <f>'将来負担比率（分子）の構造'!I$50</f>
        <v>14153</v>
      </c>
      <c r="E58" s="157"/>
      <c r="F58" s="157"/>
      <c r="G58" s="157">
        <f>'将来負担比率（分子）の構造'!J$50</f>
        <v>13282</v>
      </c>
      <c r="H58" s="157"/>
      <c r="I58" s="157"/>
      <c r="J58" s="157">
        <f>'将来負担比率（分子）の構造'!K$50</f>
        <v>13137</v>
      </c>
      <c r="K58" s="157"/>
      <c r="L58" s="157"/>
      <c r="M58" s="157">
        <f>'将来負担比率（分子）の構造'!L$50</f>
        <v>13292</v>
      </c>
      <c r="N58" s="157"/>
      <c r="O58" s="157"/>
      <c r="P58" s="157">
        <f>'将来負担比率（分子）の構造'!M$50</f>
        <v>12548</v>
      </c>
    </row>
    <row r="59" spans="1:16" x14ac:dyDescent="0.15">
      <c r="A59" s="157" t="s">
        <v>32</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31</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29</v>
      </c>
      <c r="B61" s="157">
        <f>'将来負担比率（分子）の構造'!I$46</f>
        <v>356</v>
      </c>
      <c r="C61" s="157"/>
      <c r="D61" s="157"/>
      <c r="E61" s="157">
        <f>'将来負担比率（分子）の構造'!J$46</f>
        <v>291</v>
      </c>
      <c r="F61" s="157"/>
      <c r="G61" s="157"/>
      <c r="H61" s="157">
        <f>'将来負担比率（分子）の構造'!K$46</f>
        <v>262</v>
      </c>
      <c r="I61" s="157"/>
      <c r="J61" s="157"/>
      <c r="K61" s="157">
        <f>'将来負担比率（分子）の構造'!L$46</f>
        <v>231</v>
      </c>
      <c r="L61" s="157"/>
      <c r="M61" s="157"/>
      <c r="N61" s="157">
        <f>'将来負担比率（分子）の構造'!M$46</f>
        <v>201</v>
      </c>
      <c r="O61" s="157"/>
      <c r="P61" s="157"/>
    </row>
    <row r="62" spans="1:16" x14ac:dyDescent="0.15">
      <c r="A62" s="157" t="s">
        <v>28</v>
      </c>
      <c r="B62" s="157">
        <f>'将来負担比率（分子）の構造'!I$45</f>
        <v>16253</v>
      </c>
      <c r="C62" s="157"/>
      <c r="D62" s="157"/>
      <c r="E62" s="157">
        <f>'将来負担比率（分子）の構造'!J$45</f>
        <v>15113</v>
      </c>
      <c r="F62" s="157"/>
      <c r="G62" s="157"/>
      <c r="H62" s="157">
        <f>'将来負担比率（分子）の構造'!K$45</f>
        <v>14564</v>
      </c>
      <c r="I62" s="157"/>
      <c r="J62" s="157"/>
      <c r="K62" s="157">
        <f>'将来負担比率（分子）の構造'!L$45</f>
        <v>14302</v>
      </c>
      <c r="L62" s="157"/>
      <c r="M62" s="157"/>
      <c r="N62" s="157">
        <f>'将来負担比率（分子）の構造'!M$45</f>
        <v>13739</v>
      </c>
      <c r="O62" s="157"/>
      <c r="P62" s="157"/>
    </row>
    <row r="63" spans="1:16" x14ac:dyDescent="0.15">
      <c r="A63" s="157" t="s">
        <v>27</v>
      </c>
      <c r="B63" s="157">
        <f>'将来負担比率（分子）の構造'!I$44</f>
        <v>579</v>
      </c>
      <c r="C63" s="157"/>
      <c r="D63" s="157"/>
      <c r="E63" s="157">
        <f>'将来負担比率（分子）の構造'!J$44</f>
        <v>624</v>
      </c>
      <c r="F63" s="157"/>
      <c r="G63" s="157"/>
      <c r="H63" s="157">
        <f>'将来負担比率（分子）の構造'!K$44</f>
        <v>594</v>
      </c>
      <c r="I63" s="157"/>
      <c r="J63" s="157"/>
      <c r="K63" s="157">
        <f>'将来負担比率（分子）の構造'!L$44</f>
        <v>562</v>
      </c>
      <c r="L63" s="157"/>
      <c r="M63" s="157"/>
      <c r="N63" s="157">
        <f>'将来負担比率（分子）の構造'!M$44</f>
        <v>529</v>
      </c>
      <c r="O63" s="157"/>
      <c r="P63" s="157"/>
    </row>
    <row r="64" spans="1:16" x14ac:dyDescent="0.15">
      <c r="A64" s="157" t="s">
        <v>26</v>
      </c>
      <c r="B64" s="157">
        <f>'将来負担比率（分子）の構造'!I$43</f>
        <v>74492</v>
      </c>
      <c r="C64" s="157"/>
      <c r="D64" s="157"/>
      <c r="E64" s="157">
        <f>'将来負担比率（分子）の構造'!J$43</f>
        <v>68039</v>
      </c>
      <c r="F64" s="157"/>
      <c r="G64" s="157"/>
      <c r="H64" s="157">
        <f>'将来負担比率（分子）の構造'!K$43</f>
        <v>63867</v>
      </c>
      <c r="I64" s="157"/>
      <c r="J64" s="157"/>
      <c r="K64" s="157">
        <f>'将来負担比率（分子）の構造'!L$43</f>
        <v>61848</v>
      </c>
      <c r="L64" s="157"/>
      <c r="M64" s="157"/>
      <c r="N64" s="157">
        <f>'将来負担比率（分子）の構造'!M$43</f>
        <v>56653</v>
      </c>
      <c r="O64" s="157"/>
      <c r="P64" s="157"/>
    </row>
    <row r="65" spans="1:16" x14ac:dyDescent="0.15">
      <c r="A65" s="157" t="s">
        <v>25</v>
      </c>
      <c r="B65" s="157">
        <f>'将来負担比率（分子）の構造'!I$42</f>
        <v>6403</v>
      </c>
      <c r="C65" s="157"/>
      <c r="D65" s="157"/>
      <c r="E65" s="157">
        <f>'将来負担比率（分子）の構造'!J$42</f>
        <v>5531</v>
      </c>
      <c r="F65" s="157"/>
      <c r="G65" s="157"/>
      <c r="H65" s="157">
        <f>'将来負担比率（分子）の構造'!K$42</f>
        <v>4578</v>
      </c>
      <c r="I65" s="157"/>
      <c r="J65" s="157"/>
      <c r="K65" s="157">
        <f>'将来負担比率（分子）の構造'!L$42</f>
        <v>3620</v>
      </c>
      <c r="L65" s="157"/>
      <c r="M65" s="157"/>
      <c r="N65" s="157">
        <f>'将来負担比率（分子）の構造'!M$42</f>
        <v>2778</v>
      </c>
      <c r="O65" s="157"/>
      <c r="P65" s="157"/>
    </row>
    <row r="66" spans="1:16" x14ac:dyDescent="0.15">
      <c r="A66" s="157" t="s">
        <v>24</v>
      </c>
      <c r="B66" s="157">
        <f>'将来負担比率（分子）の構造'!I$41</f>
        <v>130978</v>
      </c>
      <c r="C66" s="157"/>
      <c r="D66" s="157"/>
      <c r="E66" s="157">
        <f>'将来負担比率（分子）の構造'!J$41</f>
        <v>126507</v>
      </c>
      <c r="F66" s="157"/>
      <c r="G66" s="157"/>
      <c r="H66" s="157">
        <f>'将来負担比率（分子）の構造'!K$41</f>
        <v>124756</v>
      </c>
      <c r="I66" s="157"/>
      <c r="J66" s="157"/>
      <c r="K66" s="157">
        <f>'将来負担比率（分子）の構造'!L$41</f>
        <v>120552</v>
      </c>
      <c r="L66" s="157"/>
      <c r="M66" s="157"/>
      <c r="N66" s="157">
        <f>'将来負担比率（分子）の構造'!M$41</f>
        <v>115753</v>
      </c>
      <c r="O66" s="157"/>
      <c r="P66" s="157"/>
    </row>
    <row r="67" spans="1:16" x14ac:dyDescent="0.15">
      <c r="A67" s="157" t="s">
        <v>68</v>
      </c>
      <c r="B67" s="157" t="e">
        <f>NA()</f>
        <v>#N/A</v>
      </c>
      <c r="C67" s="157">
        <f>IF(ISNUMBER('将来負担比率（分子）の構造'!I$53), IF('将来負担比率（分子）の構造'!I$53 &lt; 0, 0, '将来負担比率（分子）の構造'!I$53), NA())</f>
        <v>68839</v>
      </c>
      <c r="D67" s="157" t="e">
        <f>NA()</f>
        <v>#N/A</v>
      </c>
      <c r="E67" s="157" t="e">
        <f>NA()</f>
        <v>#N/A</v>
      </c>
      <c r="F67" s="157">
        <f>IF(ISNUMBER('将来負担比率（分子）の構造'!J$53), IF('将来負担比率（分子）の構造'!J$53 &lt; 0, 0, '将来負担比率（分子）の構造'!J$53), NA())</f>
        <v>61229</v>
      </c>
      <c r="G67" s="157" t="e">
        <f>NA()</f>
        <v>#N/A</v>
      </c>
      <c r="H67" s="157" t="e">
        <f>NA()</f>
        <v>#N/A</v>
      </c>
      <c r="I67" s="157">
        <f>IF(ISNUMBER('将来負担比率（分子）の構造'!K$53), IF('将来負担比率（分子）の構造'!K$53 &lt; 0, 0, '将来負担比率（分子）の構造'!K$53), NA())</f>
        <v>56533</v>
      </c>
      <c r="J67" s="157" t="e">
        <f>NA()</f>
        <v>#N/A</v>
      </c>
      <c r="K67" s="157" t="e">
        <f>NA()</f>
        <v>#N/A</v>
      </c>
      <c r="L67" s="157">
        <f>IF(ISNUMBER('将来負担比率（分子）の構造'!L$53), IF('将来負担比率（分子）の構造'!L$53 &lt; 0, 0, '将来負担比率（分子）の構造'!L$53), NA())</f>
        <v>52212</v>
      </c>
      <c r="M67" s="157" t="e">
        <f>NA()</f>
        <v>#N/A</v>
      </c>
      <c r="N67" s="157" t="e">
        <f>NA()</f>
        <v>#N/A</v>
      </c>
      <c r="O67" s="157">
        <f>IF(ISNUMBER('将来負担比率（分子）の構造'!M$53), IF('将来負担比率（分子）の構造'!M$53 &lt; 0, 0, '将来負担比率（分子）の構造'!M$53), NA())</f>
        <v>47115</v>
      </c>
      <c r="P67" s="157" t="e">
        <f>NA()</f>
        <v>#N/A</v>
      </c>
    </row>
    <row r="70" spans="1:16" x14ac:dyDescent="0.15">
      <c r="A70" s="159" t="s">
        <v>69</v>
      </c>
      <c r="B70" s="159"/>
      <c r="C70" s="159"/>
      <c r="D70" s="159"/>
      <c r="E70" s="159"/>
      <c r="F70" s="159"/>
    </row>
    <row r="71" spans="1:16" x14ac:dyDescent="0.15">
      <c r="A71" s="160"/>
      <c r="B71" s="160" t="str">
        <f>基金残高に係る経年分析!F54</f>
        <v>H27</v>
      </c>
      <c r="C71" s="160" t="str">
        <f>基金残高に係る経年分析!G54</f>
        <v>H28</v>
      </c>
      <c r="D71" s="160" t="str">
        <f>基金残高に係る経年分析!H54</f>
        <v>H29</v>
      </c>
    </row>
    <row r="72" spans="1:16" x14ac:dyDescent="0.15">
      <c r="A72" s="160" t="s">
        <v>70</v>
      </c>
      <c r="B72" s="161">
        <f>基金残高に係る経年分析!F55</f>
        <v>2917</v>
      </c>
      <c r="C72" s="161">
        <f>基金残高に係る経年分析!G55</f>
        <v>2936</v>
      </c>
      <c r="D72" s="161">
        <f>基金残高に係る経年分析!H55</f>
        <v>3071</v>
      </c>
    </row>
    <row r="73" spans="1:16" x14ac:dyDescent="0.15">
      <c r="A73" s="160" t="s">
        <v>71</v>
      </c>
      <c r="B73" s="161">
        <f>基金残高に係る経年分析!F56</f>
        <v>2423</v>
      </c>
      <c r="C73" s="161">
        <f>基金残高に係る経年分析!G56</f>
        <v>2425</v>
      </c>
      <c r="D73" s="161">
        <f>基金残高に係る経年分析!H56</f>
        <v>1940</v>
      </c>
    </row>
    <row r="74" spans="1:16" x14ac:dyDescent="0.15">
      <c r="A74" s="160" t="s">
        <v>72</v>
      </c>
      <c r="B74" s="161">
        <f>基金残高に係る経年分析!F57</f>
        <v>8368</v>
      </c>
      <c r="C74" s="161">
        <f>基金残高に係る経年分析!G57</f>
        <v>8336</v>
      </c>
      <c r="D74" s="161">
        <f>基金残高に係る経年分析!H57</f>
        <v>8392</v>
      </c>
    </row>
  </sheetData>
  <sheetProtection algorithmName="SHA-512" hashValue="zyyJdDQWqwXxIZ/lnqqvUZK/QSxiXdsxoycYrUTmWcgJaVdt971GkJd4LwwQXEFkWo0jljsmN5qlhjBu/Bz78A==" saltValue="XVw6xxpLeSw8i9/epD6h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2019-03-22T01:26:36Z</cp:lastPrinted>
  <dcterms:created xsi:type="dcterms:W3CDTF">2019-02-14T04:09:55Z</dcterms:created>
  <dcterms:modified xsi:type="dcterms:W3CDTF">2019-10-30T00:05:47Z</dcterms:modified>
  <cp:category/>
</cp:coreProperties>
</file>