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tabRatio="856"/>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BG36" i="9" l="1"/>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BW38" i="9"/>
  <c r="BE38" i="9"/>
  <c r="AM38" i="9"/>
  <c r="U38" i="9"/>
  <c r="C38" i="9"/>
  <c r="BW37" i="9"/>
  <c r="CO34" i="9" s="1"/>
  <c r="CO35" i="9" s="1"/>
  <c r="CO36" i="9" s="1"/>
  <c r="CO37" i="9" s="1"/>
  <c r="CO38" i="9" s="1"/>
  <c r="BE37" i="9"/>
  <c r="AM37" i="9"/>
  <c r="BW36" i="9"/>
  <c r="AM36" i="9"/>
  <c r="BW35" i="9"/>
  <c r="AM35" i="9"/>
  <c r="BW34" i="9"/>
  <c r="C34" i="9"/>
  <c r="C35" i="9" s="1"/>
  <c r="C36" i="9" l="1"/>
  <c r="C37" i="9" s="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 r="BE36" i="9" s="1"/>
</calcChain>
</file>

<file path=xl/sharedStrings.xml><?xml version="1.0" encoding="utf-8"?>
<sst xmlns="http://schemas.openxmlformats.org/spreadsheetml/2006/main" count="1040" uniqueCount="558">
  <si>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</si>
  <si>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</si>
  <si>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</si>
  <si>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</si>
  <si>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</si>
  <si>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</si>
  <si>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</si>
  <si>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</si>
  <si>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</si>
  <si>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</si>
  <si>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</si>
  <si>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</si>
  <si>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</si>
  <si>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</si>
  <si>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</si>
  <si>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</si>
  <si>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</si>
  <si>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</si>
  <si>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</si>
  <si>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</si>
  <si>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</si>
  <si>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</si>
  <si>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</si>
  <si>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</si>
  <si>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</si>
  <si>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</si>
  <si>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</si>
  <si>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</si>
  <si>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</si>
  <si>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</si>
  <si>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</si>
  <si>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</si>
  <si>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</si>
  <si>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</si>
  <si>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</si>
  <si>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</si>
  <si>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</si>
  <si>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</si>
  <si>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</si>
  <si>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</si>
  <si>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</si>
  <si>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</si>
  <si>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</si>
  <si>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</si>
  <si>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</si>
  <si>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</si>
  <si>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</si>
  <si>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</si>
  <si>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</si>
  <si>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</si>
  <si>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</si>
  <si>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</si>
  <si>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</si>
  <si>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</si>
  <si>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</si>
  <si>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</si>
  <si>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</si>
  <si>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</si>
  <si>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</si>
  <si>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</si>
  <si>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</si>
  <si>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</si>
  <si>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</si>
  <si>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</si>
  <si>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</si>
  <si>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</si>
  <si>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</si>
  <si>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</si>
  <si>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Ⅱ－２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</si>
  <si>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</si>
  <si>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</si>
  <si>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</si>
  <si>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</si>
  <si>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</si>
  <si>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</si>
  <si>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</si>
  <si>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</si>
  <si>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</si>
  <si>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</si>
  <si>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</si>
  <si>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</si>
  <si>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津和野町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</si>
  <si>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</si>
  <si>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</si>
  <si>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</si>
  <si>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</si>
  <si>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</si>
  <si>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</si>
  <si>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</si>
  <si>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</si>
  <si>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</si>
  <si>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</si>
  <si>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</si>
  <si>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</si>
  <si>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</si>
  <si>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</si>
  <si>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</si>
  <si>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</si>
  <si>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</si>
  <si>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</si>
  <si>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</si>
  <si>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</si>
  <si>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</si>
  <si>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</si>
  <si>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</si>
  <si>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</si>
  <si>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</si>
  <si>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</si>
  <si>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</si>
  <si>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</si>
  <si>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</si>
  <si>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</si>
  <si>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</si>
  <si>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</si>
  <si>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</si>
  <si>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積立金取崩し額</t>
    <phoneticPr fontId="18"/>
  </si>
  <si>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</si>
  <si>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</si>
  <si>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</si>
  <si>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</si>
  <si>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</si>
  <si>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</si>
  <si>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</si>
  <si>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</si>
  <si>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</si>
  <si>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</si>
  <si>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</si>
  <si>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</si>
  <si>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</si>
  <si>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</si>
  <si>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</si>
  <si>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</si>
  <si>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</si>
  <si>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</si>
  <si>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</si>
  <si>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</si>
  <si>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</si>
  <si>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</si>
  <si>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</si>
  <si>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</si>
  <si>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</si>
  <si>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</si>
  <si>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</si>
  <si>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</si>
  <si>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</si>
  <si>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</si>
  <si>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</si>
  <si>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</si>
  <si>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</si>
  <si>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</si>
  <si>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</si>
  <si>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</si>
  <si>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</si>
  <si>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</si>
  <si>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</si>
  <si>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</si>
  <si>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</si>
  <si>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</si>
  <si>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</si>
  <si>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</si>
  <si>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</si>
  <si>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</si>
  <si>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</si>
  <si>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</si>
  <si>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</si>
  <si>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</si>
  <si>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</si>
  <si>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</si>
  <si>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</si>
  <si>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</si>
  <si>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</si>
  <si>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</si>
  <si>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</si>
  <si>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</si>
  <si>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</si>
  <si>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</si>
  <si>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</si>
  <si>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</si>
  <si>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</si>
  <si>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</si>
  <si>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</si>
  <si>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</si>
  <si>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</si>
  <si>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</si>
  <si>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</si>
  <si>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</si>
  <si>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</si>
  <si>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</si>
  <si>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</si>
  <si>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</si>
  <si>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島根県津和野町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</si>
  <si>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</si>
  <si>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</si>
  <si>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</si>
  <si>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</si>
  <si>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</si>
  <si>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</si>
  <si>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</si>
  <si>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</si>
  <si>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</si>
  <si>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</si>
  <si>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</si>
  <si>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</si>
  <si>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</si>
  <si>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</si>
  <si>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</si>
  <si>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</si>
  <si>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</si>
  <si>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</si>
  <si>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</si>
  <si>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</si>
  <si>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</si>
  <si>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</si>
  <si>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</si>
  <si>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</si>
  <si>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</si>
  <si>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</si>
  <si>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</si>
  <si>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</si>
  <si>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</si>
  <si>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</si>
  <si>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</si>
  <si>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</si>
  <si>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</si>
  <si>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</si>
  <si>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</si>
  <si>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</si>
  <si>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</si>
  <si>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</si>
  <si>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</si>
  <si>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</si>
  <si>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</si>
  <si>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</si>
  <si>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</si>
  <si>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</si>
  <si>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</si>
  <si>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</si>
  <si>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</si>
  <si>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</si>
  <si>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</si>
  <si>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</si>
  <si>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</si>
  <si>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</si>
  <si>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</si>
  <si>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</si>
  <si>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</si>
  <si>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</si>
  <si>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</si>
  <si>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</si>
  <si>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</si>
  <si>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</si>
  <si>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</si>
  <si>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</si>
  <si>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</si>
  <si>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</si>
  <si>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</si>
  <si>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</si>
  <si>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</si>
  <si>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</si>
  <si>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</si>
  <si>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</si>
  <si>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</si>
  <si>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</si>
  <si>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</si>
  <si>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</si>
  <si>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</si>
  <si>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</si>
  <si>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</si>
  <si>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</si>
  <si>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</si>
  <si>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</si>
  <si>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</si>
  <si>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</si>
  <si>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</si>
  <si>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</si>
  <si>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</si>
  <si>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</si>
  <si>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</si>
  <si>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</si>
  <si>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</si>
  <si>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</si>
  <si>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</si>
  <si>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</si>
  <si>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</si>
  <si>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</si>
  <si>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</si>
  <si>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</si>
  <si>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</si>
  <si>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</si>
  <si>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</si>
  <si>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</si>
  <si>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</si>
  <si>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</si>
  <si>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</si>
  <si>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</si>
  <si>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</si>
  <si>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</si>
  <si>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</si>
  <si>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</si>
  <si>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</si>
  <si>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</si>
  <si>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</si>
  <si>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</si>
  <si>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</si>
  <si>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</si>
  <si>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</si>
  <si>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</si>
  <si>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</si>
  <si>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</si>
  <si>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</si>
  <si>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</si>
  <si>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</si>
  <si>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下水道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</si>
  <si>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</si>
  <si>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</si>
  <si>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</si>
  <si>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</si>
  <si>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</si>
  <si>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</si>
  <si>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</si>
  <si>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</si>
  <si>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</si>
  <si>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</si>
  <si>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</si>
  <si>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</si>
  <si>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</si>
  <si>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</si>
  <si>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</si>
  <si>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</si>
  <si>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</si>
  <si>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</si>
  <si>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</si>
  <si>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</si>
  <si>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</si>
  <si>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</si>
  <si>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</si>
  <si>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</si>
  <si>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</si>
  <si>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島根県津和野町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</si>
  <si>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</si>
  <si>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</si>
  <si>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</si>
  <si>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</si>
  <si>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</si>
  <si>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</si>
  <si>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</si>
  <si>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</si>
  <si>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</si>
  <si>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</si>
  <si>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</si>
  <si>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</si>
  <si>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</si>
  <si>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</si>
  <si>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</si>
  <si>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</si>
  <si>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</si>
  <si>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</si>
  <si>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</si>
  <si>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</si>
  <si>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電気通信事業特別会計</t>
    <phoneticPr fontId="5"/>
  </si>
  <si>
    <t>奨学基金特別会計</t>
    <phoneticPr fontId="5"/>
  </si>
  <si>
    <t>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</si>
  <si>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</si>
  <si>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</si>
  <si>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</si>
  <si>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</si>
  <si>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</si>
  <si>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</si>
  <si>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</si>
  <si>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</si>
  <si>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</si>
  <si>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</si>
  <si>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</si>
  <si>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</si>
  <si>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</si>
  <si>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</si>
  <si>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</si>
  <si>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</si>
  <si>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介護老人保健施設事業特別会計</t>
    <phoneticPr fontId="5"/>
  </si>
  <si>
    <t>病院事業会計</t>
    <phoneticPr fontId="5"/>
  </si>
  <si>
    <t>法適用企業</t>
    <phoneticPr fontId="5"/>
  </si>
  <si>
    <t>簡易水道事業特別会計</t>
    <phoneticPr fontId="5"/>
  </si>
  <si>
    <t>法非適用企業</t>
    <phoneticPr fontId="5"/>
  </si>
  <si>
    <t>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</si>
  <si>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</si>
  <si>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</si>
  <si>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</si>
  <si>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</si>
  <si>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</si>
  <si>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</si>
  <si>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</si>
  <si>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</si>
  <si>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</si>
  <si>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</si>
  <si>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</si>
  <si>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</si>
  <si>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</si>
  <si>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</si>
  <si>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</si>
  <si>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</si>
  <si>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</si>
  <si>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</si>
  <si>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</si>
  <si>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</si>
  <si>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</si>
  <si>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</si>
  <si>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</si>
  <si>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</si>
  <si>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</si>
  <si>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</si>
  <si>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</si>
  <si>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</si>
  <si>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</si>
  <si>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</si>
  <si>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</si>
  <si>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</si>
  <si>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</si>
  <si>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</si>
  <si>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</si>
  <si>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</si>
  <si>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</si>
  <si>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</si>
  <si>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</si>
  <si>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</si>
  <si>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</si>
  <si>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</si>
  <si>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</si>
  <si>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</si>
  <si>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</si>
  <si>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</si>
  <si>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</si>
  <si>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</si>
  <si>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</si>
  <si>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</si>
  <si>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</si>
  <si>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</si>
  <si>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</si>
  <si>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</si>
  <si>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</si>
  <si>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</si>
  <si>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</si>
  <si>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</si>
  <si>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</si>
  <si>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</si>
  <si>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</si>
  <si>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</si>
  <si>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</si>
  <si>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</si>
  <si>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</si>
  <si>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</si>
  <si>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</si>
  <si>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</si>
  <si>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</si>
  <si>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</si>
  <si>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</si>
  <si>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</si>
  <si>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</si>
  <si>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</si>
  <si>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</si>
  <si>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</si>
  <si>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</si>
  <si>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</si>
  <si>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</si>
  <si>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</si>
  <si>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</si>
  <si>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</si>
  <si>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</si>
  <si>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</si>
  <si>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</si>
  <si>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</si>
  <si>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</si>
  <si>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</si>
  <si>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</si>
  <si>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</si>
  <si>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</si>
  <si>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</si>
  <si>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</si>
  <si>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</si>
  <si>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</si>
  <si>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</si>
  <si>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</si>
  <si>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</si>
  <si>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</si>
  <si>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</si>
  <si>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</si>
  <si>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</si>
  <si>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</si>
  <si>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</si>
  <si>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</si>
  <si>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</si>
  <si>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</si>
  <si>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</si>
  <si>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</si>
  <si>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</si>
  <si>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</si>
  <si>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</si>
  <si>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</si>
  <si>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</si>
  <si>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</si>
  <si>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</si>
  <si>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</si>
  <si>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</si>
  <si>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</si>
  <si>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</si>
  <si>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</si>
  <si>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</si>
  <si>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</si>
  <si>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</si>
  <si>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</si>
  <si>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</si>
  <si>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</si>
  <si>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</si>
  <si>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</si>
  <si>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</si>
  <si>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</si>
  <si>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</si>
  <si>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</si>
  <si>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</si>
  <si>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</si>
  <si>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3.47</t>
  </si>
  <si>
    <t>病院事業会計</t>
  </si>
  <si>
    <t>一般会計</t>
  </si>
  <si>
    <t>国民健康保険事業特別会計</t>
  </si>
  <si>
    <t>介護保険事業特別会計</t>
  </si>
  <si>
    <t>介護老人保健施設事業特別会計</t>
  </si>
  <si>
    <t>簡易水道事業特別会計</t>
  </si>
  <si>
    <t>診療所特別会計</t>
  </si>
  <si>
    <t>下水道事業特別会計</t>
  </si>
  <si>
    <t>その他会計（赤字）</t>
  </si>
  <si>
    <t>▲ 0.81</t>
  </si>
  <si>
    <t>その他会計（黒字）</t>
  </si>
  <si>
    <t>（株）津和野</t>
    <phoneticPr fontId="2"/>
  </si>
  <si>
    <t>（株）日原リゾート開発</t>
    <phoneticPr fontId="2"/>
  </si>
  <si>
    <t>（株）杣の里よこみち</t>
    <phoneticPr fontId="2"/>
  </si>
  <si>
    <t>（株）石西社</t>
    <phoneticPr fontId="2"/>
  </si>
  <si>
    <t>（有）フロンティア日原</t>
    <phoneticPr fontId="2"/>
  </si>
  <si>
    <t>-</t>
    <phoneticPr fontId="2"/>
  </si>
  <si>
    <t>鹿足事務組合</t>
    <phoneticPr fontId="2"/>
  </si>
  <si>
    <t>鹿足郡養護老人ホーム組合（普通）</t>
    <phoneticPr fontId="2"/>
  </si>
  <si>
    <t>鹿足郡養護老人ホーム組合（介護）</t>
    <phoneticPr fontId="2"/>
  </si>
  <si>
    <t>益田地区広域市町村圏事務組合</t>
    <phoneticPr fontId="2"/>
  </si>
  <si>
    <t>鹿足郡不燃物処理組合</t>
    <phoneticPr fontId="2"/>
  </si>
  <si>
    <t>島根県市町村総合事務組合</t>
    <phoneticPr fontId="2"/>
  </si>
  <si>
    <t>島根県後期高齢者医療広域連合（普通）</t>
    <phoneticPr fontId="2"/>
  </si>
  <si>
    <t>島根県後期高齢者医療広域連合（後期高齢）</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</si>
  <si>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</si>
  <si>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</si>
  <si>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</si>
  <si>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</si>
  <si>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</si>
  <si>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</si>
  <si>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</si>
  <si>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</si>
  <si>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</si>
  <si>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</si>
  <si>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合併以降、計画的な繰上償還と行財政改革大綱に基づき新規発行債の抑制を行ったことで地方債現在高が減少し、将来負担比率・実質公債費比率ともに数値は改善傾向にある。
　類似団体平均との比較では依然として上回っている状況であり、今後も引き続き計画的な繰上償還により財政の健全化に努める。</t>
    <rPh sb="1" eb="3">
      <t>ガッペイ</t>
    </rPh>
    <rPh sb="3" eb="5">
      <t>イコウ</t>
    </rPh>
    <rPh sb="6" eb="9">
      <t>ケイカクテキ</t>
    </rPh>
    <rPh sb="10" eb="12">
      <t>クリアゲ</t>
    </rPh>
    <rPh sb="12" eb="14">
      <t>ショウカン</t>
    </rPh>
    <rPh sb="15" eb="18">
      <t>ギョウザイセイ</t>
    </rPh>
    <rPh sb="18" eb="20">
      <t>カイカク</t>
    </rPh>
    <rPh sb="20" eb="22">
      <t>タイコウ</t>
    </rPh>
    <rPh sb="23" eb="24">
      <t>モト</t>
    </rPh>
    <rPh sb="26" eb="28">
      <t>シンキ</t>
    </rPh>
    <rPh sb="28" eb="30">
      <t>ハッコウ</t>
    </rPh>
    <rPh sb="30" eb="31">
      <t>サイ</t>
    </rPh>
    <rPh sb="32" eb="34">
      <t>ヨクセイ</t>
    </rPh>
    <rPh sb="35" eb="36">
      <t>オコナ</t>
    </rPh>
    <rPh sb="41" eb="44">
      <t>チホウサイ</t>
    </rPh>
    <rPh sb="44" eb="46">
      <t>ゲンザイ</t>
    </rPh>
    <rPh sb="46" eb="47">
      <t>タカ</t>
    </rPh>
    <rPh sb="48" eb="50">
      <t>ゲンショウ</t>
    </rPh>
    <rPh sb="52" eb="54">
      <t>ショウライ</t>
    </rPh>
    <rPh sb="54" eb="56">
      <t>フタン</t>
    </rPh>
    <rPh sb="56" eb="58">
      <t>ヒリツ</t>
    </rPh>
    <rPh sb="59" eb="61">
      <t>ジッシツ</t>
    </rPh>
    <rPh sb="61" eb="64">
      <t>コウサイヒ</t>
    </rPh>
    <rPh sb="64" eb="66">
      <t>ヒリツ</t>
    </rPh>
    <rPh sb="69" eb="71">
      <t>スウチ</t>
    </rPh>
    <rPh sb="72" eb="74">
      <t>カイゼン</t>
    </rPh>
    <rPh sb="74" eb="76">
      <t>ケイコウ</t>
    </rPh>
    <rPh sb="82" eb="84">
      <t>ルイジ</t>
    </rPh>
    <rPh sb="84" eb="86">
      <t>ダンタイ</t>
    </rPh>
    <rPh sb="86" eb="88">
      <t>ヘイキン</t>
    </rPh>
    <rPh sb="90" eb="92">
      <t>ヒカク</t>
    </rPh>
    <rPh sb="94" eb="96">
      <t>イゼン</t>
    </rPh>
    <rPh sb="99" eb="101">
      <t>ウワマワ</t>
    </rPh>
    <rPh sb="105" eb="107">
      <t>ジョウキョウ</t>
    </rPh>
    <rPh sb="111" eb="113">
      <t>コンゴ</t>
    </rPh>
    <rPh sb="114" eb="115">
      <t>ヒ</t>
    </rPh>
    <rPh sb="116" eb="117">
      <t>ツヅ</t>
    </rPh>
    <rPh sb="118" eb="121">
      <t>ケイカクテキ</t>
    </rPh>
    <rPh sb="122" eb="124">
      <t>クリアゲ</t>
    </rPh>
    <rPh sb="124" eb="126">
      <t>ショウカン</t>
    </rPh>
    <rPh sb="129" eb="131">
      <t>ザイセイ</t>
    </rPh>
    <rPh sb="132" eb="135">
      <t>ケンゼンカ</t>
    </rPh>
    <rPh sb="136" eb="137">
      <t>ツト</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</si>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</sst>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92021</c:v>
                </c:pt>
                <c:pt idx="1">
                  <c:v>94828</c:v>
                </c:pt>
                <c:pt idx="2">
                  <c:v>119674</c:v>
                </c:pt>
                <c:pt idx="3">
                  <c:v>119685</c:v>
                </c:pt>
                <c:pt idx="4">
                  <c:v>109920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91628</c:v>
                </c:pt>
                <c:pt idx="1">
                  <c:v>121315</c:v>
                </c:pt>
                <c:pt idx="2">
                  <c:v>150150</c:v>
                </c:pt>
                <c:pt idx="3">
                  <c:v>182691</c:v>
                </c:pt>
                <c:pt idx="4">
                  <c:v>200208</c:v>
                </c:pt>
              </c:numCache>
            </c:numRef>
          </c:val>
          <c:smooth val="0"/>
        </c:ser>
        <c:dLbls>
          <c:showLegendKey val="0"/>
          <c:showVal val="0"/>
          <c:showCatName val="0"/>
          <c:showSerName val="0"/>
          <c:showPercent val="0"/>
          <c:showBubbleSize val="0"/>
        </c:dLbls>
        <c:marker val="1"/>
        <c:smooth val="0"/>
        <c:axId val="140788096"/>
        <c:axId val="140790016"/>
      </c:lineChart>
      <c:catAx>
        <c:axId val="1407880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0790016"/>
        <c:crosses val="autoZero"/>
        <c:auto val="1"/>
        <c:lblAlgn val="ctr"/>
        <c:lblOffset val="100"/>
        <c:tickLblSkip val="1"/>
        <c:tickMarkSkip val="1"/>
        <c:noMultiLvlLbl val="0"/>
      </c:catAx>
      <c:valAx>
        <c:axId val="140790016"/>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07880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1.05</c:v>
                </c:pt>
                <c:pt idx="1">
                  <c:v>1.89</c:v>
                </c:pt>
                <c:pt idx="2">
                  <c:v>2.1800000000000002</c:v>
                </c:pt>
                <c:pt idx="3">
                  <c:v>1.45</c:v>
                </c:pt>
                <c:pt idx="4">
                  <c:v>2.71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27.59</c:v>
                </c:pt>
                <c:pt idx="1">
                  <c:v>32.01</c:v>
                </c:pt>
                <c:pt idx="2">
                  <c:v>35.090000000000003</c:v>
                </c:pt>
                <c:pt idx="3">
                  <c:v>32.729999999999997</c:v>
                </c:pt>
                <c:pt idx="4">
                  <c:v>30.78</c:v>
                </c:pt>
              </c:numCache>
            </c:numRef>
          </c:val>
        </c:ser>
        <c:dLbls>
          <c:showLegendKey val="0"/>
          <c:showVal val="0"/>
          <c:showCatName val="0"/>
          <c:showSerName val="0"/>
          <c:showPercent val="0"/>
          <c:showBubbleSize val="0"/>
        </c:dLbls>
        <c:gapWidth val="250"/>
        <c:overlap val="100"/>
        <c:axId val="141253632"/>
        <c:axId val="1412926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8.36</c:v>
                </c:pt>
                <c:pt idx="1">
                  <c:v>6.8</c:v>
                </c:pt>
                <c:pt idx="2">
                  <c:v>2.81</c:v>
                </c:pt>
                <c:pt idx="3">
                  <c:v>-3.47</c:v>
                </c:pt>
                <c:pt idx="4">
                  <c:v>2.5099999999999998</c:v>
                </c:pt>
              </c:numCache>
            </c:numRef>
          </c:val>
          <c:smooth val="0"/>
        </c:ser>
        <c:dLbls>
          <c:showLegendKey val="0"/>
          <c:showVal val="0"/>
          <c:showCatName val="0"/>
          <c:showSerName val="0"/>
          <c:showPercent val="0"/>
          <c:showBubbleSize val="0"/>
        </c:dLbls>
        <c:marker val="1"/>
        <c:smooth val="0"/>
        <c:axId val="141253632"/>
        <c:axId val="141292672"/>
      </c:lineChart>
      <c:catAx>
        <c:axId val="141253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1292672"/>
        <c:crosses val="autoZero"/>
        <c:auto val="1"/>
        <c:lblAlgn val="ctr"/>
        <c:lblOffset val="100"/>
        <c:tickLblSkip val="1"/>
        <c:tickMarkSkip val="1"/>
        <c:noMultiLvlLbl val="0"/>
      </c:catAx>
      <c:valAx>
        <c:axId val="1412926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1253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7.0000000000000007E-2</c:v>
                </c:pt>
                <c:pt idx="4">
                  <c:v>#N/A</c:v>
                </c:pt>
                <c:pt idx="5">
                  <c:v>0.05</c:v>
                </c:pt>
                <c:pt idx="6">
                  <c:v>#N/A</c:v>
                </c:pt>
                <c:pt idx="7">
                  <c:v>0.03</c:v>
                </c:pt>
                <c:pt idx="8">
                  <c:v>#N/A</c:v>
                </c:pt>
                <c:pt idx="9">
                  <c:v>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0.81</c:v>
                </c:pt>
                <c:pt idx="1">
                  <c:v>#N/A</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0.04</c:v>
                </c:pt>
                <c:pt idx="2">
                  <c:v>#N/A</c:v>
                </c:pt>
                <c:pt idx="3">
                  <c:v>0.04</c:v>
                </c:pt>
                <c:pt idx="4">
                  <c:v>#N/A</c:v>
                </c:pt>
                <c:pt idx="5">
                  <c:v>0.04</c:v>
                </c:pt>
                <c:pt idx="6">
                  <c:v>#N/A</c:v>
                </c:pt>
                <c:pt idx="7">
                  <c:v>0.02</c:v>
                </c:pt>
                <c:pt idx="8">
                  <c:v>#N/A</c:v>
                </c:pt>
                <c:pt idx="9">
                  <c:v>0.02</c:v>
                </c:pt>
              </c:numCache>
            </c:numRef>
          </c:val>
        </c:ser>
        <c:ser>
          <c:idx val="3"/>
          <c:order val="3"/>
          <c:tx>
            <c:strRef>
              <c:f>データシート!$A$30</c:f>
              <c:strCache>
                <c:ptCount val="1"/>
                <c:pt idx="0">
                  <c:v>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0.26</c:v>
                </c:pt>
                <c:pt idx="2">
                  <c:v>#N/A</c:v>
                </c:pt>
                <c:pt idx="3">
                  <c:v>0.18</c:v>
                </c:pt>
                <c:pt idx="4">
                  <c:v>#N/A</c:v>
                </c:pt>
                <c:pt idx="5">
                  <c:v>0.06</c:v>
                </c:pt>
                <c:pt idx="6">
                  <c:v>#N/A</c:v>
                </c:pt>
                <c:pt idx="7">
                  <c:v>0.06</c:v>
                </c:pt>
                <c:pt idx="8">
                  <c:v>#N/A</c:v>
                </c:pt>
                <c:pt idx="9">
                  <c:v>0.02</c:v>
                </c:pt>
              </c:numCache>
            </c:numRef>
          </c:val>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0.03</c:v>
                </c:pt>
                <c:pt idx="2">
                  <c:v>#N/A</c:v>
                </c:pt>
                <c:pt idx="3">
                  <c:v>0.04</c:v>
                </c:pt>
                <c:pt idx="4">
                  <c:v>#N/A</c:v>
                </c:pt>
                <c:pt idx="5">
                  <c:v>0.04</c:v>
                </c:pt>
                <c:pt idx="6">
                  <c:v>#N/A</c:v>
                </c:pt>
                <c:pt idx="7">
                  <c:v>7.0000000000000007E-2</c:v>
                </c:pt>
                <c:pt idx="8">
                  <c:v>#N/A</c:v>
                </c:pt>
                <c:pt idx="9">
                  <c:v>7.0000000000000007E-2</c:v>
                </c:pt>
              </c:numCache>
            </c:numRef>
          </c:val>
        </c:ser>
        <c:ser>
          <c:idx val="5"/>
          <c:order val="5"/>
          <c:tx>
            <c:strRef>
              <c:f>データシート!$A$32</c:f>
              <c:strCache>
                <c:ptCount val="1"/>
                <c:pt idx="0">
                  <c:v>介護老人保健施設事業特別会計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0.31</c:v>
                </c:pt>
                <c:pt idx="2">
                  <c:v>#N/A</c:v>
                </c:pt>
                <c:pt idx="3">
                  <c:v>0.1</c:v>
                </c:pt>
                <c:pt idx="4">
                  <c:v>#N/A</c:v>
                </c:pt>
                <c:pt idx="5">
                  <c:v>0.16</c:v>
                </c:pt>
                <c:pt idx="6">
                  <c:v>#N/A</c:v>
                </c:pt>
                <c:pt idx="7">
                  <c:v>0</c:v>
                </c:pt>
                <c:pt idx="8">
                  <c:v>#N/A</c:v>
                </c:pt>
                <c:pt idx="9">
                  <c:v>0.15</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0.24</c:v>
                </c:pt>
                <c:pt idx="2">
                  <c:v>#N/A</c:v>
                </c:pt>
                <c:pt idx="3">
                  <c:v>0.19</c:v>
                </c:pt>
                <c:pt idx="4">
                  <c:v>#N/A</c:v>
                </c:pt>
                <c:pt idx="5">
                  <c:v>0.39</c:v>
                </c:pt>
                <c:pt idx="6">
                  <c:v>#N/A</c:v>
                </c:pt>
                <c:pt idx="7">
                  <c:v>0.71</c:v>
                </c:pt>
                <c:pt idx="8">
                  <c:v>#N/A</c:v>
                </c:pt>
                <c:pt idx="9">
                  <c:v>0.41</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0.04</c:v>
                </c:pt>
                <c:pt idx="2">
                  <c:v>#N/A</c:v>
                </c:pt>
                <c:pt idx="3">
                  <c:v>0.03</c:v>
                </c:pt>
                <c:pt idx="4">
                  <c:v>#N/A</c:v>
                </c:pt>
                <c:pt idx="5">
                  <c:v>0.22</c:v>
                </c:pt>
                <c:pt idx="6">
                  <c:v>#N/A</c:v>
                </c:pt>
                <c:pt idx="7">
                  <c:v>0.11</c:v>
                </c:pt>
                <c:pt idx="8">
                  <c:v>#N/A</c:v>
                </c:pt>
                <c:pt idx="9">
                  <c:v>0.69</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1.59</c:v>
                </c:pt>
                <c:pt idx="2">
                  <c:v>#N/A</c:v>
                </c:pt>
                <c:pt idx="3">
                  <c:v>1.66</c:v>
                </c:pt>
                <c:pt idx="4">
                  <c:v>#N/A</c:v>
                </c:pt>
                <c:pt idx="5">
                  <c:v>2.09</c:v>
                </c:pt>
                <c:pt idx="6">
                  <c:v>#N/A</c:v>
                </c:pt>
                <c:pt idx="7">
                  <c:v>1.36</c:v>
                </c:pt>
                <c:pt idx="8">
                  <c:v>#N/A</c:v>
                </c:pt>
                <c:pt idx="9">
                  <c:v>2.67</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2.69</c:v>
                </c:pt>
                <c:pt idx="2">
                  <c:v>#N/A</c:v>
                </c:pt>
                <c:pt idx="3">
                  <c:v>3.32</c:v>
                </c:pt>
                <c:pt idx="4">
                  <c:v>#N/A</c:v>
                </c:pt>
                <c:pt idx="5">
                  <c:v>3.95</c:v>
                </c:pt>
                <c:pt idx="6">
                  <c:v>#N/A</c:v>
                </c:pt>
                <c:pt idx="7">
                  <c:v>4.45</c:v>
                </c:pt>
                <c:pt idx="8">
                  <c:v>#N/A</c:v>
                </c:pt>
                <c:pt idx="9">
                  <c:v>4.91</c:v>
                </c:pt>
              </c:numCache>
            </c:numRef>
          </c:val>
        </c:ser>
        <c:dLbls>
          <c:showLegendKey val="0"/>
          <c:showVal val="0"/>
          <c:showCatName val="0"/>
          <c:showSerName val="0"/>
          <c:showPercent val="0"/>
          <c:showBubbleSize val="0"/>
        </c:dLbls>
        <c:gapWidth val="150"/>
        <c:overlap val="100"/>
        <c:axId val="35832576"/>
        <c:axId val="35834112"/>
      </c:barChart>
      <c:catAx>
        <c:axId val="35832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834112"/>
        <c:crosses val="autoZero"/>
        <c:auto val="1"/>
        <c:lblAlgn val="ctr"/>
        <c:lblOffset val="100"/>
        <c:tickLblSkip val="1"/>
        <c:tickMarkSkip val="1"/>
        <c:noMultiLvlLbl val="0"/>
      </c:catAx>
      <c:valAx>
        <c:axId val="358341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8325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1418</c:v>
                </c:pt>
                <c:pt idx="5">
                  <c:v>1277</c:v>
                </c:pt>
                <c:pt idx="8">
                  <c:v>1218</c:v>
                </c:pt>
                <c:pt idx="11">
                  <c:v>1252</c:v>
                </c:pt>
                <c:pt idx="14">
                  <c:v>1171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23</c:v>
                </c:pt>
                <c:pt idx="3">
                  <c:v>22</c:v>
                </c:pt>
                <c:pt idx="6">
                  <c:v>19</c:v>
                </c:pt>
                <c:pt idx="9">
                  <c:v>18</c:v>
                </c:pt>
                <c:pt idx="12">
                  <c:v>11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78</c:v>
                </c:pt>
                <c:pt idx="3">
                  <c:v>74</c:v>
                </c:pt>
                <c:pt idx="6">
                  <c:v>74</c:v>
                </c:pt>
                <c:pt idx="9">
                  <c:v>32</c:v>
                </c:pt>
                <c:pt idx="12">
                  <c:v>31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233</c:v>
                </c:pt>
                <c:pt idx="3">
                  <c:v>236</c:v>
                </c:pt>
                <c:pt idx="6">
                  <c:v>238</c:v>
                </c:pt>
                <c:pt idx="9">
                  <c:v>270</c:v>
                </c:pt>
                <c:pt idx="12">
                  <c:v>262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1706</c:v>
                </c:pt>
                <c:pt idx="3">
                  <c:v>1440</c:v>
                </c:pt>
                <c:pt idx="6">
                  <c:v>1316</c:v>
                </c:pt>
                <c:pt idx="9">
                  <c:v>1327</c:v>
                </c:pt>
                <c:pt idx="12">
                  <c:v>1292</c:v>
                </c:pt>
              </c:numCache>
            </c:numRef>
          </c:val>
        </c:ser>
        <c:dLbls>
          <c:showLegendKey val="0"/>
          <c:showVal val="0"/>
          <c:showCatName val="0"/>
          <c:showSerName val="0"/>
          <c:showPercent val="0"/>
          <c:showBubbleSize val="0"/>
        </c:dLbls>
        <c:gapWidth val="100"/>
        <c:overlap val="100"/>
        <c:axId val="35692928"/>
        <c:axId val="356948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622</c:v>
                </c:pt>
                <c:pt idx="2">
                  <c:v>#N/A</c:v>
                </c:pt>
                <c:pt idx="3">
                  <c:v>#N/A</c:v>
                </c:pt>
                <c:pt idx="4">
                  <c:v>495</c:v>
                </c:pt>
                <c:pt idx="5">
                  <c:v>#N/A</c:v>
                </c:pt>
                <c:pt idx="6">
                  <c:v>#N/A</c:v>
                </c:pt>
                <c:pt idx="7">
                  <c:v>429</c:v>
                </c:pt>
                <c:pt idx="8">
                  <c:v>#N/A</c:v>
                </c:pt>
                <c:pt idx="9">
                  <c:v>#N/A</c:v>
                </c:pt>
                <c:pt idx="10">
                  <c:v>395</c:v>
                </c:pt>
                <c:pt idx="11">
                  <c:v>#N/A</c:v>
                </c:pt>
                <c:pt idx="12">
                  <c:v>#N/A</c:v>
                </c:pt>
                <c:pt idx="13">
                  <c:v>425</c:v>
                </c:pt>
                <c:pt idx="14">
                  <c:v>#N/A</c:v>
                </c:pt>
              </c:numCache>
            </c:numRef>
          </c:val>
          <c:smooth val="0"/>
        </c:ser>
        <c:dLbls>
          <c:showLegendKey val="0"/>
          <c:showVal val="0"/>
          <c:showCatName val="0"/>
          <c:showSerName val="0"/>
          <c:showPercent val="0"/>
          <c:showBubbleSize val="0"/>
        </c:dLbls>
        <c:marker val="1"/>
        <c:smooth val="0"/>
        <c:axId val="35692928"/>
        <c:axId val="35694848"/>
      </c:lineChart>
      <c:catAx>
        <c:axId val="35692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694848"/>
        <c:crosses val="autoZero"/>
        <c:auto val="1"/>
        <c:lblAlgn val="ctr"/>
        <c:lblOffset val="100"/>
        <c:tickLblSkip val="1"/>
        <c:tickMarkSkip val="1"/>
        <c:noMultiLvlLbl val="0"/>
      </c:catAx>
      <c:valAx>
        <c:axId val="356948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692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9759</c:v>
                </c:pt>
                <c:pt idx="5">
                  <c:v>10219</c:v>
                </c:pt>
                <c:pt idx="8">
                  <c:v>9865</c:v>
                </c:pt>
                <c:pt idx="11">
                  <c:v>10430</c:v>
                </c:pt>
                <c:pt idx="14">
                  <c:v>10451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363</c:v>
                </c:pt>
                <c:pt idx="5">
                  <c:v>333</c:v>
                </c:pt>
                <c:pt idx="8">
                  <c:v>332</c:v>
                </c:pt>
                <c:pt idx="11">
                  <c:v>329</c:v>
                </c:pt>
                <c:pt idx="14">
                  <c:v>334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2542</c:v>
                </c:pt>
                <c:pt idx="5">
                  <c:v>2770</c:v>
                </c:pt>
                <c:pt idx="8">
                  <c:v>3107</c:v>
                </c:pt>
                <c:pt idx="11">
                  <c:v>3421</c:v>
                </c:pt>
                <c:pt idx="14">
                  <c:v>3406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1421</c:v>
                </c:pt>
                <c:pt idx="3">
                  <c:v>1372</c:v>
                </c:pt>
                <c:pt idx="6">
                  <c:v>1350</c:v>
                </c:pt>
                <c:pt idx="9">
                  <c:v>1256</c:v>
                </c:pt>
                <c:pt idx="12">
                  <c:v>1235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285</c:v>
                </c:pt>
                <c:pt idx="3">
                  <c:v>211</c:v>
                </c:pt>
                <c:pt idx="6">
                  <c:v>138</c:v>
                </c:pt>
                <c:pt idx="9">
                  <c:v>117</c:v>
                </c:pt>
                <c:pt idx="12">
                  <c:v>92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3525</c:v>
                </c:pt>
                <c:pt idx="3">
                  <c:v>3637</c:v>
                </c:pt>
                <c:pt idx="6">
                  <c:v>3616</c:v>
                </c:pt>
                <c:pt idx="9">
                  <c:v>3495</c:v>
                </c:pt>
                <c:pt idx="12">
                  <c:v>3456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163</c:v>
                </c:pt>
                <c:pt idx="3">
                  <c:v>141</c:v>
                </c:pt>
                <c:pt idx="6">
                  <c:v>122</c:v>
                </c:pt>
                <c:pt idx="9">
                  <c:v>104</c:v>
                </c:pt>
                <c:pt idx="12">
                  <c:v>93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11924</c:v>
                </c:pt>
                <c:pt idx="3">
                  <c:v>11853</c:v>
                </c:pt>
                <c:pt idx="6">
                  <c:v>12105</c:v>
                </c:pt>
                <c:pt idx="9">
                  <c:v>12340</c:v>
                </c:pt>
                <c:pt idx="12">
                  <c:v>12733</c:v>
                </c:pt>
              </c:numCache>
            </c:numRef>
          </c:val>
        </c:ser>
        <c:dLbls>
          <c:showLegendKey val="0"/>
          <c:showVal val="0"/>
          <c:showCatName val="0"/>
          <c:showSerName val="0"/>
          <c:showPercent val="0"/>
          <c:showBubbleSize val="0"/>
        </c:dLbls>
        <c:gapWidth val="100"/>
        <c:overlap val="100"/>
        <c:axId val="36213120"/>
        <c:axId val="362150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4654</c:v>
                </c:pt>
                <c:pt idx="2">
                  <c:v>#N/A</c:v>
                </c:pt>
                <c:pt idx="3">
                  <c:v>#N/A</c:v>
                </c:pt>
                <c:pt idx="4">
                  <c:v>3892</c:v>
                </c:pt>
                <c:pt idx="5">
                  <c:v>#N/A</c:v>
                </c:pt>
                <c:pt idx="6">
                  <c:v>#N/A</c:v>
                </c:pt>
                <c:pt idx="7">
                  <c:v>4028</c:v>
                </c:pt>
                <c:pt idx="8">
                  <c:v>#N/A</c:v>
                </c:pt>
                <c:pt idx="9">
                  <c:v>#N/A</c:v>
                </c:pt>
                <c:pt idx="10">
                  <c:v>3132</c:v>
                </c:pt>
                <c:pt idx="11">
                  <c:v>#N/A</c:v>
                </c:pt>
                <c:pt idx="12">
                  <c:v>#N/A</c:v>
                </c:pt>
                <c:pt idx="13">
                  <c:v>3419</c:v>
                </c:pt>
                <c:pt idx="14">
                  <c:v>#N/A</c:v>
                </c:pt>
              </c:numCache>
            </c:numRef>
          </c:val>
          <c:smooth val="0"/>
        </c:ser>
        <c:dLbls>
          <c:showLegendKey val="0"/>
          <c:showVal val="0"/>
          <c:showCatName val="0"/>
          <c:showSerName val="0"/>
          <c:showPercent val="0"/>
          <c:showBubbleSize val="0"/>
        </c:dLbls>
        <c:marker val="1"/>
        <c:smooth val="0"/>
        <c:axId val="36213120"/>
        <c:axId val="36215040"/>
      </c:lineChart>
      <c:catAx>
        <c:axId val="36213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6215040"/>
        <c:crosses val="autoZero"/>
        <c:auto val="1"/>
        <c:lblAlgn val="ctr"/>
        <c:lblOffset val="100"/>
        <c:tickLblSkip val="1"/>
        <c:tickMarkSkip val="1"/>
        <c:noMultiLvlLbl val="0"/>
      </c:catAx>
      <c:valAx>
        <c:axId val="362150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213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35956608"/>
        <c:axId val="35334016"/>
      </c:scatterChart>
      <c:valAx>
        <c:axId val="3595660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5334016"/>
        <c:crosses val="autoZero"/>
        <c:crossBetween val="midCat"/>
      </c:valAx>
      <c:valAx>
        <c:axId val="3533401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59566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17.2</c:v>
                </c:pt>
                <c:pt idx="1">
                  <c:v>15.1</c:v>
                </c:pt>
                <c:pt idx="2">
                  <c:v>13.2</c:v>
                </c:pt>
                <c:pt idx="3">
                  <c:v>11.4</c:v>
                </c:pt>
                <c:pt idx="4">
                  <c:v>10.9</c:v>
                </c:pt>
              </c:numCache>
            </c:numRef>
          </c:xVal>
          <c:yVal>
            <c:numRef>
              <c:f>公会計指標分析・財政指標組合せ分析表!$K$73:$O$73</c:f>
              <c:numCache>
                <c:formatCode>#,##0.0;"▲ "#,##0.0</c:formatCode>
                <c:ptCount val="5"/>
                <c:pt idx="0">
                  <c:v>118.6</c:v>
                </c:pt>
                <c:pt idx="1">
                  <c:v>100.3</c:v>
                </c:pt>
                <c:pt idx="2">
                  <c:v>104.4</c:v>
                </c:pt>
                <c:pt idx="3">
                  <c:v>83.1</c:v>
                </c:pt>
                <c:pt idx="4">
                  <c:v>89.1</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12.6</c:v>
                </c:pt>
                <c:pt idx="1">
                  <c:v>11.4</c:v>
                </c:pt>
                <c:pt idx="2">
                  <c:v>10.5</c:v>
                </c:pt>
                <c:pt idx="3">
                  <c:v>9.5</c:v>
                </c:pt>
                <c:pt idx="4">
                  <c:v>8.6999999999999993</c:v>
                </c:pt>
              </c:numCache>
            </c:numRef>
          </c:xVal>
          <c:yVal>
            <c:numRef>
              <c:f>公会計指標分析・財政指標組合せ分析表!$K$77:$O$77</c:f>
              <c:numCache>
                <c:formatCode>#,##0.0;"▲ "#,##0.0</c:formatCode>
                <c:ptCount val="5"/>
                <c:pt idx="0">
                  <c:v>38.6</c:v>
                </c:pt>
                <c:pt idx="1">
                  <c:v>28.4</c:v>
                </c:pt>
                <c:pt idx="2">
                  <c:v>20.5</c:v>
                </c:pt>
                <c:pt idx="3">
                  <c:v>17.899999999999999</c:v>
                </c:pt>
                <c:pt idx="4">
                  <c:v>27</c:v>
                </c:pt>
              </c:numCache>
            </c:numRef>
          </c:yVal>
          <c:smooth val="0"/>
        </c:ser>
        <c:dLbls>
          <c:showLegendKey val="0"/>
          <c:showVal val="0"/>
          <c:showCatName val="0"/>
          <c:showSerName val="0"/>
          <c:showPercent val="0"/>
          <c:showBubbleSize val="0"/>
        </c:dLbls>
        <c:axId val="35728384"/>
        <c:axId val="50496640"/>
      </c:scatterChart>
      <c:valAx>
        <c:axId val="35728384"/>
        <c:scaling>
          <c:orientation val="minMax"/>
          <c:max val="18"/>
          <c:min val="8.199999999999999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496640"/>
        <c:crosses val="autoZero"/>
        <c:crossBetween val="midCat"/>
      </c:valAx>
      <c:valAx>
        <c:axId val="50496640"/>
        <c:scaling>
          <c:orientation val="minMax"/>
          <c:max val="14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572838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島根県津和野町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7,902
7,846
307.03
10,057,905
9,796,445
134,583
4,967,918
12,733,481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10.9
89.1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人口の減少（</a:t>
          </a:r>
          <a:r>
            <a:rPr lang="en-US" altLang="ja-JP" sz="1300" b="0" i="0" baseline="0">
              <a:solidFill>
                <a:schemeClr val="dk1"/>
              </a:solidFill>
              <a:effectLst/>
              <a:latin typeface="+mn-lt"/>
              <a:ea typeface="+mn-ea"/>
              <a:cs typeface="+mn-cs"/>
            </a:rPr>
            <a:t>H22</a:t>
          </a:r>
          <a:r>
            <a:rPr lang="ja-JP" altLang="ja-JP" sz="1300" b="0" i="0" baseline="0">
              <a:solidFill>
                <a:schemeClr val="dk1"/>
              </a:solidFill>
              <a:effectLst/>
              <a:latin typeface="+mn-lt"/>
              <a:ea typeface="+mn-ea"/>
              <a:cs typeface="+mn-cs"/>
            </a:rPr>
            <a:t>国調：</a:t>
          </a:r>
          <a:r>
            <a:rPr lang="en-US" altLang="ja-JP" sz="1300" b="0" i="0" baseline="0">
              <a:solidFill>
                <a:schemeClr val="dk1"/>
              </a:solidFill>
              <a:effectLst/>
              <a:latin typeface="+mn-lt"/>
              <a:ea typeface="+mn-ea"/>
              <a:cs typeface="+mn-cs"/>
            </a:rPr>
            <a:t>8,427</a:t>
          </a:r>
          <a:r>
            <a:rPr lang="ja-JP" altLang="ja-JP" sz="1300" b="0" i="0" baseline="0">
              <a:solidFill>
                <a:schemeClr val="dk1"/>
              </a:solidFill>
              <a:effectLst/>
              <a:latin typeface="+mn-lt"/>
              <a:ea typeface="+mn-ea"/>
              <a:cs typeface="+mn-cs"/>
            </a:rPr>
            <a:t>人→</a:t>
          </a:r>
          <a:r>
            <a:rPr lang="en-US" altLang="ja-JP" sz="1300" b="0" i="0" baseline="0">
              <a:solidFill>
                <a:schemeClr val="dk1"/>
              </a:solidFill>
              <a:effectLst/>
              <a:latin typeface="+mn-lt"/>
              <a:ea typeface="+mn-ea"/>
              <a:cs typeface="+mn-cs"/>
            </a:rPr>
            <a:t>H27</a:t>
          </a:r>
          <a:r>
            <a:rPr lang="ja-JP" altLang="ja-JP" sz="1300" b="0" i="0" baseline="0">
              <a:solidFill>
                <a:schemeClr val="dk1"/>
              </a:solidFill>
              <a:effectLst/>
              <a:latin typeface="+mn-lt"/>
              <a:ea typeface="+mn-ea"/>
              <a:cs typeface="+mn-cs"/>
            </a:rPr>
            <a:t>国調：</a:t>
          </a:r>
          <a:r>
            <a:rPr lang="en-US" altLang="ja-JP" sz="1300" b="0" i="0" baseline="0">
              <a:solidFill>
                <a:schemeClr val="dk1"/>
              </a:solidFill>
              <a:effectLst/>
              <a:latin typeface="+mn-lt"/>
              <a:ea typeface="+mn-ea"/>
              <a:cs typeface="+mn-cs"/>
            </a:rPr>
            <a:t>7,653</a:t>
          </a:r>
          <a:r>
            <a:rPr lang="ja-JP" altLang="en-US" sz="1300" b="0" i="0" baseline="0">
              <a:solidFill>
                <a:schemeClr val="dk1"/>
              </a:solidFill>
              <a:effectLst/>
              <a:latin typeface="+mn-lt"/>
              <a:ea typeface="+mn-ea"/>
              <a:cs typeface="+mn-cs"/>
            </a:rPr>
            <a:t>人</a:t>
          </a:r>
          <a:r>
            <a:rPr lang="ja-JP" altLang="ja-JP" sz="1300" b="0" i="0" baseline="0">
              <a:solidFill>
                <a:schemeClr val="dk1"/>
              </a:solidFill>
              <a:effectLst/>
              <a:latin typeface="+mn-lt"/>
              <a:ea typeface="+mn-ea"/>
              <a:cs typeface="+mn-cs"/>
            </a:rPr>
            <a:t> ▲</a:t>
          </a:r>
          <a:r>
            <a:rPr lang="en-US" altLang="ja-JP" sz="1300" b="0" i="0" baseline="0">
              <a:solidFill>
                <a:schemeClr val="dk1"/>
              </a:solidFill>
              <a:effectLst/>
              <a:latin typeface="+mn-lt"/>
              <a:ea typeface="+mn-ea"/>
              <a:cs typeface="+mn-cs"/>
            </a:rPr>
            <a:t>9.2</a:t>
          </a:r>
          <a:r>
            <a:rPr lang="ja-JP" altLang="ja-JP" sz="1300" b="0" i="0" baseline="0">
              <a:solidFill>
                <a:schemeClr val="dk1"/>
              </a:solidFill>
              <a:effectLst/>
              <a:latin typeface="+mn-lt"/>
              <a:ea typeface="+mn-ea"/>
              <a:cs typeface="+mn-cs"/>
            </a:rPr>
            <a:t>％）や全国平均を大きく上回る高齢化率</a:t>
          </a:r>
          <a:r>
            <a:rPr lang="ja-JP" altLang="en-US" sz="1300" b="0" i="0" baseline="0">
              <a:solidFill>
                <a:schemeClr val="dk1"/>
              </a:solidFill>
              <a:effectLst/>
              <a:latin typeface="+mn-lt"/>
              <a:ea typeface="+mn-ea"/>
              <a:cs typeface="+mn-cs"/>
            </a:rPr>
            <a:t>（平成</a:t>
          </a:r>
          <a:r>
            <a:rPr lang="en-US" altLang="ja-JP" sz="1300" b="0" i="0" baseline="0">
              <a:solidFill>
                <a:schemeClr val="dk1"/>
              </a:solidFill>
              <a:effectLst/>
              <a:latin typeface="+mn-lt"/>
              <a:ea typeface="+mn-ea"/>
              <a:cs typeface="+mn-cs"/>
            </a:rPr>
            <a:t>28</a:t>
          </a:r>
          <a:r>
            <a:rPr lang="ja-JP" altLang="en-US" sz="1300" b="0" i="0" baseline="0">
              <a:solidFill>
                <a:schemeClr val="dk1"/>
              </a:solidFill>
              <a:effectLst/>
              <a:latin typeface="+mn-lt"/>
              <a:ea typeface="+mn-ea"/>
              <a:cs typeface="+mn-cs"/>
            </a:rPr>
            <a:t>年</a:t>
          </a:r>
          <a:r>
            <a:rPr lang="en-US" altLang="ja-JP" sz="1300" b="0" i="0" baseline="0">
              <a:solidFill>
                <a:schemeClr val="dk1"/>
              </a:solidFill>
              <a:effectLst/>
              <a:latin typeface="+mn-lt"/>
              <a:ea typeface="+mn-ea"/>
              <a:cs typeface="+mn-cs"/>
            </a:rPr>
            <a:t>3</a:t>
          </a:r>
          <a:r>
            <a:rPr lang="ja-JP" altLang="en-US" sz="1300" b="0" i="0" baseline="0">
              <a:solidFill>
                <a:schemeClr val="dk1"/>
              </a:solidFill>
              <a:effectLst/>
              <a:latin typeface="+mn-lt"/>
              <a:ea typeface="+mn-ea"/>
              <a:cs typeface="+mn-cs"/>
            </a:rPr>
            <a:t>月末 </a:t>
          </a:r>
          <a:r>
            <a:rPr lang="en-US" altLang="ja-JP" sz="1300" b="0" i="0" baseline="0">
              <a:solidFill>
                <a:schemeClr val="dk1"/>
              </a:solidFill>
              <a:effectLst/>
              <a:latin typeface="+mn-lt"/>
              <a:ea typeface="+mn-ea"/>
              <a:cs typeface="+mn-cs"/>
            </a:rPr>
            <a:t>45.6</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という現状に加え、個人・法人住民税関係の減収などが類似団体内平均を下回っている要因である。</a:t>
          </a:r>
          <a:endParaRPr lang="ja-JP" altLang="ja-JP" sz="1300">
            <a:effectLst/>
          </a:endParaRPr>
        </a:p>
        <a:p>
          <a:pPr rtl="0"/>
          <a:r>
            <a:rPr lang="ja-JP" altLang="ja-JP" sz="1300" b="0" i="0" baseline="0">
              <a:solidFill>
                <a:schemeClr val="dk1"/>
              </a:solidFill>
              <a:effectLst/>
              <a:latin typeface="+mn-lt"/>
              <a:ea typeface="+mn-ea"/>
              <a:cs typeface="+mn-cs"/>
            </a:rPr>
            <a:t>　町としても、定住施策を最重要課題として取り組むとともに、税収の徴収率向上対策強化、人件費、物件費等の抑制等行財政改革を推進し、歳出削減を図ることにより行政の効率化に努め、財政基盤の強化に努め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65012</xdr:rowOff>
    </xdr:from>
    <xdr:to>
      <xdr:col>7</xdr:col>
      <xdr:colOff>152400</xdr:colOff>
      <xdr:row>44</xdr:row>
      <xdr:rowOff>119138</xdr:rowOff>
    </xdr:to>
    <xdr:cxnSp macro="">
      <xdr:nvCxnSpPr>
        <xdr:cNvPr id="64" name="直線コネクタ 63"/>
        <xdr:cNvCxnSpPr/>
      </xdr:nvCxnSpPr>
      <xdr:spPr>
        <a:xfrm flipV="1">
          <a:off x="4953000" y="6065762"/>
          <a:ext cx="0" cy="15971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91215</xdr:rowOff>
    </xdr:from>
    <xdr:ext cx="762000" cy="259045"/>
    <xdr:sp macro="" textlink="">
      <xdr:nvSpPr>
        <xdr:cNvPr id="65"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0.16</a:t>
          </a:r>
          <a:endParaRPr kumimoji="1" lang="ja-JP" altLang="en-US" sz="1000" b="1">
            <a:latin typeface="ＭＳ Ｐゴシック"/>
          </a:endParaRPr>
        </a:p>
      </xdr:txBody>
    </xdr:sp>
    <xdr:clientData/>
  </xdr:oneCellAnchor>
  <xdr:twoCellAnchor>
    <xdr:from>
      <xdr:col>7</xdr:col>
      <xdr:colOff>63500</xdr:colOff>
      <xdr:row>44</xdr:row>
      <xdr:rowOff>119138</xdr:rowOff>
    </xdr:from>
    <xdr:to>
      <xdr:col>7</xdr:col>
      <xdr:colOff>241300</xdr:colOff>
      <xdr:row>44</xdr:row>
      <xdr:rowOff>119138</xdr:rowOff>
    </xdr:to>
    <xdr:cxnSp macro="">
      <xdr:nvCxnSpPr>
        <xdr:cNvPr id="66" name="直線コネクタ 65"/>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151389</xdr:rowOff>
    </xdr:from>
    <xdr:ext cx="762000" cy="259045"/>
    <xdr:sp macro="" textlink="">
      <xdr:nvSpPr>
        <xdr:cNvPr id="67" name="財政力最大値テキスト"/>
        <xdr:cNvSpPr txBox="1"/>
      </xdr:nvSpPr>
      <xdr:spPr>
        <a:xfrm>
          <a:off x="5041900" y="580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7</xdr:col>
      <xdr:colOff>63500</xdr:colOff>
      <xdr:row>35</xdr:row>
      <xdr:rowOff>65012</xdr:rowOff>
    </xdr:from>
    <xdr:to>
      <xdr:col>7</xdr:col>
      <xdr:colOff>241300</xdr:colOff>
      <xdr:row>35</xdr:row>
      <xdr:rowOff>65012</xdr:rowOff>
    </xdr:to>
    <xdr:cxnSp macro="">
      <xdr:nvCxnSpPr>
        <xdr:cNvPr id="68" name="直線コネクタ 67"/>
        <xdr:cNvCxnSpPr/>
      </xdr:nvCxnSpPr>
      <xdr:spPr>
        <a:xfrm>
          <a:off x="4864100" y="606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107648</xdr:rowOff>
    </xdr:from>
    <xdr:to>
      <xdr:col>7</xdr:col>
      <xdr:colOff>152400</xdr:colOff>
      <xdr:row>44</xdr:row>
      <xdr:rowOff>107648</xdr:rowOff>
    </xdr:to>
    <xdr:cxnSp macro="">
      <xdr:nvCxnSpPr>
        <xdr:cNvPr id="69" name="直線コネクタ 68"/>
        <xdr:cNvCxnSpPr/>
      </xdr:nvCxnSpPr>
      <xdr:spPr>
        <a:xfrm>
          <a:off x="4114800" y="76514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151994</xdr:rowOff>
    </xdr:from>
    <xdr:ext cx="762000" cy="259045"/>
    <xdr:sp macro="" textlink="">
      <xdr:nvSpPr>
        <xdr:cNvPr id="70" name="財政力平均値テキスト"/>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135467</xdr:rowOff>
    </xdr:from>
    <xdr:to>
      <xdr:col>7</xdr:col>
      <xdr:colOff>203200</xdr:colOff>
      <xdr:row>43</xdr:row>
      <xdr:rowOff>65617</xdr:rowOff>
    </xdr:to>
    <xdr:sp macro="" textlink="">
      <xdr:nvSpPr>
        <xdr:cNvPr id="71" name="フローチャート :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107648</xdr:rowOff>
    </xdr:from>
    <xdr:to>
      <xdr:col>6</xdr:col>
      <xdr:colOff>0</xdr:colOff>
      <xdr:row>44</xdr:row>
      <xdr:rowOff>107648</xdr:rowOff>
    </xdr:to>
    <xdr:cxnSp macro="">
      <xdr:nvCxnSpPr>
        <xdr:cNvPr id="72" name="直線コネクタ 71"/>
        <xdr:cNvCxnSpPr/>
      </xdr:nvCxnSpPr>
      <xdr:spPr>
        <a:xfrm>
          <a:off x="3225800" y="76514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146957</xdr:rowOff>
    </xdr:from>
    <xdr:to>
      <xdr:col>6</xdr:col>
      <xdr:colOff>50800</xdr:colOff>
      <xdr:row>43</xdr:row>
      <xdr:rowOff>77107</xdr:rowOff>
    </xdr:to>
    <xdr:sp macro="" textlink="">
      <xdr:nvSpPr>
        <xdr:cNvPr id="73" name="フローチャート : 判断 72"/>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87284</xdr:rowOff>
    </xdr:from>
    <xdr:ext cx="736600" cy="259045"/>
    <xdr:sp macro="" textlink="">
      <xdr:nvSpPr>
        <xdr:cNvPr id="74" name="テキスト ボックス 73"/>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107648</xdr:rowOff>
    </xdr:from>
    <xdr:to>
      <xdr:col>4</xdr:col>
      <xdr:colOff>482600</xdr:colOff>
      <xdr:row>44</xdr:row>
      <xdr:rowOff>107648</xdr:rowOff>
    </xdr:to>
    <xdr:cxnSp macro="">
      <xdr:nvCxnSpPr>
        <xdr:cNvPr id="75" name="直線コネクタ 74"/>
        <xdr:cNvCxnSpPr/>
      </xdr:nvCxnSpPr>
      <xdr:spPr>
        <a:xfrm>
          <a:off x="2336800" y="76514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135467</xdr:rowOff>
    </xdr:from>
    <xdr:to>
      <xdr:col>4</xdr:col>
      <xdr:colOff>533400</xdr:colOff>
      <xdr:row>43</xdr:row>
      <xdr:rowOff>65617</xdr:rowOff>
    </xdr:to>
    <xdr:sp macro="" textlink="">
      <xdr:nvSpPr>
        <xdr:cNvPr id="76" name="フローチャート : 判断 75"/>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75794</xdr:rowOff>
    </xdr:from>
    <xdr:ext cx="762000" cy="259045"/>
    <xdr:sp macro="" textlink="">
      <xdr:nvSpPr>
        <xdr:cNvPr id="77" name="テキスト ボックス 76"/>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107648</xdr:rowOff>
    </xdr:from>
    <xdr:to>
      <xdr:col>3</xdr:col>
      <xdr:colOff>279400</xdr:colOff>
      <xdr:row>44</xdr:row>
      <xdr:rowOff>107648</xdr:rowOff>
    </xdr:to>
    <xdr:cxnSp macro="">
      <xdr:nvCxnSpPr>
        <xdr:cNvPr id="78" name="直線コネクタ 77"/>
        <xdr:cNvCxnSpPr/>
      </xdr:nvCxnSpPr>
      <xdr:spPr>
        <a:xfrm>
          <a:off x="1447800" y="76514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123976</xdr:rowOff>
    </xdr:from>
    <xdr:to>
      <xdr:col>3</xdr:col>
      <xdr:colOff>330200</xdr:colOff>
      <xdr:row>43</xdr:row>
      <xdr:rowOff>54126</xdr:rowOff>
    </xdr:to>
    <xdr:sp macro="" textlink="">
      <xdr:nvSpPr>
        <xdr:cNvPr id="79" name="フローチャート : 判断 78"/>
        <xdr:cNvSpPr/>
      </xdr:nvSpPr>
      <xdr:spPr>
        <a:xfrm>
          <a:off x="2286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64303</xdr:rowOff>
    </xdr:from>
    <xdr:ext cx="762000" cy="259045"/>
    <xdr:sp macro="" textlink="">
      <xdr:nvSpPr>
        <xdr:cNvPr id="80" name="テキスト ボックス 79"/>
        <xdr:cNvSpPr txBox="1"/>
      </xdr:nvSpPr>
      <xdr:spPr>
        <a:xfrm>
          <a:off x="1955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112485</xdr:rowOff>
    </xdr:from>
    <xdr:to>
      <xdr:col>2</xdr:col>
      <xdr:colOff>127000</xdr:colOff>
      <xdr:row>43</xdr:row>
      <xdr:rowOff>42635</xdr:rowOff>
    </xdr:to>
    <xdr:sp macro="" textlink="">
      <xdr:nvSpPr>
        <xdr:cNvPr id="81" name="フローチャート : 判断 80"/>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52812</xdr:rowOff>
    </xdr:from>
    <xdr:ext cx="762000" cy="259045"/>
    <xdr:sp macro="" textlink="">
      <xdr:nvSpPr>
        <xdr:cNvPr id="82" name="テキスト ボックス 81"/>
        <xdr:cNvSpPr txBox="1"/>
      </xdr:nvSpPr>
      <xdr:spPr>
        <a:xfrm>
          <a:off x="1066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56848</xdr:rowOff>
    </xdr:from>
    <xdr:to>
      <xdr:col>7</xdr:col>
      <xdr:colOff>203200</xdr:colOff>
      <xdr:row>44</xdr:row>
      <xdr:rowOff>158448</xdr:rowOff>
    </xdr:to>
    <xdr:sp macro="" textlink="">
      <xdr:nvSpPr>
        <xdr:cNvPr id="88" name="円/楕円 87"/>
        <xdr:cNvSpPr/>
      </xdr:nvSpPr>
      <xdr:spPr>
        <a:xfrm>
          <a:off x="49022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124175</xdr:rowOff>
    </xdr:from>
    <xdr:ext cx="762000" cy="259045"/>
    <xdr:sp macro="" textlink="">
      <xdr:nvSpPr>
        <xdr:cNvPr id="89" name="財政力該当値テキスト"/>
        <xdr:cNvSpPr txBox="1"/>
      </xdr:nvSpPr>
      <xdr:spPr>
        <a:xfrm>
          <a:off x="5041900" y="7496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56848</xdr:rowOff>
    </xdr:from>
    <xdr:to>
      <xdr:col>6</xdr:col>
      <xdr:colOff>50800</xdr:colOff>
      <xdr:row>44</xdr:row>
      <xdr:rowOff>158448</xdr:rowOff>
    </xdr:to>
    <xdr:sp macro="" textlink="">
      <xdr:nvSpPr>
        <xdr:cNvPr id="90" name="円/楕円 89"/>
        <xdr:cNvSpPr/>
      </xdr:nvSpPr>
      <xdr:spPr>
        <a:xfrm>
          <a:off x="4064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143225</xdr:rowOff>
    </xdr:from>
    <xdr:ext cx="736600" cy="259045"/>
    <xdr:sp macro="" textlink="">
      <xdr:nvSpPr>
        <xdr:cNvPr id="91" name="テキスト ボックス 90"/>
        <xdr:cNvSpPr txBox="1"/>
      </xdr:nvSpPr>
      <xdr:spPr>
        <a:xfrm>
          <a:off x="3733800" y="7687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56848</xdr:rowOff>
    </xdr:from>
    <xdr:to>
      <xdr:col>4</xdr:col>
      <xdr:colOff>533400</xdr:colOff>
      <xdr:row>44</xdr:row>
      <xdr:rowOff>158448</xdr:rowOff>
    </xdr:to>
    <xdr:sp macro="" textlink="">
      <xdr:nvSpPr>
        <xdr:cNvPr id="92" name="円/楕円 91"/>
        <xdr:cNvSpPr/>
      </xdr:nvSpPr>
      <xdr:spPr>
        <a:xfrm>
          <a:off x="3175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143225</xdr:rowOff>
    </xdr:from>
    <xdr:ext cx="762000" cy="259045"/>
    <xdr:sp macro="" textlink="">
      <xdr:nvSpPr>
        <xdr:cNvPr id="93" name="テキスト ボックス 92"/>
        <xdr:cNvSpPr txBox="1"/>
      </xdr:nvSpPr>
      <xdr:spPr>
        <a:xfrm>
          <a:off x="2844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56848</xdr:rowOff>
    </xdr:from>
    <xdr:to>
      <xdr:col>3</xdr:col>
      <xdr:colOff>330200</xdr:colOff>
      <xdr:row>44</xdr:row>
      <xdr:rowOff>158448</xdr:rowOff>
    </xdr:to>
    <xdr:sp macro="" textlink="">
      <xdr:nvSpPr>
        <xdr:cNvPr id="94" name="円/楕円 93"/>
        <xdr:cNvSpPr/>
      </xdr:nvSpPr>
      <xdr:spPr>
        <a:xfrm>
          <a:off x="2286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143225</xdr:rowOff>
    </xdr:from>
    <xdr:ext cx="762000" cy="259045"/>
    <xdr:sp macro="" textlink="">
      <xdr:nvSpPr>
        <xdr:cNvPr id="95" name="テキスト ボックス 94"/>
        <xdr:cNvSpPr txBox="1"/>
      </xdr:nvSpPr>
      <xdr:spPr>
        <a:xfrm>
          <a:off x="1955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56848</xdr:rowOff>
    </xdr:from>
    <xdr:to>
      <xdr:col>2</xdr:col>
      <xdr:colOff>127000</xdr:colOff>
      <xdr:row>44</xdr:row>
      <xdr:rowOff>158448</xdr:rowOff>
    </xdr:to>
    <xdr:sp macro="" textlink="">
      <xdr:nvSpPr>
        <xdr:cNvPr id="96" name="円/楕円 95"/>
        <xdr:cNvSpPr/>
      </xdr:nvSpPr>
      <xdr:spPr>
        <a:xfrm>
          <a:off x="1397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143225</xdr:rowOff>
    </xdr:from>
    <xdr:ext cx="762000" cy="259045"/>
    <xdr:sp macro="" textlink="">
      <xdr:nvSpPr>
        <xdr:cNvPr id="97" name="テキスト ボックス 96"/>
        <xdr:cNvSpPr txBox="1"/>
      </xdr:nvSpPr>
      <xdr:spPr>
        <a:xfrm>
          <a:off x="1066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津和野町行財政改革大綱実施計画に基き、人件費及び公債費の抑制、歳出削減に取り組んだ結果、平成</a:t>
          </a:r>
          <a:r>
            <a:rPr kumimoji="1" lang="en-US" altLang="ja-JP" sz="1300">
              <a:latin typeface="ＭＳ Ｐゴシック"/>
            </a:rPr>
            <a:t>27</a:t>
          </a:r>
          <a:r>
            <a:rPr kumimoji="1" lang="ja-JP" altLang="en-US" sz="1300">
              <a:latin typeface="ＭＳ Ｐゴシック"/>
            </a:rPr>
            <a:t>年度では前年度比</a:t>
          </a:r>
          <a:r>
            <a:rPr kumimoji="1" lang="en-US" altLang="ja-JP" sz="1300">
              <a:latin typeface="ＭＳ Ｐゴシック"/>
            </a:rPr>
            <a:t>1.2</a:t>
          </a:r>
          <a:r>
            <a:rPr kumimoji="1" lang="ja-JP" altLang="en-US" sz="1300">
              <a:latin typeface="ＭＳ Ｐゴシック"/>
            </a:rPr>
            <a:t>％の改善となったが、依然として類似団体平均を上回っている状況である。</a:t>
          </a:r>
          <a:endParaRPr kumimoji="1" lang="en-US" altLang="ja-JP" sz="1300">
            <a:latin typeface="ＭＳ Ｐゴシック"/>
          </a:endParaRPr>
        </a:p>
        <a:p>
          <a:r>
            <a:rPr kumimoji="1" lang="ja-JP" altLang="en-US" sz="1300">
              <a:latin typeface="ＭＳ Ｐゴシック"/>
            </a:rPr>
            <a:t>　今後も引き続き歳出抑制と町税等の徴収率の向上ための取り組みにより更なる改善に努める。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170307</xdr:rowOff>
    </xdr:from>
    <xdr:to>
      <xdr:col>7</xdr:col>
      <xdr:colOff>152400</xdr:colOff>
      <xdr:row>67</xdr:row>
      <xdr:rowOff>26924</xdr:rowOff>
    </xdr:to>
    <xdr:cxnSp macro="">
      <xdr:nvCxnSpPr>
        <xdr:cNvPr id="125" name="直線コネクタ 124"/>
        <xdr:cNvCxnSpPr/>
      </xdr:nvCxnSpPr>
      <xdr:spPr>
        <a:xfrm flipV="1">
          <a:off x="4953000" y="10285857"/>
          <a:ext cx="0" cy="12282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170451</xdr:rowOff>
    </xdr:from>
    <xdr:ext cx="762000" cy="259045"/>
    <xdr:sp macro="" textlink="">
      <xdr:nvSpPr>
        <xdr:cNvPr id="126"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26924</xdr:rowOff>
    </xdr:from>
    <xdr:to>
      <xdr:col>7</xdr:col>
      <xdr:colOff>241300</xdr:colOff>
      <xdr:row>67</xdr:row>
      <xdr:rowOff>26924</xdr:rowOff>
    </xdr:to>
    <xdr:cxnSp macro="">
      <xdr:nvCxnSpPr>
        <xdr:cNvPr id="127" name="直線コネクタ 126"/>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85234</xdr:rowOff>
    </xdr:from>
    <xdr:ext cx="762000" cy="259045"/>
    <xdr:sp macro="" textlink="">
      <xdr:nvSpPr>
        <xdr:cNvPr id="128" name="財政構造の弾力性最大値テキスト"/>
        <xdr:cNvSpPr txBox="1"/>
      </xdr:nvSpPr>
      <xdr:spPr>
        <a:xfrm>
          <a:off x="5041900" y="1002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48.9</a:t>
          </a:r>
          <a:endParaRPr kumimoji="1" lang="ja-JP" altLang="en-US" sz="1000" b="1">
            <a:latin typeface="ＭＳ Ｐゴシック"/>
          </a:endParaRPr>
        </a:p>
      </xdr:txBody>
    </xdr:sp>
    <xdr:clientData/>
  </xdr:oneCellAnchor>
  <xdr:twoCellAnchor>
    <xdr:from>
      <xdr:col>7</xdr:col>
      <xdr:colOff>63500</xdr:colOff>
      <xdr:row>59</xdr:row>
      <xdr:rowOff>170307</xdr:rowOff>
    </xdr:from>
    <xdr:to>
      <xdr:col>7</xdr:col>
      <xdr:colOff>241300</xdr:colOff>
      <xdr:row>59</xdr:row>
      <xdr:rowOff>170307</xdr:rowOff>
    </xdr:to>
    <xdr:cxnSp macro="">
      <xdr:nvCxnSpPr>
        <xdr:cNvPr id="129" name="直線コネクタ 128"/>
        <xdr:cNvCxnSpPr/>
      </xdr:nvCxnSpPr>
      <xdr:spPr>
        <a:xfrm>
          <a:off x="4864100" y="10285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60960</xdr:rowOff>
    </xdr:from>
    <xdr:to>
      <xdr:col>7</xdr:col>
      <xdr:colOff>152400</xdr:colOff>
      <xdr:row>65</xdr:row>
      <xdr:rowOff>89916</xdr:rowOff>
    </xdr:to>
    <xdr:cxnSp macro="">
      <xdr:nvCxnSpPr>
        <xdr:cNvPr id="130" name="直線コネクタ 129"/>
        <xdr:cNvCxnSpPr/>
      </xdr:nvCxnSpPr>
      <xdr:spPr>
        <a:xfrm flipV="1">
          <a:off x="4114800" y="11205210"/>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17035</xdr:rowOff>
    </xdr:from>
    <xdr:ext cx="762000" cy="259045"/>
    <xdr:sp macro="" textlink="">
      <xdr:nvSpPr>
        <xdr:cNvPr id="131" name="財政構造の弾力性平均値テキスト"/>
        <xdr:cNvSpPr txBox="1"/>
      </xdr:nvSpPr>
      <xdr:spPr>
        <a:xfrm>
          <a:off x="5041900" y="109898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7</xdr:col>
      <xdr:colOff>101600</xdr:colOff>
      <xdr:row>65</xdr:row>
      <xdr:rowOff>508</xdr:rowOff>
    </xdr:from>
    <xdr:to>
      <xdr:col>7</xdr:col>
      <xdr:colOff>203200</xdr:colOff>
      <xdr:row>65</xdr:row>
      <xdr:rowOff>102108</xdr:rowOff>
    </xdr:to>
    <xdr:sp macro="" textlink="">
      <xdr:nvSpPr>
        <xdr:cNvPr id="132" name="フローチャート : 判断 131"/>
        <xdr:cNvSpPr/>
      </xdr:nvSpPr>
      <xdr:spPr>
        <a:xfrm>
          <a:off x="4902200" y="1114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60960</xdr:rowOff>
    </xdr:from>
    <xdr:to>
      <xdr:col>6</xdr:col>
      <xdr:colOff>0</xdr:colOff>
      <xdr:row>65</xdr:row>
      <xdr:rowOff>89916</xdr:rowOff>
    </xdr:to>
    <xdr:cxnSp macro="">
      <xdr:nvCxnSpPr>
        <xdr:cNvPr id="133" name="直線コネクタ 132"/>
        <xdr:cNvCxnSpPr/>
      </xdr:nvCxnSpPr>
      <xdr:spPr>
        <a:xfrm>
          <a:off x="3225800" y="1120521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24638</xdr:rowOff>
    </xdr:from>
    <xdr:to>
      <xdr:col>6</xdr:col>
      <xdr:colOff>50800</xdr:colOff>
      <xdr:row>65</xdr:row>
      <xdr:rowOff>126238</xdr:rowOff>
    </xdr:to>
    <xdr:sp macro="" textlink="">
      <xdr:nvSpPr>
        <xdr:cNvPr id="134" name="フローチャート : 判断 133"/>
        <xdr:cNvSpPr/>
      </xdr:nvSpPr>
      <xdr:spPr>
        <a:xfrm>
          <a:off x="4064000" y="1116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136415</xdr:rowOff>
    </xdr:from>
    <xdr:ext cx="736600" cy="259045"/>
    <xdr:sp macro="" textlink="">
      <xdr:nvSpPr>
        <xdr:cNvPr id="135" name="テキスト ボックス 134"/>
        <xdr:cNvSpPr txBox="1"/>
      </xdr:nvSpPr>
      <xdr:spPr>
        <a:xfrm>
          <a:off x="3733800" y="10937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60960</xdr:rowOff>
    </xdr:from>
    <xdr:to>
      <xdr:col>4</xdr:col>
      <xdr:colOff>482600</xdr:colOff>
      <xdr:row>65</xdr:row>
      <xdr:rowOff>80264</xdr:rowOff>
    </xdr:to>
    <xdr:cxnSp macro="">
      <xdr:nvCxnSpPr>
        <xdr:cNvPr id="136" name="直線コネクタ 135"/>
        <xdr:cNvCxnSpPr/>
      </xdr:nvCxnSpPr>
      <xdr:spPr>
        <a:xfrm flipV="1">
          <a:off x="2336800" y="1120521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145415</xdr:rowOff>
    </xdr:from>
    <xdr:to>
      <xdr:col>4</xdr:col>
      <xdr:colOff>533400</xdr:colOff>
      <xdr:row>65</xdr:row>
      <xdr:rowOff>75565</xdr:rowOff>
    </xdr:to>
    <xdr:sp macro="" textlink="">
      <xdr:nvSpPr>
        <xdr:cNvPr id="137" name="フローチャート : 判断 136"/>
        <xdr:cNvSpPr/>
      </xdr:nvSpPr>
      <xdr:spPr>
        <a:xfrm>
          <a:off x="3175000" y="1111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85742</xdr:rowOff>
    </xdr:from>
    <xdr:ext cx="762000" cy="259045"/>
    <xdr:sp macro="" textlink="">
      <xdr:nvSpPr>
        <xdr:cNvPr id="138" name="テキスト ボックス 137"/>
        <xdr:cNvSpPr txBox="1"/>
      </xdr:nvSpPr>
      <xdr:spPr>
        <a:xfrm>
          <a:off x="2844800" y="1088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58547</xdr:rowOff>
    </xdr:from>
    <xdr:to>
      <xdr:col>3</xdr:col>
      <xdr:colOff>279400</xdr:colOff>
      <xdr:row>65</xdr:row>
      <xdr:rowOff>80264</xdr:rowOff>
    </xdr:to>
    <xdr:cxnSp macro="">
      <xdr:nvCxnSpPr>
        <xdr:cNvPr id="139" name="直線コネクタ 138"/>
        <xdr:cNvCxnSpPr/>
      </xdr:nvCxnSpPr>
      <xdr:spPr>
        <a:xfrm>
          <a:off x="1447800" y="11202797"/>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145415</xdr:rowOff>
    </xdr:from>
    <xdr:to>
      <xdr:col>3</xdr:col>
      <xdr:colOff>330200</xdr:colOff>
      <xdr:row>65</xdr:row>
      <xdr:rowOff>75565</xdr:rowOff>
    </xdr:to>
    <xdr:sp macro="" textlink="">
      <xdr:nvSpPr>
        <xdr:cNvPr id="140" name="フローチャート : 判断 139"/>
        <xdr:cNvSpPr/>
      </xdr:nvSpPr>
      <xdr:spPr>
        <a:xfrm>
          <a:off x="2286000" y="1111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85742</xdr:rowOff>
    </xdr:from>
    <xdr:ext cx="762000" cy="259045"/>
    <xdr:sp macro="" textlink="">
      <xdr:nvSpPr>
        <xdr:cNvPr id="141" name="テキスト ボックス 140"/>
        <xdr:cNvSpPr txBox="1"/>
      </xdr:nvSpPr>
      <xdr:spPr>
        <a:xfrm>
          <a:off x="1955800" y="1088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133350</xdr:rowOff>
    </xdr:from>
    <xdr:to>
      <xdr:col>2</xdr:col>
      <xdr:colOff>127000</xdr:colOff>
      <xdr:row>65</xdr:row>
      <xdr:rowOff>63500</xdr:rowOff>
    </xdr:to>
    <xdr:sp macro="" textlink="">
      <xdr:nvSpPr>
        <xdr:cNvPr id="142" name="フローチャート : 判断 141"/>
        <xdr:cNvSpPr/>
      </xdr:nvSpPr>
      <xdr:spPr>
        <a:xfrm>
          <a:off x="13970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73677</xdr:rowOff>
    </xdr:from>
    <xdr:ext cx="762000" cy="259045"/>
    <xdr:sp macro="" textlink="">
      <xdr:nvSpPr>
        <xdr:cNvPr id="143" name="テキスト ボックス 142"/>
        <xdr:cNvSpPr txBox="1"/>
      </xdr:nvSpPr>
      <xdr:spPr>
        <a:xfrm>
          <a:off x="106680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65</xdr:row>
      <xdr:rowOff>10160</xdr:rowOff>
    </xdr:from>
    <xdr:to>
      <xdr:col>7</xdr:col>
      <xdr:colOff>203200</xdr:colOff>
      <xdr:row>65</xdr:row>
      <xdr:rowOff>111760</xdr:rowOff>
    </xdr:to>
    <xdr:sp macro="" textlink="">
      <xdr:nvSpPr>
        <xdr:cNvPr id="149" name="円/楕円 148"/>
        <xdr:cNvSpPr/>
      </xdr:nvSpPr>
      <xdr:spPr>
        <a:xfrm>
          <a:off x="49022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153687</xdr:rowOff>
    </xdr:from>
    <xdr:ext cx="762000" cy="259045"/>
    <xdr:sp macro="" textlink="">
      <xdr:nvSpPr>
        <xdr:cNvPr id="150" name="財政構造の弾力性該当値テキスト"/>
        <xdr:cNvSpPr txBox="1"/>
      </xdr:nvSpPr>
      <xdr:spPr>
        <a:xfrm>
          <a:off x="5041900" y="11126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39116</xdr:rowOff>
    </xdr:from>
    <xdr:to>
      <xdr:col>6</xdr:col>
      <xdr:colOff>50800</xdr:colOff>
      <xdr:row>65</xdr:row>
      <xdr:rowOff>140716</xdr:rowOff>
    </xdr:to>
    <xdr:sp macro="" textlink="">
      <xdr:nvSpPr>
        <xdr:cNvPr id="151" name="円/楕円 150"/>
        <xdr:cNvSpPr/>
      </xdr:nvSpPr>
      <xdr:spPr>
        <a:xfrm>
          <a:off x="4064000" y="1118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125493</xdr:rowOff>
    </xdr:from>
    <xdr:ext cx="736600" cy="259045"/>
    <xdr:sp macro="" textlink="">
      <xdr:nvSpPr>
        <xdr:cNvPr id="152" name="テキスト ボックス 151"/>
        <xdr:cNvSpPr txBox="1"/>
      </xdr:nvSpPr>
      <xdr:spPr>
        <a:xfrm>
          <a:off x="3733800" y="11269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10160</xdr:rowOff>
    </xdr:from>
    <xdr:to>
      <xdr:col>4</xdr:col>
      <xdr:colOff>533400</xdr:colOff>
      <xdr:row>65</xdr:row>
      <xdr:rowOff>111760</xdr:rowOff>
    </xdr:to>
    <xdr:sp macro="" textlink="">
      <xdr:nvSpPr>
        <xdr:cNvPr id="153" name="円/楕円 152"/>
        <xdr:cNvSpPr/>
      </xdr:nvSpPr>
      <xdr:spPr>
        <a:xfrm>
          <a:off x="3175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96537</xdr:rowOff>
    </xdr:from>
    <xdr:ext cx="762000" cy="259045"/>
    <xdr:sp macro="" textlink="">
      <xdr:nvSpPr>
        <xdr:cNvPr id="154" name="テキスト ボックス 153"/>
        <xdr:cNvSpPr txBox="1"/>
      </xdr:nvSpPr>
      <xdr:spPr>
        <a:xfrm>
          <a:off x="2844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29464</xdr:rowOff>
    </xdr:from>
    <xdr:to>
      <xdr:col>3</xdr:col>
      <xdr:colOff>330200</xdr:colOff>
      <xdr:row>65</xdr:row>
      <xdr:rowOff>131064</xdr:rowOff>
    </xdr:to>
    <xdr:sp macro="" textlink="">
      <xdr:nvSpPr>
        <xdr:cNvPr id="155" name="円/楕円 154"/>
        <xdr:cNvSpPr/>
      </xdr:nvSpPr>
      <xdr:spPr>
        <a:xfrm>
          <a:off x="2286000" y="1117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115841</xdr:rowOff>
    </xdr:from>
    <xdr:ext cx="762000" cy="259045"/>
    <xdr:sp macro="" textlink="">
      <xdr:nvSpPr>
        <xdr:cNvPr id="156" name="テキスト ボックス 155"/>
        <xdr:cNvSpPr txBox="1"/>
      </xdr:nvSpPr>
      <xdr:spPr>
        <a:xfrm>
          <a:off x="1955800" y="1126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7747</xdr:rowOff>
    </xdr:from>
    <xdr:to>
      <xdr:col>2</xdr:col>
      <xdr:colOff>127000</xdr:colOff>
      <xdr:row>65</xdr:row>
      <xdr:rowOff>109347</xdr:rowOff>
    </xdr:to>
    <xdr:sp macro="" textlink="">
      <xdr:nvSpPr>
        <xdr:cNvPr id="157" name="円/楕円 156"/>
        <xdr:cNvSpPr/>
      </xdr:nvSpPr>
      <xdr:spPr>
        <a:xfrm>
          <a:off x="1397000" y="1115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94124</xdr:rowOff>
    </xdr:from>
    <xdr:ext cx="762000" cy="259045"/>
    <xdr:sp macro="" textlink="">
      <xdr:nvSpPr>
        <xdr:cNvPr id="158" name="テキスト ボックス 157"/>
        <xdr:cNvSpPr txBox="1"/>
      </xdr:nvSpPr>
      <xdr:spPr>
        <a:xfrm>
          <a:off x="1066800" y="11238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[320,960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160,103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人件費等が類似団体平均を上回っている主な要因は、保育所や各種教育施設等を直営で行っているためである。</a:t>
          </a:r>
          <a:endParaRPr lang="ja-JP" altLang="ja-JP" sz="1300">
            <a:effectLst/>
          </a:endParaRPr>
        </a:p>
        <a:p>
          <a:pPr rtl="0"/>
          <a:r>
            <a:rPr lang="ja-JP" altLang="ja-JP" sz="1300" b="0" i="0" baseline="0">
              <a:solidFill>
                <a:schemeClr val="dk1"/>
              </a:solidFill>
              <a:effectLst/>
              <a:latin typeface="+mn-lt"/>
              <a:ea typeface="+mn-ea"/>
              <a:cs typeface="+mn-cs"/>
            </a:rPr>
            <a:t>　また</a:t>
          </a:r>
          <a:r>
            <a:rPr lang="ja-JP" altLang="en-US" sz="1300" b="0" i="0" baseline="0">
              <a:solidFill>
                <a:schemeClr val="dk1"/>
              </a:solidFill>
              <a:effectLst/>
              <a:latin typeface="+mn-lt"/>
              <a:ea typeface="+mn-ea"/>
              <a:cs typeface="+mn-cs"/>
            </a:rPr>
            <a:t>平成</a:t>
          </a:r>
          <a:r>
            <a:rPr lang="en-US" altLang="ja-JP" sz="1300" b="0" i="0" baseline="0">
              <a:solidFill>
                <a:schemeClr val="dk1"/>
              </a:solidFill>
              <a:effectLst/>
              <a:latin typeface="+mn-lt"/>
              <a:ea typeface="+mn-ea"/>
              <a:cs typeface="+mn-cs"/>
            </a:rPr>
            <a:t>27</a:t>
          </a:r>
          <a:r>
            <a:rPr lang="ja-JP" altLang="ja-JP" sz="1300" b="0" i="0" baseline="0">
              <a:solidFill>
                <a:schemeClr val="dk1"/>
              </a:solidFill>
              <a:effectLst/>
              <a:latin typeface="+mn-lt"/>
              <a:ea typeface="+mn-ea"/>
              <a:cs typeface="+mn-cs"/>
            </a:rPr>
            <a:t>年度の特殊要因としては、地域おこし協力隊員制度を活用した事業実施・平成</a:t>
          </a:r>
          <a:r>
            <a:rPr lang="en-US" altLang="ja-JP" sz="1300" b="0" i="0" baseline="0">
              <a:solidFill>
                <a:schemeClr val="dk1"/>
              </a:solidFill>
              <a:effectLst/>
              <a:latin typeface="+mn-lt"/>
              <a:ea typeface="+mn-ea"/>
              <a:cs typeface="+mn-cs"/>
            </a:rPr>
            <a:t>25</a:t>
          </a:r>
          <a:r>
            <a:rPr lang="ja-JP" altLang="ja-JP" sz="1300" b="0" i="0" baseline="0">
              <a:solidFill>
                <a:schemeClr val="dk1"/>
              </a:solidFill>
              <a:effectLst/>
              <a:latin typeface="+mn-lt"/>
              <a:ea typeface="+mn-ea"/>
              <a:cs typeface="+mn-cs"/>
            </a:rPr>
            <a:t>年</a:t>
          </a:r>
          <a:r>
            <a:rPr lang="en-US" altLang="ja-JP" sz="1300" b="0" i="0" baseline="0">
              <a:solidFill>
                <a:schemeClr val="dk1"/>
              </a:solidFill>
              <a:effectLst/>
              <a:latin typeface="+mn-lt"/>
              <a:ea typeface="+mn-ea"/>
              <a:cs typeface="+mn-cs"/>
            </a:rPr>
            <a:t>7</a:t>
          </a:r>
          <a:r>
            <a:rPr lang="ja-JP" altLang="ja-JP" sz="1300" b="0" i="0" baseline="0">
              <a:solidFill>
                <a:schemeClr val="dk1"/>
              </a:solidFill>
              <a:effectLst/>
              <a:latin typeface="+mn-lt"/>
              <a:ea typeface="+mn-ea"/>
              <a:cs typeface="+mn-cs"/>
            </a:rPr>
            <a:t>月豪雨災害復旧にかかる臨時的経費</a:t>
          </a:r>
          <a:r>
            <a:rPr lang="ja-JP" altLang="en-US" sz="1300" b="0" i="0" baseline="0">
              <a:solidFill>
                <a:schemeClr val="dk1"/>
              </a:solidFill>
              <a:effectLst/>
              <a:latin typeface="+mn-lt"/>
              <a:ea typeface="+mn-ea"/>
              <a:cs typeface="+mn-cs"/>
            </a:rPr>
            <a:t>（任期付職員採用）</a:t>
          </a:r>
          <a:r>
            <a:rPr lang="ja-JP" altLang="ja-JP" sz="1300" b="0" i="0" baseline="0">
              <a:solidFill>
                <a:schemeClr val="dk1"/>
              </a:solidFill>
              <a:effectLst/>
              <a:latin typeface="+mn-lt"/>
              <a:ea typeface="+mn-ea"/>
              <a:cs typeface="+mn-cs"/>
            </a:rPr>
            <a:t>の増によるものである。</a:t>
          </a:r>
          <a:endParaRPr lang="ja-JP" altLang="ja-JP" sz="1300">
            <a:effectLst/>
          </a:endParaRPr>
        </a:p>
        <a:p>
          <a:r>
            <a:rPr lang="ja-JP" altLang="ja-JP" sz="1300" b="0" i="0" baseline="0">
              <a:solidFill>
                <a:schemeClr val="dk1"/>
              </a:solidFill>
              <a:effectLst/>
              <a:latin typeface="+mn-lt"/>
              <a:ea typeface="+mn-ea"/>
              <a:cs typeface="+mn-cs"/>
            </a:rPr>
            <a:t>　今後は民間でも実施可能な部分については指定管理者の導入等により委託化をすすめ、コストの低減を図っていく方針である。</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2164</xdr:rowOff>
    </xdr:from>
    <xdr:to>
      <xdr:col>7</xdr:col>
      <xdr:colOff>152400</xdr:colOff>
      <xdr:row>88</xdr:row>
      <xdr:rowOff>148709</xdr:rowOff>
    </xdr:to>
    <xdr:cxnSp macro="">
      <xdr:nvCxnSpPr>
        <xdr:cNvPr id="188" name="直線コネクタ 187"/>
        <xdr:cNvCxnSpPr/>
      </xdr:nvCxnSpPr>
      <xdr:spPr>
        <a:xfrm flipV="1">
          <a:off x="4953000" y="13889614"/>
          <a:ext cx="0" cy="13466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120786</xdr:rowOff>
    </xdr:from>
    <xdr:ext cx="762000" cy="259045"/>
    <xdr:sp macro="" textlink="">
      <xdr:nvSpPr>
        <xdr:cNvPr id="189" name="人件費・物件費等の状況最小値テキスト"/>
        <xdr:cNvSpPr txBox="1"/>
      </xdr:nvSpPr>
      <xdr:spPr>
        <a:xfrm>
          <a:off x="5041900" y="15208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456,977</a:t>
          </a:r>
          <a:endParaRPr kumimoji="1" lang="ja-JP" altLang="en-US" sz="1000" b="1">
            <a:latin typeface="ＭＳ Ｐゴシック"/>
          </a:endParaRPr>
        </a:p>
      </xdr:txBody>
    </xdr:sp>
    <xdr:clientData/>
  </xdr:oneCellAnchor>
  <xdr:twoCellAnchor>
    <xdr:from>
      <xdr:col>7</xdr:col>
      <xdr:colOff>63500</xdr:colOff>
      <xdr:row>88</xdr:row>
      <xdr:rowOff>148709</xdr:rowOff>
    </xdr:from>
    <xdr:to>
      <xdr:col>7</xdr:col>
      <xdr:colOff>241300</xdr:colOff>
      <xdr:row>88</xdr:row>
      <xdr:rowOff>148709</xdr:rowOff>
    </xdr:to>
    <xdr:cxnSp macro="">
      <xdr:nvCxnSpPr>
        <xdr:cNvPr id="190" name="直線コネクタ 189"/>
        <xdr:cNvCxnSpPr/>
      </xdr:nvCxnSpPr>
      <xdr:spPr>
        <a:xfrm>
          <a:off x="4864100" y="1523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88541</xdr:rowOff>
    </xdr:from>
    <xdr:ext cx="762000" cy="259045"/>
    <xdr:sp macro="" textlink="">
      <xdr:nvSpPr>
        <xdr:cNvPr id="191" name="人件費・物件費等の状況最大値テキスト"/>
        <xdr:cNvSpPr txBox="1"/>
      </xdr:nvSpPr>
      <xdr:spPr>
        <a:xfrm>
          <a:off x="5041900" y="1363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122,117</a:t>
          </a:r>
          <a:endParaRPr kumimoji="1" lang="ja-JP" altLang="en-US" sz="1000" b="1">
            <a:latin typeface="ＭＳ Ｐゴシック"/>
          </a:endParaRPr>
        </a:p>
      </xdr:txBody>
    </xdr:sp>
    <xdr:clientData/>
  </xdr:oneCellAnchor>
  <xdr:twoCellAnchor>
    <xdr:from>
      <xdr:col>7</xdr:col>
      <xdr:colOff>63500</xdr:colOff>
      <xdr:row>81</xdr:row>
      <xdr:rowOff>2164</xdr:rowOff>
    </xdr:from>
    <xdr:to>
      <xdr:col>7</xdr:col>
      <xdr:colOff>241300</xdr:colOff>
      <xdr:row>81</xdr:row>
      <xdr:rowOff>2164</xdr:rowOff>
    </xdr:to>
    <xdr:cxnSp macro="">
      <xdr:nvCxnSpPr>
        <xdr:cNvPr id="192" name="直線コネクタ 191"/>
        <xdr:cNvCxnSpPr/>
      </xdr:nvCxnSpPr>
      <xdr:spPr>
        <a:xfrm>
          <a:off x="4864100" y="13889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68182</xdr:rowOff>
    </xdr:from>
    <xdr:to>
      <xdr:col>7</xdr:col>
      <xdr:colOff>152400</xdr:colOff>
      <xdr:row>85</xdr:row>
      <xdr:rowOff>116044</xdr:rowOff>
    </xdr:to>
    <xdr:cxnSp macro="">
      <xdr:nvCxnSpPr>
        <xdr:cNvPr id="193" name="直線コネクタ 192"/>
        <xdr:cNvCxnSpPr/>
      </xdr:nvCxnSpPr>
      <xdr:spPr>
        <a:xfrm>
          <a:off x="4114800" y="14641432"/>
          <a:ext cx="838200" cy="47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14952</xdr:rowOff>
    </xdr:from>
    <xdr:ext cx="762000" cy="259045"/>
    <xdr:sp macro="" textlink="">
      <xdr:nvSpPr>
        <xdr:cNvPr id="194" name="人件費・物件費等の状況平均値テキスト"/>
        <xdr:cNvSpPr txBox="1"/>
      </xdr:nvSpPr>
      <xdr:spPr>
        <a:xfrm>
          <a:off x="5041900" y="14073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219,082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169875</xdr:rowOff>
    </xdr:from>
    <xdr:to>
      <xdr:col>7</xdr:col>
      <xdr:colOff>203200</xdr:colOff>
      <xdr:row>83</xdr:row>
      <xdr:rowOff>100025</xdr:rowOff>
    </xdr:to>
    <xdr:sp macro="" textlink="">
      <xdr:nvSpPr>
        <xdr:cNvPr id="195" name="フローチャート : 判断 194"/>
        <xdr:cNvSpPr/>
      </xdr:nvSpPr>
      <xdr:spPr>
        <a:xfrm>
          <a:off x="49022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11522</xdr:rowOff>
    </xdr:from>
    <xdr:to>
      <xdr:col>6</xdr:col>
      <xdr:colOff>0</xdr:colOff>
      <xdr:row>85</xdr:row>
      <xdr:rowOff>68182</xdr:rowOff>
    </xdr:to>
    <xdr:cxnSp macro="">
      <xdr:nvCxnSpPr>
        <xdr:cNvPr id="196" name="直線コネクタ 195"/>
        <xdr:cNvCxnSpPr/>
      </xdr:nvCxnSpPr>
      <xdr:spPr>
        <a:xfrm>
          <a:off x="3225800" y="14584772"/>
          <a:ext cx="889000" cy="56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159973</xdr:rowOff>
    </xdr:from>
    <xdr:to>
      <xdr:col>6</xdr:col>
      <xdr:colOff>50800</xdr:colOff>
      <xdr:row>83</xdr:row>
      <xdr:rowOff>90123</xdr:rowOff>
    </xdr:to>
    <xdr:sp macro="" textlink="">
      <xdr:nvSpPr>
        <xdr:cNvPr id="197" name="フローチャート : 判断 196"/>
        <xdr:cNvSpPr/>
      </xdr:nvSpPr>
      <xdr:spPr>
        <a:xfrm>
          <a:off x="4064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100300</xdr:rowOff>
    </xdr:from>
    <xdr:ext cx="736600" cy="259045"/>
    <xdr:sp macro="" textlink="">
      <xdr:nvSpPr>
        <xdr:cNvPr id="198" name="テキスト ボックス 197"/>
        <xdr:cNvSpPr txBox="1"/>
      </xdr:nvSpPr>
      <xdr:spPr>
        <a:xfrm>
          <a:off x="3733800" y="13987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2107</xdr:rowOff>
    </xdr:from>
    <xdr:to>
      <xdr:col>4</xdr:col>
      <xdr:colOff>482600</xdr:colOff>
      <xdr:row>85</xdr:row>
      <xdr:rowOff>11522</xdr:rowOff>
    </xdr:to>
    <xdr:cxnSp macro="">
      <xdr:nvCxnSpPr>
        <xdr:cNvPr id="199" name="直線コネクタ 198"/>
        <xdr:cNvCxnSpPr/>
      </xdr:nvCxnSpPr>
      <xdr:spPr>
        <a:xfrm>
          <a:off x="2336800" y="14575357"/>
          <a:ext cx="889000" cy="9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92731</xdr:rowOff>
    </xdr:from>
    <xdr:to>
      <xdr:col>4</xdr:col>
      <xdr:colOff>533400</xdr:colOff>
      <xdr:row>83</xdr:row>
      <xdr:rowOff>22881</xdr:rowOff>
    </xdr:to>
    <xdr:sp macro="" textlink="">
      <xdr:nvSpPr>
        <xdr:cNvPr id="200" name="フローチャート : 判断 199"/>
        <xdr:cNvSpPr/>
      </xdr:nvSpPr>
      <xdr:spPr>
        <a:xfrm>
          <a:off x="3175000" y="1415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33058</xdr:rowOff>
    </xdr:from>
    <xdr:ext cx="762000" cy="259045"/>
    <xdr:sp macro="" textlink="">
      <xdr:nvSpPr>
        <xdr:cNvPr id="201" name="テキスト ボックス 200"/>
        <xdr:cNvSpPr txBox="1"/>
      </xdr:nvSpPr>
      <xdr:spPr>
        <a:xfrm>
          <a:off x="2844800" y="13920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135874</xdr:rowOff>
    </xdr:from>
    <xdr:to>
      <xdr:col>3</xdr:col>
      <xdr:colOff>279400</xdr:colOff>
      <xdr:row>85</xdr:row>
      <xdr:rowOff>2107</xdr:rowOff>
    </xdr:to>
    <xdr:cxnSp macro="">
      <xdr:nvCxnSpPr>
        <xdr:cNvPr id="202" name="直線コネクタ 201"/>
        <xdr:cNvCxnSpPr/>
      </xdr:nvCxnSpPr>
      <xdr:spPr>
        <a:xfrm>
          <a:off x="1447800" y="14537674"/>
          <a:ext cx="889000" cy="37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129284</xdr:rowOff>
    </xdr:from>
    <xdr:to>
      <xdr:col>3</xdr:col>
      <xdr:colOff>330200</xdr:colOff>
      <xdr:row>83</xdr:row>
      <xdr:rowOff>59434</xdr:rowOff>
    </xdr:to>
    <xdr:sp macro="" textlink="">
      <xdr:nvSpPr>
        <xdr:cNvPr id="203" name="フローチャート : 判断 202"/>
        <xdr:cNvSpPr/>
      </xdr:nvSpPr>
      <xdr:spPr>
        <a:xfrm>
          <a:off x="2286000" y="1418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69611</xdr:rowOff>
    </xdr:from>
    <xdr:ext cx="762000" cy="259045"/>
    <xdr:sp macro="" textlink="">
      <xdr:nvSpPr>
        <xdr:cNvPr id="204" name="テキスト ボックス 203"/>
        <xdr:cNvSpPr txBox="1"/>
      </xdr:nvSpPr>
      <xdr:spPr>
        <a:xfrm>
          <a:off x="1955800" y="13957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77014</xdr:rowOff>
    </xdr:from>
    <xdr:to>
      <xdr:col>2</xdr:col>
      <xdr:colOff>127000</xdr:colOff>
      <xdr:row>83</xdr:row>
      <xdr:rowOff>7164</xdr:rowOff>
    </xdr:to>
    <xdr:sp macro="" textlink="">
      <xdr:nvSpPr>
        <xdr:cNvPr id="205" name="フローチャート : 判断 204"/>
        <xdr:cNvSpPr/>
      </xdr:nvSpPr>
      <xdr:spPr>
        <a:xfrm>
          <a:off x="1397000" y="1413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17341</xdr:rowOff>
    </xdr:from>
    <xdr:ext cx="762000" cy="259045"/>
    <xdr:sp macro="" textlink="">
      <xdr:nvSpPr>
        <xdr:cNvPr id="206" name="テキスト ボックス 205"/>
        <xdr:cNvSpPr txBox="1"/>
      </xdr:nvSpPr>
      <xdr:spPr>
        <a:xfrm>
          <a:off x="1066800" y="1390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195,992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85</xdr:row>
      <xdr:rowOff>65244</xdr:rowOff>
    </xdr:from>
    <xdr:to>
      <xdr:col>7</xdr:col>
      <xdr:colOff>203200</xdr:colOff>
      <xdr:row>85</xdr:row>
      <xdr:rowOff>166844</xdr:rowOff>
    </xdr:to>
    <xdr:sp macro="" textlink="">
      <xdr:nvSpPr>
        <xdr:cNvPr id="212" name="円/楕円 211"/>
        <xdr:cNvSpPr/>
      </xdr:nvSpPr>
      <xdr:spPr>
        <a:xfrm>
          <a:off x="4902200" y="1463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37321</xdr:rowOff>
    </xdr:from>
    <xdr:ext cx="762000" cy="259045"/>
    <xdr:sp macro="" textlink="">
      <xdr:nvSpPr>
        <xdr:cNvPr id="213" name="人件費・物件費等の状況該当値テキスト"/>
        <xdr:cNvSpPr txBox="1"/>
      </xdr:nvSpPr>
      <xdr:spPr>
        <a:xfrm>
          <a:off x="5041900" y="1461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320,960</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17382</xdr:rowOff>
    </xdr:from>
    <xdr:to>
      <xdr:col>6</xdr:col>
      <xdr:colOff>50800</xdr:colOff>
      <xdr:row>85</xdr:row>
      <xdr:rowOff>118982</xdr:rowOff>
    </xdr:to>
    <xdr:sp macro="" textlink="">
      <xdr:nvSpPr>
        <xdr:cNvPr id="214" name="円/楕円 213"/>
        <xdr:cNvSpPr/>
      </xdr:nvSpPr>
      <xdr:spPr>
        <a:xfrm>
          <a:off x="4064000" y="1459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103759</xdr:rowOff>
    </xdr:from>
    <xdr:ext cx="736600" cy="259045"/>
    <xdr:sp macro="" textlink="">
      <xdr:nvSpPr>
        <xdr:cNvPr id="215" name="テキスト ボックス 214"/>
        <xdr:cNvSpPr txBox="1"/>
      </xdr:nvSpPr>
      <xdr:spPr>
        <a:xfrm>
          <a:off x="3733800" y="1467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309,059</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132172</xdr:rowOff>
    </xdr:from>
    <xdr:to>
      <xdr:col>4</xdr:col>
      <xdr:colOff>533400</xdr:colOff>
      <xdr:row>85</xdr:row>
      <xdr:rowOff>62322</xdr:rowOff>
    </xdr:to>
    <xdr:sp macro="" textlink="">
      <xdr:nvSpPr>
        <xdr:cNvPr id="216" name="円/楕円 215"/>
        <xdr:cNvSpPr/>
      </xdr:nvSpPr>
      <xdr:spPr>
        <a:xfrm>
          <a:off x="3175000" y="1453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47099</xdr:rowOff>
    </xdr:from>
    <xdr:ext cx="762000" cy="259045"/>
    <xdr:sp macro="" textlink="">
      <xdr:nvSpPr>
        <xdr:cNvPr id="217" name="テキスト ボックス 216"/>
        <xdr:cNvSpPr txBox="1"/>
      </xdr:nvSpPr>
      <xdr:spPr>
        <a:xfrm>
          <a:off x="2844800" y="1462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294,970</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122757</xdr:rowOff>
    </xdr:from>
    <xdr:to>
      <xdr:col>3</xdr:col>
      <xdr:colOff>330200</xdr:colOff>
      <xdr:row>85</xdr:row>
      <xdr:rowOff>52907</xdr:rowOff>
    </xdr:to>
    <xdr:sp macro="" textlink="">
      <xdr:nvSpPr>
        <xdr:cNvPr id="218" name="円/楕円 217"/>
        <xdr:cNvSpPr/>
      </xdr:nvSpPr>
      <xdr:spPr>
        <a:xfrm>
          <a:off x="2286000" y="1452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37684</xdr:rowOff>
    </xdr:from>
    <xdr:ext cx="762000" cy="259045"/>
    <xdr:sp macro="" textlink="">
      <xdr:nvSpPr>
        <xdr:cNvPr id="219" name="テキスト ボックス 218"/>
        <xdr:cNvSpPr txBox="1"/>
      </xdr:nvSpPr>
      <xdr:spPr>
        <a:xfrm>
          <a:off x="1955800" y="1461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292,629</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85074</xdr:rowOff>
    </xdr:from>
    <xdr:to>
      <xdr:col>2</xdr:col>
      <xdr:colOff>127000</xdr:colOff>
      <xdr:row>85</xdr:row>
      <xdr:rowOff>15224</xdr:rowOff>
    </xdr:to>
    <xdr:sp macro="" textlink="">
      <xdr:nvSpPr>
        <xdr:cNvPr id="220" name="円/楕円 219"/>
        <xdr:cNvSpPr/>
      </xdr:nvSpPr>
      <xdr:spPr>
        <a:xfrm>
          <a:off x="1397000" y="1448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1</xdr:rowOff>
    </xdr:from>
    <xdr:ext cx="762000" cy="259045"/>
    <xdr:sp macro="" textlink="">
      <xdr:nvSpPr>
        <xdr:cNvPr id="221" name="テキスト ボックス 220"/>
        <xdr:cNvSpPr txBox="1"/>
      </xdr:nvSpPr>
      <xdr:spPr>
        <a:xfrm>
          <a:off x="1066800" y="14573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283,259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　平成</a:t>
          </a:r>
          <a:r>
            <a:rPr lang="en-US" altLang="ja-JP" sz="1300" b="0" i="0" baseline="0">
              <a:solidFill>
                <a:schemeClr val="dk1"/>
              </a:solidFill>
              <a:effectLst/>
              <a:latin typeface="+mn-lt"/>
              <a:ea typeface="+mn-ea"/>
              <a:cs typeface="+mn-cs"/>
            </a:rPr>
            <a:t>28</a:t>
          </a:r>
          <a:r>
            <a:rPr lang="ja-JP" altLang="ja-JP" sz="1300" b="0" i="0" baseline="0">
              <a:solidFill>
                <a:schemeClr val="dk1"/>
              </a:solidFill>
              <a:effectLst/>
              <a:latin typeface="+mn-lt"/>
              <a:ea typeface="+mn-ea"/>
              <a:cs typeface="+mn-cs"/>
            </a:rPr>
            <a:t>年</a:t>
          </a:r>
          <a:r>
            <a:rPr lang="en-US" altLang="ja-JP" sz="1300" b="0" i="0" baseline="0">
              <a:solidFill>
                <a:schemeClr val="dk1"/>
              </a:solidFill>
              <a:effectLst/>
              <a:latin typeface="+mn-lt"/>
              <a:ea typeface="+mn-ea"/>
              <a:cs typeface="+mn-cs"/>
            </a:rPr>
            <a:t>4</a:t>
          </a:r>
          <a:r>
            <a:rPr lang="ja-JP" altLang="ja-JP" sz="1300" b="0" i="0" baseline="0">
              <a:solidFill>
                <a:schemeClr val="dk1"/>
              </a:solidFill>
              <a:effectLst/>
              <a:latin typeface="+mn-lt"/>
              <a:ea typeface="+mn-ea"/>
              <a:cs typeface="+mn-cs"/>
            </a:rPr>
            <a:t>月</a:t>
          </a:r>
          <a:r>
            <a:rPr lang="en-US" altLang="ja-JP" sz="1300" b="0" i="0" baseline="0">
              <a:solidFill>
                <a:schemeClr val="dk1"/>
              </a:solidFill>
              <a:effectLst/>
              <a:latin typeface="+mn-lt"/>
              <a:ea typeface="+mn-ea"/>
              <a:cs typeface="+mn-cs"/>
            </a:rPr>
            <a:t>1</a:t>
          </a:r>
          <a:r>
            <a:rPr lang="ja-JP" altLang="ja-JP" sz="1300" b="0" i="0" baseline="0">
              <a:solidFill>
                <a:schemeClr val="dk1"/>
              </a:solidFill>
              <a:effectLst/>
              <a:latin typeface="+mn-lt"/>
              <a:ea typeface="+mn-ea"/>
              <a:cs typeface="+mn-cs"/>
            </a:rPr>
            <a:t>日から給与制度の総合的見直しによる激変緩和のための減給保障を実施したため</a:t>
          </a:r>
          <a:r>
            <a:rPr lang="ja-JP" altLang="en-US" sz="1300" b="0" i="0" baseline="0">
              <a:solidFill>
                <a:schemeClr val="dk1"/>
              </a:solidFill>
              <a:effectLst/>
              <a:latin typeface="+mn-lt"/>
              <a:ea typeface="+mn-ea"/>
              <a:cs typeface="+mn-cs"/>
            </a:rPr>
            <a:t>、平成</a:t>
          </a:r>
          <a:r>
            <a:rPr lang="en-US" altLang="ja-JP" sz="1300" b="0" i="0" baseline="0">
              <a:solidFill>
                <a:schemeClr val="dk1"/>
              </a:solidFill>
              <a:effectLst/>
              <a:latin typeface="+mn-lt"/>
              <a:ea typeface="+mn-ea"/>
              <a:cs typeface="+mn-cs"/>
            </a:rPr>
            <a:t>28</a:t>
          </a:r>
          <a:r>
            <a:rPr lang="ja-JP" altLang="en-US" sz="1300" b="0" i="0" baseline="0">
              <a:solidFill>
                <a:schemeClr val="dk1"/>
              </a:solidFill>
              <a:effectLst/>
              <a:latin typeface="+mn-lt"/>
              <a:ea typeface="+mn-ea"/>
              <a:cs typeface="+mn-cs"/>
            </a:rPr>
            <a:t>年度のラスパイレス指数は前年度と比較して</a:t>
          </a:r>
          <a:r>
            <a:rPr lang="en-US" altLang="ja-JP" sz="1300" b="0" i="0" baseline="0">
              <a:solidFill>
                <a:schemeClr val="dk1"/>
              </a:solidFill>
              <a:effectLst/>
              <a:latin typeface="+mn-lt"/>
              <a:ea typeface="+mn-ea"/>
              <a:cs typeface="+mn-cs"/>
            </a:rPr>
            <a:t>1.0</a:t>
          </a:r>
          <a:r>
            <a:rPr lang="ja-JP" altLang="en-US" sz="1300" b="0" i="0" baseline="0">
              <a:solidFill>
                <a:schemeClr val="dk1"/>
              </a:solidFill>
              <a:effectLst/>
              <a:latin typeface="+mn-lt"/>
              <a:ea typeface="+mn-ea"/>
              <a:cs typeface="+mn-cs"/>
            </a:rPr>
            <a:t>ポイントの増となった。</a:t>
          </a:r>
          <a:endParaRPr lang="en-US" altLang="ja-JP" sz="1300" b="0" i="0"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mn-lt"/>
              <a:ea typeface="+mn-ea"/>
              <a:cs typeface="+mn-cs"/>
            </a:rPr>
            <a:t>　今後も新規職員の採用抑制等による総人件費の抑制を図るとともに、職員給与の適正化に努める。　</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7" name="直線コネクタ 236"/>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8" name="テキスト ボックス 237"/>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1" name="直線コネクタ 240"/>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2" name="テキスト ボックス 241"/>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122873</xdr:rowOff>
    </xdr:from>
    <xdr:to>
      <xdr:col>24</xdr:col>
      <xdr:colOff>558800</xdr:colOff>
      <xdr:row>85</xdr:row>
      <xdr:rowOff>80011</xdr:rowOff>
    </xdr:to>
    <xdr:cxnSp macro="">
      <xdr:nvCxnSpPr>
        <xdr:cNvPr id="246" name="直線コネクタ 245"/>
        <xdr:cNvCxnSpPr/>
      </xdr:nvCxnSpPr>
      <xdr:spPr>
        <a:xfrm flipV="1">
          <a:off x="17018000" y="13838873"/>
          <a:ext cx="0" cy="8143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52088</xdr:rowOff>
    </xdr:from>
    <xdr:ext cx="762000" cy="259045"/>
    <xdr:sp macro="" textlink="">
      <xdr:nvSpPr>
        <xdr:cNvPr id="247" name="給与水準   （国との比較）最小値テキスト"/>
        <xdr:cNvSpPr txBox="1"/>
      </xdr:nvSpPr>
      <xdr:spPr>
        <a:xfrm>
          <a:off x="17106900" y="14625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100.8</a:t>
          </a:r>
          <a:endParaRPr kumimoji="1" lang="ja-JP" altLang="en-US" sz="1000" b="1">
            <a:latin typeface="ＭＳ Ｐゴシック"/>
          </a:endParaRPr>
        </a:p>
      </xdr:txBody>
    </xdr:sp>
    <xdr:clientData/>
  </xdr:oneCellAnchor>
  <xdr:twoCellAnchor>
    <xdr:from>
      <xdr:col>24</xdr:col>
      <xdr:colOff>469900</xdr:colOff>
      <xdr:row>85</xdr:row>
      <xdr:rowOff>80011</xdr:rowOff>
    </xdr:from>
    <xdr:to>
      <xdr:col>24</xdr:col>
      <xdr:colOff>647700</xdr:colOff>
      <xdr:row>85</xdr:row>
      <xdr:rowOff>80011</xdr:rowOff>
    </xdr:to>
    <xdr:cxnSp macro="">
      <xdr:nvCxnSpPr>
        <xdr:cNvPr id="248" name="直線コネクタ 247"/>
        <xdr:cNvCxnSpPr/>
      </xdr:nvCxnSpPr>
      <xdr:spPr>
        <a:xfrm>
          <a:off x="16929100" y="1465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37800</xdr:rowOff>
    </xdr:from>
    <xdr:ext cx="762000" cy="259045"/>
    <xdr:sp macro="" textlink="">
      <xdr:nvSpPr>
        <xdr:cNvPr id="249" name="給与水準   （国との比較）最大値テキスト"/>
        <xdr:cNvSpPr txBox="1"/>
      </xdr:nvSpPr>
      <xdr:spPr>
        <a:xfrm>
          <a:off x="17106900" y="135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80</xdr:row>
      <xdr:rowOff>122873</xdr:rowOff>
    </xdr:from>
    <xdr:to>
      <xdr:col>24</xdr:col>
      <xdr:colOff>647700</xdr:colOff>
      <xdr:row>80</xdr:row>
      <xdr:rowOff>122873</xdr:rowOff>
    </xdr:to>
    <xdr:cxnSp macro="">
      <xdr:nvCxnSpPr>
        <xdr:cNvPr id="250" name="直線コネクタ 249"/>
        <xdr:cNvCxnSpPr/>
      </xdr:nvCxnSpPr>
      <xdr:spPr>
        <a:xfrm>
          <a:off x="16929100" y="13838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1588</xdr:rowOff>
    </xdr:from>
    <xdr:to>
      <xdr:col>24</xdr:col>
      <xdr:colOff>558800</xdr:colOff>
      <xdr:row>85</xdr:row>
      <xdr:rowOff>61913</xdr:rowOff>
    </xdr:to>
    <xdr:cxnSp macro="">
      <xdr:nvCxnSpPr>
        <xdr:cNvPr id="251" name="直線コネクタ 250"/>
        <xdr:cNvCxnSpPr/>
      </xdr:nvCxnSpPr>
      <xdr:spPr>
        <a:xfrm>
          <a:off x="16179800" y="14574838"/>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38752</xdr:rowOff>
    </xdr:from>
    <xdr:ext cx="762000" cy="259045"/>
    <xdr:sp macro="" textlink="">
      <xdr:nvSpPr>
        <xdr:cNvPr id="252" name="給与水準   （国との比較）平均値テキスト"/>
        <xdr:cNvSpPr txBox="1"/>
      </xdr:nvSpPr>
      <xdr:spPr>
        <a:xfrm>
          <a:off x="17106900" y="14097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22225</xdr:rowOff>
    </xdr:from>
    <xdr:to>
      <xdr:col>24</xdr:col>
      <xdr:colOff>609600</xdr:colOff>
      <xdr:row>83</xdr:row>
      <xdr:rowOff>123825</xdr:rowOff>
    </xdr:to>
    <xdr:sp macro="" textlink="">
      <xdr:nvSpPr>
        <xdr:cNvPr id="253" name="フローチャート : 判断 252"/>
        <xdr:cNvSpPr/>
      </xdr:nvSpPr>
      <xdr:spPr>
        <a:xfrm>
          <a:off x="16967200" y="1425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1588</xdr:rowOff>
    </xdr:from>
    <xdr:to>
      <xdr:col>23</xdr:col>
      <xdr:colOff>406400</xdr:colOff>
      <xdr:row>85</xdr:row>
      <xdr:rowOff>31750</xdr:rowOff>
    </xdr:to>
    <xdr:cxnSp macro="">
      <xdr:nvCxnSpPr>
        <xdr:cNvPr id="254" name="直線コネクタ 253"/>
        <xdr:cNvCxnSpPr/>
      </xdr:nvCxnSpPr>
      <xdr:spPr>
        <a:xfrm flipV="1">
          <a:off x="15290800" y="14574838"/>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28257</xdr:rowOff>
    </xdr:from>
    <xdr:to>
      <xdr:col>23</xdr:col>
      <xdr:colOff>457200</xdr:colOff>
      <xdr:row>83</xdr:row>
      <xdr:rowOff>129857</xdr:rowOff>
    </xdr:to>
    <xdr:sp macro="" textlink="">
      <xdr:nvSpPr>
        <xdr:cNvPr id="255" name="フローチャート : 判断 254"/>
        <xdr:cNvSpPr/>
      </xdr:nvSpPr>
      <xdr:spPr>
        <a:xfrm>
          <a:off x="16129000" y="1425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140034</xdr:rowOff>
    </xdr:from>
    <xdr:ext cx="736600" cy="259045"/>
    <xdr:sp macro="" textlink="">
      <xdr:nvSpPr>
        <xdr:cNvPr id="256" name="テキスト ボックス 255"/>
        <xdr:cNvSpPr txBox="1"/>
      </xdr:nvSpPr>
      <xdr:spPr>
        <a:xfrm>
          <a:off x="15798800" y="14027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31750</xdr:rowOff>
    </xdr:from>
    <xdr:to>
      <xdr:col>22</xdr:col>
      <xdr:colOff>203200</xdr:colOff>
      <xdr:row>87</xdr:row>
      <xdr:rowOff>117157</xdr:rowOff>
    </xdr:to>
    <xdr:cxnSp macro="">
      <xdr:nvCxnSpPr>
        <xdr:cNvPr id="257" name="直線コネクタ 256"/>
        <xdr:cNvCxnSpPr/>
      </xdr:nvCxnSpPr>
      <xdr:spPr>
        <a:xfrm flipV="1">
          <a:off x="14401800" y="14605000"/>
          <a:ext cx="889000" cy="42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16193</xdr:rowOff>
    </xdr:from>
    <xdr:to>
      <xdr:col>22</xdr:col>
      <xdr:colOff>254000</xdr:colOff>
      <xdr:row>83</xdr:row>
      <xdr:rowOff>117793</xdr:rowOff>
    </xdr:to>
    <xdr:sp macro="" textlink="">
      <xdr:nvSpPr>
        <xdr:cNvPr id="258" name="フローチャート : 判断 257"/>
        <xdr:cNvSpPr/>
      </xdr:nvSpPr>
      <xdr:spPr>
        <a:xfrm>
          <a:off x="15240000" y="1424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127970</xdr:rowOff>
    </xdr:from>
    <xdr:ext cx="762000" cy="259045"/>
    <xdr:sp macro="" textlink="">
      <xdr:nvSpPr>
        <xdr:cNvPr id="259" name="テキスト ボックス 258"/>
        <xdr:cNvSpPr txBox="1"/>
      </xdr:nvSpPr>
      <xdr:spPr>
        <a:xfrm>
          <a:off x="14909800" y="1401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117157</xdr:rowOff>
    </xdr:from>
    <xdr:to>
      <xdr:col>21</xdr:col>
      <xdr:colOff>0</xdr:colOff>
      <xdr:row>87</xdr:row>
      <xdr:rowOff>147320</xdr:rowOff>
    </xdr:to>
    <xdr:cxnSp macro="">
      <xdr:nvCxnSpPr>
        <xdr:cNvPr id="260" name="直線コネクタ 259"/>
        <xdr:cNvCxnSpPr/>
      </xdr:nvCxnSpPr>
      <xdr:spPr>
        <a:xfrm flipV="1">
          <a:off x="13512800" y="15033307"/>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125730</xdr:rowOff>
    </xdr:from>
    <xdr:to>
      <xdr:col>21</xdr:col>
      <xdr:colOff>50800</xdr:colOff>
      <xdr:row>86</xdr:row>
      <xdr:rowOff>55880</xdr:rowOff>
    </xdr:to>
    <xdr:sp macro="" textlink="">
      <xdr:nvSpPr>
        <xdr:cNvPr id="261" name="フローチャート : 判断 260"/>
        <xdr:cNvSpPr/>
      </xdr:nvSpPr>
      <xdr:spPr>
        <a:xfrm>
          <a:off x="14351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66057</xdr:rowOff>
    </xdr:from>
    <xdr:ext cx="762000" cy="259045"/>
    <xdr:sp macro="" textlink="">
      <xdr:nvSpPr>
        <xdr:cNvPr id="262" name="テキスト ボックス 261"/>
        <xdr:cNvSpPr txBox="1"/>
      </xdr:nvSpPr>
      <xdr:spPr>
        <a:xfrm>
          <a:off x="14020800" y="1446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107632</xdr:rowOff>
    </xdr:from>
    <xdr:to>
      <xdr:col>19</xdr:col>
      <xdr:colOff>533400</xdr:colOff>
      <xdr:row>86</xdr:row>
      <xdr:rowOff>37782</xdr:rowOff>
    </xdr:to>
    <xdr:sp macro="" textlink="">
      <xdr:nvSpPr>
        <xdr:cNvPr id="263" name="フローチャート : 判断 262"/>
        <xdr:cNvSpPr/>
      </xdr:nvSpPr>
      <xdr:spPr>
        <a:xfrm>
          <a:off x="13462000" y="1468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47959</xdr:rowOff>
    </xdr:from>
    <xdr:ext cx="762000" cy="259045"/>
    <xdr:sp macro="" textlink="">
      <xdr:nvSpPr>
        <xdr:cNvPr id="264" name="テキスト ボックス 263"/>
        <xdr:cNvSpPr txBox="1"/>
      </xdr:nvSpPr>
      <xdr:spPr>
        <a:xfrm>
          <a:off x="13131800" y="14449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11113</xdr:rowOff>
    </xdr:from>
    <xdr:to>
      <xdr:col>24</xdr:col>
      <xdr:colOff>609600</xdr:colOff>
      <xdr:row>85</xdr:row>
      <xdr:rowOff>112713</xdr:rowOff>
    </xdr:to>
    <xdr:sp macro="" textlink="">
      <xdr:nvSpPr>
        <xdr:cNvPr id="270" name="円/楕円 269"/>
        <xdr:cNvSpPr/>
      </xdr:nvSpPr>
      <xdr:spPr>
        <a:xfrm>
          <a:off x="16967200" y="1458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78440</xdr:rowOff>
    </xdr:from>
    <xdr:ext cx="762000" cy="259045"/>
    <xdr:sp macro="" textlink="">
      <xdr:nvSpPr>
        <xdr:cNvPr id="271" name="給与水準   （国との比較）該当値テキスト"/>
        <xdr:cNvSpPr txBox="1"/>
      </xdr:nvSpPr>
      <xdr:spPr>
        <a:xfrm>
          <a:off x="17106900" y="14480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122238</xdr:rowOff>
    </xdr:from>
    <xdr:to>
      <xdr:col>23</xdr:col>
      <xdr:colOff>457200</xdr:colOff>
      <xdr:row>85</xdr:row>
      <xdr:rowOff>52388</xdr:rowOff>
    </xdr:to>
    <xdr:sp macro="" textlink="">
      <xdr:nvSpPr>
        <xdr:cNvPr id="272" name="円/楕円 271"/>
        <xdr:cNvSpPr/>
      </xdr:nvSpPr>
      <xdr:spPr>
        <a:xfrm>
          <a:off x="16129000" y="1452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37165</xdr:rowOff>
    </xdr:from>
    <xdr:ext cx="736600" cy="259045"/>
    <xdr:sp macro="" textlink="">
      <xdr:nvSpPr>
        <xdr:cNvPr id="273" name="テキスト ボックス 272"/>
        <xdr:cNvSpPr txBox="1"/>
      </xdr:nvSpPr>
      <xdr:spPr>
        <a:xfrm>
          <a:off x="15798800" y="14610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152400</xdr:rowOff>
    </xdr:from>
    <xdr:to>
      <xdr:col>22</xdr:col>
      <xdr:colOff>254000</xdr:colOff>
      <xdr:row>85</xdr:row>
      <xdr:rowOff>82550</xdr:rowOff>
    </xdr:to>
    <xdr:sp macro="" textlink="">
      <xdr:nvSpPr>
        <xdr:cNvPr id="274" name="円/楕円 273"/>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67327</xdr:rowOff>
    </xdr:from>
    <xdr:ext cx="762000" cy="259045"/>
    <xdr:sp macro="" textlink="">
      <xdr:nvSpPr>
        <xdr:cNvPr id="275" name="テキスト ボックス 274"/>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66357</xdr:rowOff>
    </xdr:from>
    <xdr:to>
      <xdr:col>21</xdr:col>
      <xdr:colOff>50800</xdr:colOff>
      <xdr:row>87</xdr:row>
      <xdr:rowOff>167957</xdr:rowOff>
    </xdr:to>
    <xdr:sp macro="" textlink="">
      <xdr:nvSpPr>
        <xdr:cNvPr id="276" name="円/楕円 275"/>
        <xdr:cNvSpPr/>
      </xdr:nvSpPr>
      <xdr:spPr>
        <a:xfrm>
          <a:off x="14351000" y="1498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152734</xdr:rowOff>
    </xdr:from>
    <xdr:ext cx="762000" cy="259045"/>
    <xdr:sp macro="" textlink="">
      <xdr:nvSpPr>
        <xdr:cNvPr id="277" name="テキスト ボックス 276"/>
        <xdr:cNvSpPr txBox="1"/>
      </xdr:nvSpPr>
      <xdr:spPr>
        <a:xfrm>
          <a:off x="14020800" y="15068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107.1</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96520</xdr:rowOff>
    </xdr:from>
    <xdr:to>
      <xdr:col>19</xdr:col>
      <xdr:colOff>533400</xdr:colOff>
      <xdr:row>88</xdr:row>
      <xdr:rowOff>26670</xdr:rowOff>
    </xdr:to>
    <xdr:sp macro="" textlink="">
      <xdr:nvSpPr>
        <xdr:cNvPr id="278" name="円/楕円 277"/>
        <xdr:cNvSpPr/>
      </xdr:nvSpPr>
      <xdr:spPr>
        <a:xfrm>
          <a:off x="134620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11447</xdr:rowOff>
    </xdr:from>
    <xdr:ext cx="762000" cy="259045"/>
    <xdr:sp macro="" textlink="">
      <xdr:nvSpPr>
        <xdr:cNvPr id="279" name="テキスト ボックス 278"/>
        <xdr:cNvSpPr txBox="1"/>
      </xdr:nvSpPr>
      <xdr:spPr>
        <a:xfrm>
          <a:off x="13131800" y="1509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1" name="テキスト ボックス 28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2" name="テキスト ボックス 28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[16.07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総務、企画等の管理部門の統一化や事務事業の見直し等により職員数の削減を図ってきたが、保育所や各種教育施設等の直営施設への人員配置により、類似団体平均を上回っている。</a:t>
          </a:r>
          <a:endParaRPr lang="ja-JP" altLang="ja-JP" sz="1300">
            <a:effectLst/>
          </a:endParaRPr>
        </a:p>
        <a:p>
          <a:pPr rtl="0"/>
          <a:r>
            <a:rPr lang="ja-JP" altLang="ja-JP" sz="1300" b="0" i="0" baseline="0">
              <a:solidFill>
                <a:schemeClr val="dk1"/>
              </a:solidFill>
              <a:effectLst/>
              <a:latin typeface="+mn-lt"/>
              <a:ea typeface="+mn-ea"/>
              <a:cs typeface="+mn-cs"/>
            </a:rPr>
            <a:t>　今後も退職者の完全補充を抑制し、</a:t>
          </a:r>
          <a:r>
            <a:rPr lang="en-US" altLang="ja-JP" sz="1300" b="0" i="0" baseline="0">
              <a:solidFill>
                <a:schemeClr val="dk1"/>
              </a:solidFill>
              <a:effectLst/>
              <a:latin typeface="+mn-lt"/>
              <a:ea typeface="+mn-ea"/>
              <a:cs typeface="+mn-cs"/>
            </a:rPr>
            <a:t>IT</a:t>
          </a:r>
          <a:r>
            <a:rPr lang="ja-JP" altLang="ja-JP" sz="1300" b="0" i="0" baseline="0">
              <a:solidFill>
                <a:schemeClr val="dk1"/>
              </a:solidFill>
              <a:effectLst/>
              <a:latin typeface="+mn-lt"/>
              <a:ea typeface="+mn-ea"/>
              <a:cs typeface="+mn-cs"/>
            </a:rPr>
            <a:t>等の活用により行政サービスを維持しつつより適正な定員管理に努める。</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6" name="直線コネクタ 29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7" name="テキスト ボックス 29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8" name="直線コネクタ 29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9" name="テキスト ボックス 29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0" name="直線コネクタ 29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1" name="テキスト ボックス 30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2" name="直線コネクタ 30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3" name="テキスト ボックス 30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4" name="直線コネクタ 30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5" name="テキスト ボックス 30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7" name="テキスト ボックス 30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39201</xdr:rowOff>
    </xdr:from>
    <xdr:to>
      <xdr:col>24</xdr:col>
      <xdr:colOff>558800</xdr:colOff>
      <xdr:row>66</xdr:row>
      <xdr:rowOff>55203</xdr:rowOff>
    </xdr:to>
    <xdr:cxnSp macro="">
      <xdr:nvCxnSpPr>
        <xdr:cNvPr id="309" name="直線コネクタ 308"/>
        <xdr:cNvCxnSpPr/>
      </xdr:nvCxnSpPr>
      <xdr:spPr>
        <a:xfrm flipV="1">
          <a:off x="17018000" y="10154751"/>
          <a:ext cx="0" cy="12161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27280</xdr:rowOff>
    </xdr:from>
    <xdr:ext cx="762000" cy="259045"/>
    <xdr:sp macro="" textlink="">
      <xdr:nvSpPr>
        <xdr:cNvPr id="310" name="定員管理の状況最小値テキスト"/>
        <xdr:cNvSpPr txBox="1"/>
      </xdr:nvSpPr>
      <xdr:spPr>
        <a:xfrm>
          <a:off x="17106900" y="11342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22.16</a:t>
          </a:r>
          <a:endParaRPr kumimoji="1" lang="ja-JP" altLang="en-US" sz="1000" b="1">
            <a:latin typeface="ＭＳ Ｐゴシック"/>
          </a:endParaRPr>
        </a:p>
      </xdr:txBody>
    </xdr:sp>
    <xdr:clientData/>
  </xdr:oneCellAnchor>
  <xdr:twoCellAnchor>
    <xdr:from>
      <xdr:col>24</xdr:col>
      <xdr:colOff>469900</xdr:colOff>
      <xdr:row>66</xdr:row>
      <xdr:rowOff>55203</xdr:rowOff>
    </xdr:from>
    <xdr:to>
      <xdr:col>24</xdr:col>
      <xdr:colOff>647700</xdr:colOff>
      <xdr:row>66</xdr:row>
      <xdr:rowOff>55203</xdr:rowOff>
    </xdr:to>
    <xdr:cxnSp macro="">
      <xdr:nvCxnSpPr>
        <xdr:cNvPr id="311" name="直線コネクタ 310"/>
        <xdr:cNvCxnSpPr/>
      </xdr:nvCxnSpPr>
      <xdr:spPr>
        <a:xfrm>
          <a:off x="16929100" y="11370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125578</xdr:rowOff>
    </xdr:from>
    <xdr:ext cx="762000" cy="259045"/>
    <xdr:sp macro="" textlink="">
      <xdr:nvSpPr>
        <xdr:cNvPr id="312" name="定員管理の状況最大値テキスト"/>
        <xdr:cNvSpPr txBox="1"/>
      </xdr:nvSpPr>
      <xdr:spPr>
        <a:xfrm>
          <a:off x="17106900" y="989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7.04</a:t>
          </a:r>
          <a:endParaRPr kumimoji="1" lang="ja-JP" altLang="en-US" sz="1000" b="1">
            <a:latin typeface="ＭＳ Ｐゴシック"/>
          </a:endParaRPr>
        </a:p>
      </xdr:txBody>
    </xdr:sp>
    <xdr:clientData/>
  </xdr:oneCellAnchor>
  <xdr:twoCellAnchor>
    <xdr:from>
      <xdr:col>24</xdr:col>
      <xdr:colOff>469900</xdr:colOff>
      <xdr:row>59</xdr:row>
      <xdr:rowOff>39201</xdr:rowOff>
    </xdr:from>
    <xdr:to>
      <xdr:col>24</xdr:col>
      <xdr:colOff>647700</xdr:colOff>
      <xdr:row>59</xdr:row>
      <xdr:rowOff>39201</xdr:rowOff>
    </xdr:to>
    <xdr:cxnSp macro="">
      <xdr:nvCxnSpPr>
        <xdr:cNvPr id="313" name="直線コネクタ 312"/>
        <xdr:cNvCxnSpPr/>
      </xdr:nvCxnSpPr>
      <xdr:spPr>
        <a:xfrm>
          <a:off x="16929100" y="1015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51562</xdr:rowOff>
    </xdr:from>
    <xdr:to>
      <xdr:col>24</xdr:col>
      <xdr:colOff>558800</xdr:colOff>
      <xdr:row>63</xdr:row>
      <xdr:rowOff>79714</xdr:rowOff>
    </xdr:to>
    <xdr:cxnSp macro="">
      <xdr:nvCxnSpPr>
        <xdr:cNvPr id="314" name="直線コネクタ 313"/>
        <xdr:cNvCxnSpPr/>
      </xdr:nvCxnSpPr>
      <xdr:spPr>
        <a:xfrm>
          <a:off x="16179800" y="10852912"/>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147041</xdr:rowOff>
    </xdr:from>
    <xdr:ext cx="762000" cy="259045"/>
    <xdr:sp macro="" textlink="">
      <xdr:nvSpPr>
        <xdr:cNvPr id="315" name="定員管理の状況平均値テキスト"/>
        <xdr:cNvSpPr txBox="1"/>
      </xdr:nvSpPr>
      <xdr:spPr>
        <a:xfrm>
          <a:off x="17106900" y="10434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130514</xdr:rowOff>
    </xdr:from>
    <xdr:to>
      <xdr:col>24</xdr:col>
      <xdr:colOff>609600</xdr:colOff>
      <xdr:row>62</xdr:row>
      <xdr:rowOff>60664</xdr:rowOff>
    </xdr:to>
    <xdr:sp macro="" textlink="">
      <xdr:nvSpPr>
        <xdr:cNvPr id="316" name="フローチャート : 判断 315"/>
        <xdr:cNvSpPr/>
      </xdr:nvSpPr>
      <xdr:spPr>
        <a:xfrm>
          <a:off x="169672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43519</xdr:rowOff>
    </xdr:from>
    <xdr:to>
      <xdr:col>23</xdr:col>
      <xdr:colOff>406400</xdr:colOff>
      <xdr:row>63</xdr:row>
      <xdr:rowOff>51562</xdr:rowOff>
    </xdr:to>
    <xdr:cxnSp macro="">
      <xdr:nvCxnSpPr>
        <xdr:cNvPr id="317" name="直線コネクタ 316"/>
        <xdr:cNvCxnSpPr/>
      </xdr:nvCxnSpPr>
      <xdr:spPr>
        <a:xfrm>
          <a:off x="15290800" y="10844869"/>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79841</xdr:rowOff>
    </xdr:from>
    <xdr:to>
      <xdr:col>23</xdr:col>
      <xdr:colOff>457200</xdr:colOff>
      <xdr:row>62</xdr:row>
      <xdr:rowOff>9991</xdr:rowOff>
    </xdr:to>
    <xdr:sp macro="" textlink="">
      <xdr:nvSpPr>
        <xdr:cNvPr id="318" name="フローチャート : 判断 317"/>
        <xdr:cNvSpPr/>
      </xdr:nvSpPr>
      <xdr:spPr>
        <a:xfrm>
          <a:off x="16129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20168</xdr:rowOff>
    </xdr:from>
    <xdr:ext cx="736600" cy="259045"/>
    <xdr:sp macro="" textlink="">
      <xdr:nvSpPr>
        <xdr:cNvPr id="319" name="テキスト ボックス 318"/>
        <xdr:cNvSpPr txBox="1"/>
      </xdr:nvSpPr>
      <xdr:spPr>
        <a:xfrm>
          <a:off x="15798800" y="10307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137753</xdr:rowOff>
    </xdr:from>
    <xdr:to>
      <xdr:col>22</xdr:col>
      <xdr:colOff>203200</xdr:colOff>
      <xdr:row>63</xdr:row>
      <xdr:rowOff>43519</xdr:rowOff>
    </xdr:to>
    <xdr:cxnSp macro="">
      <xdr:nvCxnSpPr>
        <xdr:cNvPr id="320" name="直線コネクタ 319"/>
        <xdr:cNvCxnSpPr/>
      </xdr:nvCxnSpPr>
      <xdr:spPr>
        <a:xfrm>
          <a:off x="14401800" y="10767653"/>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65363</xdr:rowOff>
    </xdr:from>
    <xdr:to>
      <xdr:col>22</xdr:col>
      <xdr:colOff>254000</xdr:colOff>
      <xdr:row>61</xdr:row>
      <xdr:rowOff>166963</xdr:rowOff>
    </xdr:to>
    <xdr:sp macro="" textlink="">
      <xdr:nvSpPr>
        <xdr:cNvPr id="321" name="フローチャート : 判断 320"/>
        <xdr:cNvSpPr/>
      </xdr:nvSpPr>
      <xdr:spPr>
        <a:xfrm>
          <a:off x="15240000" y="1052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5690</xdr:rowOff>
    </xdr:from>
    <xdr:ext cx="762000" cy="259045"/>
    <xdr:sp macro="" textlink="">
      <xdr:nvSpPr>
        <xdr:cNvPr id="322" name="テキスト ボックス 321"/>
        <xdr:cNvSpPr txBox="1"/>
      </xdr:nvSpPr>
      <xdr:spPr>
        <a:xfrm>
          <a:off x="14909800" y="1029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130514</xdr:rowOff>
    </xdr:from>
    <xdr:to>
      <xdr:col>21</xdr:col>
      <xdr:colOff>0</xdr:colOff>
      <xdr:row>62</xdr:row>
      <xdr:rowOff>137753</xdr:rowOff>
    </xdr:to>
    <xdr:cxnSp macro="">
      <xdr:nvCxnSpPr>
        <xdr:cNvPr id="323" name="直線コネクタ 322"/>
        <xdr:cNvCxnSpPr/>
      </xdr:nvCxnSpPr>
      <xdr:spPr>
        <a:xfrm>
          <a:off x="13512800" y="10760414"/>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61341</xdr:rowOff>
    </xdr:from>
    <xdr:to>
      <xdr:col>21</xdr:col>
      <xdr:colOff>50800</xdr:colOff>
      <xdr:row>61</xdr:row>
      <xdr:rowOff>162941</xdr:rowOff>
    </xdr:to>
    <xdr:sp macro="" textlink="">
      <xdr:nvSpPr>
        <xdr:cNvPr id="324" name="フローチャート : 判断 323"/>
        <xdr:cNvSpPr/>
      </xdr:nvSpPr>
      <xdr:spPr>
        <a:xfrm>
          <a:off x="14351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1668</xdr:rowOff>
    </xdr:from>
    <xdr:ext cx="762000" cy="259045"/>
    <xdr:sp macro="" textlink="">
      <xdr:nvSpPr>
        <xdr:cNvPr id="325" name="テキスト ボックス 324"/>
        <xdr:cNvSpPr txBox="1"/>
      </xdr:nvSpPr>
      <xdr:spPr>
        <a:xfrm>
          <a:off x="14020800" y="10288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58124</xdr:rowOff>
    </xdr:from>
    <xdr:to>
      <xdr:col>19</xdr:col>
      <xdr:colOff>533400</xdr:colOff>
      <xdr:row>61</xdr:row>
      <xdr:rowOff>159724</xdr:rowOff>
    </xdr:to>
    <xdr:sp macro="" textlink="">
      <xdr:nvSpPr>
        <xdr:cNvPr id="326" name="フローチャート : 判断 325"/>
        <xdr:cNvSpPr/>
      </xdr:nvSpPr>
      <xdr:spPr>
        <a:xfrm>
          <a:off x="13462000" y="1051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169901</xdr:rowOff>
    </xdr:from>
    <xdr:ext cx="762000" cy="259045"/>
    <xdr:sp macro="" textlink="">
      <xdr:nvSpPr>
        <xdr:cNvPr id="327" name="テキスト ボックス 326"/>
        <xdr:cNvSpPr txBox="1"/>
      </xdr:nvSpPr>
      <xdr:spPr>
        <a:xfrm>
          <a:off x="13131800" y="1028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63</xdr:row>
      <xdr:rowOff>28914</xdr:rowOff>
    </xdr:from>
    <xdr:to>
      <xdr:col>24</xdr:col>
      <xdr:colOff>609600</xdr:colOff>
      <xdr:row>63</xdr:row>
      <xdr:rowOff>130514</xdr:rowOff>
    </xdr:to>
    <xdr:sp macro="" textlink="">
      <xdr:nvSpPr>
        <xdr:cNvPr id="333" name="円/楕円 332"/>
        <xdr:cNvSpPr/>
      </xdr:nvSpPr>
      <xdr:spPr>
        <a:xfrm>
          <a:off x="16967200" y="1083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991</xdr:rowOff>
    </xdr:from>
    <xdr:ext cx="762000" cy="259045"/>
    <xdr:sp macro="" textlink="">
      <xdr:nvSpPr>
        <xdr:cNvPr id="334" name="定員管理の状況該当値テキスト"/>
        <xdr:cNvSpPr txBox="1"/>
      </xdr:nvSpPr>
      <xdr:spPr>
        <a:xfrm>
          <a:off x="17106900" y="10802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16.07</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762</xdr:rowOff>
    </xdr:from>
    <xdr:to>
      <xdr:col>23</xdr:col>
      <xdr:colOff>457200</xdr:colOff>
      <xdr:row>63</xdr:row>
      <xdr:rowOff>102362</xdr:rowOff>
    </xdr:to>
    <xdr:sp macro="" textlink="">
      <xdr:nvSpPr>
        <xdr:cNvPr id="335" name="円/楕円 334"/>
        <xdr:cNvSpPr/>
      </xdr:nvSpPr>
      <xdr:spPr>
        <a:xfrm>
          <a:off x="161290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87139</xdr:rowOff>
    </xdr:from>
    <xdr:ext cx="736600" cy="259045"/>
    <xdr:sp macro="" textlink="">
      <xdr:nvSpPr>
        <xdr:cNvPr id="336" name="テキスト ボックス 335"/>
        <xdr:cNvSpPr txBox="1"/>
      </xdr:nvSpPr>
      <xdr:spPr>
        <a:xfrm>
          <a:off x="15798800" y="1088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15.72</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164169</xdr:rowOff>
    </xdr:from>
    <xdr:to>
      <xdr:col>22</xdr:col>
      <xdr:colOff>254000</xdr:colOff>
      <xdr:row>63</xdr:row>
      <xdr:rowOff>94319</xdr:rowOff>
    </xdr:to>
    <xdr:sp macro="" textlink="">
      <xdr:nvSpPr>
        <xdr:cNvPr id="337" name="円/楕円 336"/>
        <xdr:cNvSpPr/>
      </xdr:nvSpPr>
      <xdr:spPr>
        <a:xfrm>
          <a:off x="15240000" y="1079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79096</xdr:rowOff>
    </xdr:from>
    <xdr:ext cx="762000" cy="259045"/>
    <xdr:sp macro="" textlink="">
      <xdr:nvSpPr>
        <xdr:cNvPr id="338" name="テキスト ボックス 337"/>
        <xdr:cNvSpPr txBox="1"/>
      </xdr:nvSpPr>
      <xdr:spPr>
        <a:xfrm>
          <a:off x="14909800" y="10880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15.62</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86953</xdr:rowOff>
    </xdr:from>
    <xdr:to>
      <xdr:col>21</xdr:col>
      <xdr:colOff>50800</xdr:colOff>
      <xdr:row>63</xdr:row>
      <xdr:rowOff>17103</xdr:rowOff>
    </xdr:to>
    <xdr:sp macro="" textlink="">
      <xdr:nvSpPr>
        <xdr:cNvPr id="339" name="円/楕円 338"/>
        <xdr:cNvSpPr/>
      </xdr:nvSpPr>
      <xdr:spPr>
        <a:xfrm>
          <a:off x="14351000" y="1071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1880</xdr:rowOff>
    </xdr:from>
    <xdr:ext cx="762000" cy="259045"/>
    <xdr:sp macro="" textlink="">
      <xdr:nvSpPr>
        <xdr:cNvPr id="340" name="テキスト ボックス 339"/>
        <xdr:cNvSpPr txBox="1"/>
      </xdr:nvSpPr>
      <xdr:spPr>
        <a:xfrm>
          <a:off x="14020800" y="10803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14.66</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79714</xdr:rowOff>
    </xdr:from>
    <xdr:to>
      <xdr:col>19</xdr:col>
      <xdr:colOff>533400</xdr:colOff>
      <xdr:row>63</xdr:row>
      <xdr:rowOff>9864</xdr:rowOff>
    </xdr:to>
    <xdr:sp macro="" textlink="">
      <xdr:nvSpPr>
        <xdr:cNvPr id="341" name="円/楕円 340"/>
        <xdr:cNvSpPr/>
      </xdr:nvSpPr>
      <xdr:spPr>
        <a:xfrm>
          <a:off x="13462000" y="1070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166091</xdr:rowOff>
    </xdr:from>
    <xdr:ext cx="762000" cy="259045"/>
    <xdr:sp macro="" textlink="">
      <xdr:nvSpPr>
        <xdr:cNvPr id="342" name="テキスト ボックス 341"/>
        <xdr:cNvSpPr txBox="1"/>
      </xdr:nvSpPr>
      <xdr:spPr>
        <a:xfrm>
          <a:off x="13131800" y="1079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町村合併以降、計画的な繰上償還を行うとともに、緊急度・住民ニーズを的確に把握した事業の選択により新規発行債を抑制した結果、健全化判断基準の</a:t>
          </a:r>
          <a:r>
            <a:rPr lang="en-US" altLang="ja-JP" sz="1300" b="0" i="0" baseline="0">
              <a:solidFill>
                <a:schemeClr val="dk1"/>
              </a:solidFill>
              <a:effectLst/>
              <a:latin typeface="+mn-lt"/>
              <a:ea typeface="+mn-ea"/>
              <a:cs typeface="+mn-cs"/>
            </a:rPr>
            <a:t>18</a:t>
          </a:r>
          <a:r>
            <a:rPr lang="ja-JP" altLang="ja-JP" sz="1300" b="0" i="0" baseline="0">
              <a:solidFill>
                <a:schemeClr val="dk1"/>
              </a:solidFill>
              <a:effectLst/>
              <a:latin typeface="+mn-lt"/>
              <a:ea typeface="+mn-ea"/>
              <a:cs typeface="+mn-cs"/>
            </a:rPr>
            <a:t>％を下回ったところである。</a:t>
          </a:r>
          <a:endParaRPr lang="ja-JP" altLang="ja-JP" sz="1300">
            <a:effectLst/>
          </a:endParaRPr>
        </a:p>
        <a:p>
          <a:pPr rtl="0"/>
          <a:r>
            <a:rPr lang="ja-JP" altLang="ja-JP" sz="1300" b="0" i="0" baseline="0">
              <a:solidFill>
                <a:schemeClr val="dk1"/>
              </a:solidFill>
              <a:effectLst/>
              <a:latin typeface="+mn-lt"/>
              <a:ea typeface="+mn-ea"/>
              <a:cs typeface="+mn-cs"/>
            </a:rPr>
            <a:t>　今後も引き続き起債に大きく頼ることのない財政運営に努める。</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9" name="直線コネクタ 35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0" name="テキスト ボックス 35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1" name="直線コネクタ 36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2" name="テキスト ボックス 36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3" name="直線コネクタ 36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4" name="テキスト ボックス 36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5" name="直線コネクタ 36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6" name="テキスト ボックス 36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7" name="直線コネクタ 36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8" name="テキスト ボックス 367"/>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80857</xdr:rowOff>
    </xdr:from>
    <xdr:to>
      <xdr:col>24</xdr:col>
      <xdr:colOff>558800</xdr:colOff>
      <xdr:row>43</xdr:row>
      <xdr:rowOff>111337</xdr:rowOff>
    </xdr:to>
    <xdr:cxnSp macro="">
      <xdr:nvCxnSpPr>
        <xdr:cNvPr id="371" name="直線コネクタ 370"/>
        <xdr:cNvCxnSpPr/>
      </xdr:nvCxnSpPr>
      <xdr:spPr>
        <a:xfrm flipV="1">
          <a:off x="17018000" y="6253057"/>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83414</xdr:rowOff>
    </xdr:from>
    <xdr:ext cx="762000" cy="259045"/>
    <xdr:sp macro="" textlink="">
      <xdr:nvSpPr>
        <xdr:cNvPr id="372" name="公債費負担の状況最小値テキスト"/>
        <xdr:cNvSpPr txBox="1"/>
      </xdr:nvSpPr>
      <xdr:spPr>
        <a:xfrm>
          <a:off x="17106900" y="745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24</xdr:col>
      <xdr:colOff>469900</xdr:colOff>
      <xdr:row>43</xdr:row>
      <xdr:rowOff>111337</xdr:rowOff>
    </xdr:from>
    <xdr:to>
      <xdr:col>24</xdr:col>
      <xdr:colOff>647700</xdr:colOff>
      <xdr:row>43</xdr:row>
      <xdr:rowOff>111337</xdr:rowOff>
    </xdr:to>
    <xdr:cxnSp macro="">
      <xdr:nvCxnSpPr>
        <xdr:cNvPr id="373" name="直線コネクタ 372"/>
        <xdr:cNvCxnSpPr/>
      </xdr:nvCxnSpPr>
      <xdr:spPr>
        <a:xfrm>
          <a:off x="16929100" y="7483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167234</xdr:rowOff>
    </xdr:from>
    <xdr:ext cx="762000" cy="259045"/>
    <xdr:sp macro="" textlink="">
      <xdr:nvSpPr>
        <xdr:cNvPr id="374" name="公債費負担の状況最大値テキスト"/>
        <xdr:cNvSpPr txBox="1"/>
      </xdr:nvSpPr>
      <xdr:spPr>
        <a:xfrm>
          <a:off x="17106900" y="599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24</xdr:col>
      <xdr:colOff>469900</xdr:colOff>
      <xdr:row>36</xdr:row>
      <xdr:rowOff>80857</xdr:rowOff>
    </xdr:from>
    <xdr:to>
      <xdr:col>24</xdr:col>
      <xdr:colOff>647700</xdr:colOff>
      <xdr:row>36</xdr:row>
      <xdr:rowOff>80857</xdr:rowOff>
    </xdr:to>
    <xdr:cxnSp macro="">
      <xdr:nvCxnSpPr>
        <xdr:cNvPr id="375" name="直線コネクタ 374"/>
        <xdr:cNvCxnSpPr/>
      </xdr:nvCxnSpPr>
      <xdr:spPr>
        <a:xfrm>
          <a:off x="16929100" y="625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27940</xdr:rowOff>
    </xdr:from>
    <xdr:to>
      <xdr:col>24</xdr:col>
      <xdr:colOff>558800</xdr:colOff>
      <xdr:row>41</xdr:row>
      <xdr:rowOff>68156</xdr:rowOff>
    </xdr:to>
    <xdr:cxnSp macro="">
      <xdr:nvCxnSpPr>
        <xdr:cNvPr id="376" name="直線コネクタ 375"/>
        <xdr:cNvCxnSpPr/>
      </xdr:nvCxnSpPr>
      <xdr:spPr>
        <a:xfrm flipV="1">
          <a:off x="16179800" y="7057390"/>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159614</xdr:rowOff>
    </xdr:from>
    <xdr:ext cx="762000" cy="259045"/>
    <xdr:sp macro="" textlink="">
      <xdr:nvSpPr>
        <xdr:cNvPr id="377" name="公債費負担の状況平均値テキスト"/>
        <xdr:cNvSpPr txBox="1"/>
      </xdr:nvSpPr>
      <xdr:spPr>
        <a:xfrm>
          <a:off x="17106900" y="6674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143087</xdr:rowOff>
    </xdr:from>
    <xdr:to>
      <xdr:col>24</xdr:col>
      <xdr:colOff>609600</xdr:colOff>
      <xdr:row>40</xdr:row>
      <xdr:rowOff>73237</xdr:rowOff>
    </xdr:to>
    <xdr:sp macro="" textlink="">
      <xdr:nvSpPr>
        <xdr:cNvPr id="378" name="フローチャート : 判断 377"/>
        <xdr:cNvSpPr/>
      </xdr:nvSpPr>
      <xdr:spPr>
        <a:xfrm>
          <a:off x="169672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68156</xdr:rowOff>
    </xdr:from>
    <xdr:to>
      <xdr:col>23</xdr:col>
      <xdr:colOff>406400</xdr:colOff>
      <xdr:row>42</xdr:row>
      <xdr:rowOff>41487</xdr:rowOff>
    </xdr:to>
    <xdr:cxnSp macro="">
      <xdr:nvCxnSpPr>
        <xdr:cNvPr id="379" name="直線コネクタ 378"/>
        <xdr:cNvCxnSpPr/>
      </xdr:nvCxnSpPr>
      <xdr:spPr>
        <a:xfrm flipV="1">
          <a:off x="15290800" y="7097606"/>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35983</xdr:rowOff>
    </xdr:from>
    <xdr:to>
      <xdr:col>23</xdr:col>
      <xdr:colOff>457200</xdr:colOff>
      <xdr:row>40</xdr:row>
      <xdr:rowOff>137583</xdr:rowOff>
    </xdr:to>
    <xdr:sp macro="" textlink="">
      <xdr:nvSpPr>
        <xdr:cNvPr id="380" name="フローチャート : 判断 379"/>
        <xdr:cNvSpPr/>
      </xdr:nvSpPr>
      <xdr:spPr>
        <a:xfrm>
          <a:off x="16129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147760</xdr:rowOff>
    </xdr:from>
    <xdr:ext cx="736600" cy="259045"/>
    <xdr:sp macro="" textlink="">
      <xdr:nvSpPr>
        <xdr:cNvPr id="381" name="テキスト ボックス 380"/>
        <xdr:cNvSpPr txBox="1"/>
      </xdr:nvSpPr>
      <xdr:spPr>
        <a:xfrm>
          <a:off x="15798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41487</xdr:rowOff>
    </xdr:from>
    <xdr:to>
      <xdr:col>22</xdr:col>
      <xdr:colOff>203200</xdr:colOff>
      <xdr:row>43</xdr:row>
      <xdr:rowOff>22860</xdr:rowOff>
    </xdr:to>
    <xdr:cxnSp macro="">
      <xdr:nvCxnSpPr>
        <xdr:cNvPr id="382" name="直線コネクタ 381"/>
        <xdr:cNvCxnSpPr/>
      </xdr:nvCxnSpPr>
      <xdr:spPr>
        <a:xfrm flipV="1">
          <a:off x="14401800" y="7242387"/>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116417</xdr:rowOff>
    </xdr:from>
    <xdr:to>
      <xdr:col>22</xdr:col>
      <xdr:colOff>254000</xdr:colOff>
      <xdr:row>41</xdr:row>
      <xdr:rowOff>46567</xdr:rowOff>
    </xdr:to>
    <xdr:sp macro="" textlink="">
      <xdr:nvSpPr>
        <xdr:cNvPr id="383" name="フローチャート : 判断 382"/>
        <xdr:cNvSpPr/>
      </xdr:nvSpPr>
      <xdr:spPr>
        <a:xfrm>
          <a:off x="15240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56744</xdr:rowOff>
    </xdr:from>
    <xdr:ext cx="762000" cy="259045"/>
    <xdr:sp macro="" textlink="">
      <xdr:nvSpPr>
        <xdr:cNvPr id="384" name="テキスト ボックス 383"/>
        <xdr:cNvSpPr txBox="1"/>
      </xdr:nvSpPr>
      <xdr:spPr>
        <a:xfrm>
          <a:off x="14909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22860</xdr:rowOff>
    </xdr:from>
    <xdr:to>
      <xdr:col>21</xdr:col>
      <xdr:colOff>0</xdr:colOff>
      <xdr:row>44</xdr:row>
      <xdr:rowOff>20320</xdr:rowOff>
    </xdr:to>
    <xdr:cxnSp macro="">
      <xdr:nvCxnSpPr>
        <xdr:cNvPr id="385" name="直線コネクタ 384"/>
        <xdr:cNvCxnSpPr/>
      </xdr:nvCxnSpPr>
      <xdr:spPr>
        <a:xfrm flipV="1">
          <a:off x="13512800" y="739521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17356</xdr:rowOff>
    </xdr:from>
    <xdr:to>
      <xdr:col>21</xdr:col>
      <xdr:colOff>50800</xdr:colOff>
      <xdr:row>41</xdr:row>
      <xdr:rowOff>118956</xdr:rowOff>
    </xdr:to>
    <xdr:sp macro="" textlink="">
      <xdr:nvSpPr>
        <xdr:cNvPr id="386" name="フローチャート : 判断 385"/>
        <xdr:cNvSpPr/>
      </xdr:nvSpPr>
      <xdr:spPr>
        <a:xfrm>
          <a:off x="14351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129133</xdr:rowOff>
    </xdr:from>
    <xdr:ext cx="762000" cy="259045"/>
    <xdr:sp macro="" textlink="">
      <xdr:nvSpPr>
        <xdr:cNvPr id="387" name="テキスト ボックス 386"/>
        <xdr:cNvSpPr txBox="1"/>
      </xdr:nvSpPr>
      <xdr:spPr>
        <a:xfrm>
          <a:off x="14020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113877</xdr:rowOff>
    </xdr:from>
    <xdr:to>
      <xdr:col>19</xdr:col>
      <xdr:colOff>533400</xdr:colOff>
      <xdr:row>42</xdr:row>
      <xdr:rowOff>44027</xdr:rowOff>
    </xdr:to>
    <xdr:sp macro="" textlink="">
      <xdr:nvSpPr>
        <xdr:cNvPr id="388" name="フローチャート : 判断 387"/>
        <xdr:cNvSpPr/>
      </xdr:nvSpPr>
      <xdr:spPr>
        <a:xfrm>
          <a:off x="13462000" y="71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54204</xdr:rowOff>
    </xdr:from>
    <xdr:ext cx="762000" cy="259045"/>
    <xdr:sp macro="" textlink="">
      <xdr:nvSpPr>
        <xdr:cNvPr id="389" name="テキスト ボックス 388"/>
        <xdr:cNvSpPr txBox="1"/>
      </xdr:nvSpPr>
      <xdr:spPr>
        <a:xfrm>
          <a:off x="13131800" y="691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148590</xdr:rowOff>
    </xdr:from>
    <xdr:to>
      <xdr:col>24</xdr:col>
      <xdr:colOff>609600</xdr:colOff>
      <xdr:row>41</xdr:row>
      <xdr:rowOff>78740</xdr:rowOff>
    </xdr:to>
    <xdr:sp macro="" textlink="">
      <xdr:nvSpPr>
        <xdr:cNvPr id="395" name="円/楕円 394"/>
        <xdr:cNvSpPr/>
      </xdr:nvSpPr>
      <xdr:spPr>
        <a:xfrm>
          <a:off x="169672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120667</xdr:rowOff>
    </xdr:from>
    <xdr:ext cx="762000" cy="259045"/>
    <xdr:sp macro="" textlink="">
      <xdr:nvSpPr>
        <xdr:cNvPr id="396" name="公債費負担の状況該当値テキスト"/>
        <xdr:cNvSpPr txBox="1"/>
      </xdr:nvSpPr>
      <xdr:spPr>
        <a:xfrm>
          <a:off x="17106900" y="6978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17356</xdr:rowOff>
    </xdr:from>
    <xdr:to>
      <xdr:col>23</xdr:col>
      <xdr:colOff>457200</xdr:colOff>
      <xdr:row>41</xdr:row>
      <xdr:rowOff>118956</xdr:rowOff>
    </xdr:to>
    <xdr:sp macro="" textlink="">
      <xdr:nvSpPr>
        <xdr:cNvPr id="397" name="円/楕円 396"/>
        <xdr:cNvSpPr/>
      </xdr:nvSpPr>
      <xdr:spPr>
        <a:xfrm>
          <a:off x="16129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103733</xdr:rowOff>
    </xdr:from>
    <xdr:ext cx="736600" cy="259045"/>
    <xdr:sp macro="" textlink="">
      <xdr:nvSpPr>
        <xdr:cNvPr id="398" name="テキスト ボックス 397"/>
        <xdr:cNvSpPr txBox="1"/>
      </xdr:nvSpPr>
      <xdr:spPr>
        <a:xfrm>
          <a:off x="15798800" y="713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162137</xdr:rowOff>
    </xdr:from>
    <xdr:to>
      <xdr:col>22</xdr:col>
      <xdr:colOff>254000</xdr:colOff>
      <xdr:row>42</xdr:row>
      <xdr:rowOff>92287</xdr:rowOff>
    </xdr:to>
    <xdr:sp macro="" textlink="">
      <xdr:nvSpPr>
        <xdr:cNvPr id="399" name="円/楕円 398"/>
        <xdr:cNvSpPr/>
      </xdr:nvSpPr>
      <xdr:spPr>
        <a:xfrm>
          <a:off x="15240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77064</xdr:rowOff>
    </xdr:from>
    <xdr:ext cx="762000" cy="259045"/>
    <xdr:sp macro="" textlink="">
      <xdr:nvSpPr>
        <xdr:cNvPr id="400" name="テキスト ボックス 399"/>
        <xdr:cNvSpPr txBox="1"/>
      </xdr:nvSpPr>
      <xdr:spPr>
        <a:xfrm>
          <a:off x="14909800" y="727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143510</xdr:rowOff>
    </xdr:from>
    <xdr:to>
      <xdr:col>21</xdr:col>
      <xdr:colOff>50800</xdr:colOff>
      <xdr:row>43</xdr:row>
      <xdr:rowOff>73660</xdr:rowOff>
    </xdr:to>
    <xdr:sp macro="" textlink="">
      <xdr:nvSpPr>
        <xdr:cNvPr id="401" name="円/楕円 400"/>
        <xdr:cNvSpPr/>
      </xdr:nvSpPr>
      <xdr:spPr>
        <a:xfrm>
          <a:off x="14351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58437</xdr:rowOff>
    </xdr:from>
    <xdr:ext cx="762000" cy="259045"/>
    <xdr:sp macro="" textlink="">
      <xdr:nvSpPr>
        <xdr:cNvPr id="402" name="テキスト ボックス 401"/>
        <xdr:cNvSpPr txBox="1"/>
      </xdr:nvSpPr>
      <xdr:spPr>
        <a:xfrm>
          <a:off x="14020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140970</xdr:rowOff>
    </xdr:from>
    <xdr:to>
      <xdr:col>19</xdr:col>
      <xdr:colOff>533400</xdr:colOff>
      <xdr:row>44</xdr:row>
      <xdr:rowOff>71120</xdr:rowOff>
    </xdr:to>
    <xdr:sp macro="" textlink="">
      <xdr:nvSpPr>
        <xdr:cNvPr id="403" name="円/楕円 402"/>
        <xdr:cNvSpPr/>
      </xdr:nvSpPr>
      <xdr:spPr>
        <a:xfrm>
          <a:off x="13462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55897</xdr:rowOff>
    </xdr:from>
    <xdr:ext cx="762000" cy="259045"/>
    <xdr:sp macro="" textlink="">
      <xdr:nvSpPr>
        <xdr:cNvPr id="404" name="テキスト ボックス 403"/>
        <xdr:cNvSpPr txBox="1"/>
      </xdr:nvSpPr>
      <xdr:spPr>
        <a:xfrm>
          <a:off x="13131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合併以降、計画的な繰上償還を行ったことと、新規発行債の抑制を行ったことで地方債現在高が大幅に減少したことにより数値は改善傾向にある。</a:t>
          </a:r>
          <a:endParaRPr lang="ja-JP" altLang="ja-JP" sz="1300">
            <a:effectLst/>
          </a:endParaRPr>
        </a:p>
        <a:p>
          <a:r>
            <a:rPr lang="ja-JP" altLang="ja-JP" sz="1300" b="0" i="0" baseline="0">
              <a:solidFill>
                <a:schemeClr val="dk1"/>
              </a:solidFill>
              <a:effectLst/>
              <a:latin typeface="+mn-lt"/>
              <a:ea typeface="+mn-ea"/>
              <a:cs typeface="+mn-cs"/>
            </a:rPr>
            <a:t>　今後も引き続き新規発行債を抑制する等、後世への負担を少しでも軽減するよう財政の健全化に努める。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1" name="直線コネクタ 42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2" name="テキスト ボックス 42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3" name="直線コネクタ 42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4" name="テキスト ボックス 42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5" name="直線コネクタ 42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6" name="テキスト ボックス 42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7" name="直線コネクタ 42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8" name="テキスト ボックス 42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9" name="直線コネクタ 42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0" name="テキスト ボックス 42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1" name="直線コネクタ 43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2" name="テキスト ボックス 43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77349</xdr:rowOff>
    </xdr:to>
    <xdr:cxnSp macro="">
      <xdr:nvCxnSpPr>
        <xdr:cNvPr id="435" name="直線コネクタ 434"/>
        <xdr:cNvCxnSpPr/>
      </xdr:nvCxnSpPr>
      <xdr:spPr>
        <a:xfrm flipV="1">
          <a:off x="17018000" y="2313214"/>
          <a:ext cx="0" cy="17074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49426</xdr:rowOff>
    </xdr:from>
    <xdr:ext cx="762000" cy="259045"/>
    <xdr:sp macro="" textlink="">
      <xdr:nvSpPr>
        <xdr:cNvPr id="436" name="将来負担の状況最小値テキスト"/>
        <xdr:cNvSpPr txBox="1"/>
      </xdr:nvSpPr>
      <xdr:spPr>
        <a:xfrm>
          <a:off x="17106900" y="3992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148.6</a:t>
          </a:r>
          <a:endParaRPr kumimoji="1" lang="ja-JP" altLang="en-US" sz="1000" b="1">
            <a:latin typeface="ＭＳ Ｐゴシック"/>
          </a:endParaRPr>
        </a:p>
      </xdr:txBody>
    </xdr:sp>
    <xdr:clientData/>
  </xdr:oneCellAnchor>
  <xdr:twoCellAnchor>
    <xdr:from>
      <xdr:col>24</xdr:col>
      <xdr:colOff>469900</xdr:colOff>
      <xdr:row>23</xdr:row>
      <xdr:rowOff>77349</xdr:rowOff>
    </xdr:from>
    <xdr:to>
      <xdr:col>24</xdr:col>
      <xdr:colOff>647700</xdr:colOff>
      <xdr:row>23</xdr:row>
      <xdr:rowOff>77349</xdr:rowOff>
    </xdr:to>
    <xdr:cxnSp macro="">
      <xdr:nvCxnSpPr>
        <xdr:cNvPr id="437" name="直線コネクタ 436"/>
        <xdr:cNvCxnSpPr/>
      </xdr:nvCxnSpPr>
      <xdr:spPr>
        <a:xfrm>
          <a:off x="16929100" y="40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38"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9" name="直線コネクタ 43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10523</xdr:rowOff>
    </xdr:from>
    <xdr:to>
      <xdr:col>24</xdr:col>
      <xdr:colOff>558800</xdr:colOff>
      <xdr:row>19</xdr:row>
      <xdr:rowOff>79466</xdr:rowOff>
    </xdr:to>
    <xdr:cxnSp macro="">
      <xdr:nvCxnSpPr>
        <xdr:cNvPr id="440" name="直線コネクタ 439"/>
        <xdr:cNvCxnSpPr/>
      </xdr:nvCxnSpPr>
      <xdr:spPr>
        <a:xfrm>
          <a:off x="16179800" y="3268073"/>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17434</xdr:rowOff>
    </xdr:from>
    <xdr:ext cx="762000" cy="259045"/>
    <xdr:sp macro="" textlink="">
      <xdr:nvSpPr>
        <xdr:cNvPr id="441" name="将来負担の状況平均値テキスト"/>
        <xdr:cNvSpPr txBox="1"/>
      </xdr:nvSpPr>
      <xdr:spPr>
        <a:xfrm>
          <a:off x="17106900" y="2417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907</xdr:rowOff>
    </xdr:from>
    <xdr:to>
      <xdr:col>24</xdr:col>
      <xdr:colOff>609600</xdr:colOff>
      <xdr:row>15</xdr:row>
      <xdr:rowOff>102507</xdr:rowOff>
    </xdr:to>
    <xdr:sp macro="" textlink="">
      <xdr:nvSpPr>
        <xdr:cNvPr id="442" name="フローチャート : 判断 441"/>
        <xdr:cNvSpPr/>
      </xdr:nvSpPr>
      <xdr:spPr>
        <a:xfrm>
          <a:off x="16967200" y="257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10523</xdr:rowOff>
    </xdr:from>
    <xdr:to>
      <xdr:col>23</xdr:col>
      <xdr:colOff>406400</xdr:colOff>
      <xdr:row>20</xdr:row>
      <xdr:rowOff>83820</xdr:rowOff>
    </xdr:to>
    <xdr:cxnSp macro="">
      <xdr:nvCxnSpPr>
        <xdr:cNvPr id="443" name="直線コネクタ 442"/>
        <xdr:cNvCxnSpPr/>
      </xdr:nvCxnSpPr>
      <xdr:spPr>
        <a:xfrm flipV="1">
          <a:off x="15290800" y="3268073"/>
          <a:ext cx="889000" cy="24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67794</xdr:rowOff>
    </xdr:from>
    <xdr:to>
      <xdr:col>23</xdr:col>
      <xdr:colOff>457200</xdr:colOff>
      <xdr:row>14</xdr:row>
      <xdr:rowOff>169394</xdr:rowOff>
    </xdr:to>
    <xdr:sp macro="" textlink="">
      <xdr:nvSpPr>
        <xdr:cNvPr id="444" name="フローチャート : 判断 443"/>
        <xdr:cNvSpPr/>
      </xdr:nvSpPr>
      <xdr:spPr>
        <a:xfrm>
          <a:off x="16129000" y="2468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8121</xdr:rowOff>
    </xdr:from>
    <xdr:ext cx="736600" cy="259045"/>
    <xdr:sp macro="" textlink="">
      <xdr:nvSpPr>
        <xdr:cNvPr id="445" name="テキスト ボックス 444"/>
        <xdr:cNvSpPr txBox="1"/>
      </xdr:nvSpPr>
      <xdr:spPr>
        <a:xfrm>
          <a:off x="15798800" y="2236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36709</xdr:rowOff>
    </xdr:from>
    <xdr:to>
      <xdr:col>22</xdr:col>
      <xdr:colOff>203200</xdr:colOff>
      <xdr:row>20</xdr:row>
      <xdr:rowOff>83820</xdr:rowOff>
    </xdr:to>
    <xdr:cxnSp macro="">
      <xdr:nvCxnSpPr>
        <xdr:cNvPr id="446" name="直線コネクタ 445"/>
        <xdr:cNvCxnSpPr/>
      </xdr:nvCxnSpPr>
      <xdr:spPr>
        <a:xfrm>
          <a:off x="14401800" y="3465709"/>
          <a:ext cx="889000" cy="4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97669</xdr:rowOff>
    </xdr:from>
    <xdr:to>
      <xdr:col>22</xdr:col>
      <xdr:colOff>254000</xdr:colOff>
      <xdr:row>15</xdr:row>
      <xdr:rowOff>27819</xdr:rowOff>
    </xdr:to>
    <xdr:sp macro="" textlink="">
      <xdr:nvSpPr>
        <xdr:cNvPr id="447" name="フローチャート : 判断 446"/>
        <xdr:cNvSpPr/>
      </xdr:nvSpPr>
      <xdr:spPr>
        <a:xfrm>
          <a:off x="15240000" y="24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37996</xdr:rowOff>
    </xdr:from>
    <xdr:ext cx="762000" cy="259045"/>
    <xdr:sp macro="" textlink="">
      <xdr:nvSpPr>
        <xdr:cNvPr id="448" name="テキスト ボックス 447"/>
        <xdr:cNvSpPr txBox="1"/>
      </xdr:nvSpPr>
      <xdr:spPr>
        <a:xfrm>
          <a:off x="14909800" y="2266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36709</xdr:rowOff>
    </xdr:from>
    <xdr:to>
      <xdr:col>21</xdr:col>
      <xdr:colOff>0</xdr:colOff>
      <xdr:row>21</xdr:row>
      <xdr:rowOff>75535</xdr:rowOff>
    </xdr:to>
    <xdr:cxnSp macro="">
      <xdr:nvCxnSpPr>
        <xdr:cNvPr id="449" name="直線コネクタ 448"/>
        <xdr:cNvCxnSpPr/>
      </xdr:nvCxnSpPr>
      <xdr:spPr>
        <a:xfrm flipV="1">
          <a:off x="13512800" y="3465709"/>
          <a:ext cx="889000" cy="210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16994</xdr:rowOff>
    </xdr:from>
    <xdr:to>
      <xdr:col>21</xdr:col>
      <xdr:colOff>50800</xdr:colOff>
      <xdr:row>15</xdr:row>
      <xdr:rowOff>118594</xdr:rowOff>
    </xdr:to>
    <xdr:sp macro="" textlink="">
      <xdr:nvSpPr>
        <xdr:cNvPr id="450" name="フローチャート : 判断 449"/>
        <xdr:cNvSpPr/>
      </xdr:nvSpPr>
      <xdr:spPr>
        <a:xfrm>
          <a:off x="14351000" y="25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128771</xdr:rowOff>
    </xdr:from>
    <xdr:ext cx="762000" cy="259045"/>
    <xdr:sp macro="" textlink="">
      <xdr:nvSpPr>
        <xdr:cNvPr id="451" name="テキスト ボックス 450"/>
        <xdr:cNvSpPr txBox="1"/>
      </xdr:nvSpPr>
      <xdr:spPr>
        <a:xfrm>
          <a:off x="14020800" y="235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134197</xdr:rowOff>
    </xdr:from>
    <xdr:to>
      <xdr:col>19</xdr:col>
      <xdr:colOff>533400</xdr:colOff>
      <xdr:row>16</xdr:row>
      <xdr:rowOff>64347</xdr:rowOff>
    </xdr:to>
    <xdr:sp macro="" textlink="">
      <xdr:nvSpPr>
        <xdr:cNvPr id="452" name="フローチャート : 判断 451"/>
        <xdr:cNvSpPr/>
      </xdr:nvSpPr>
      <xdr:spPr>
        <a:xfrm>
          <a:off x="13462000" y="270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74524</xdr:rowOff>
    </xdr:from>
    <xdr:ext cx="762000" cy="259045"/>
    <xdr:sp macro="" textlink="">
      <xdr:nvSpPr>
        <xdr:cNvPr id="453" name="テキスト ボックス 452"/>
        <xdr:cNvSpPr txBox="1"/>
      </xdr:nvSpPr>
      <xdr:spPr>
        <a:xfrm>
          <a:off x="13131800" y="2474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19</xdr:row>
      <xdr:rowOff>28666</xdr:rowOff>
    </xdr:from>
    <xdr:to>
      <xdr:col>24</xdr:col>
      <xdr:colOff>609600</xdr:colOff>
      <xdr:row>19</xdr:row>
      <xdr:rowOff>130266</xdr:rowOff>
    </xdr:to>
    <xdr:sp macro="" textlink="">
      <xdr:nvSpPr>
        <xdr:cNvPr id="459" name="円/楕円 458"/>
        <xdr:cNvSpPr/>
      </xdr:nvSpPr>
      <xdr:spPr>
        <a:xfrm>
          <a:off x="16967200" y="328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743</xdr:rowOff>
    </xdr:from>
    <xdr:ext cx="762000" cy="259045"/>
    <xdr:sp macro="" textlink="">
      <xdr:nvSpPr>
        <xdr:cNvPr id="460" name="将来負担の状況該当値テキスト"/>
        <xdr:cNvSpPr txBox="1"/>
      </xdr:nvSpPr>
      <xdr:spPr>
        <a:xfrm>
          <a:off x="17106900" y="3258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131173</xdr:rowOff>
    </xdr:from>
    <xdr:to>
      <xdr:col>23</xdr:col>
      <xdr:colOff>457200</xdr:colOff>
      <xdr:row>19</xdr:row>
      <xdr:rowOff>61323</xdr:rowOff>
    </xdr:to>
    <xdr:sp macro="" textlink="">
      <xdr:nvSpPr>
        <xdr:cNvPr id="461" name="円/楕円 460"/>
        <xdr:cNvSpPr/>
      </xdr:nvSpPr>
      <xdr:spPr>
        <a:xfrm>
          <a:off x="16129000" y="321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46100</xdr:rowOff>
    </xdr:from>
    <xdr:ext cx="736600" cy="259045"/>
    <xdr:sp macro="" textlink="">
      <xdr:nvSpPr>
        <xdr:cNvPr id="462" name="テキスト ボックス 461"/>
        <xdr:cNvSpPr txBox="1"/>
      </xdr:nvSpPr>
      <xdr:spPr>
        <a:xfrm>
          <a:off x="15798800" y="3303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33020</xdr:rowOff>
    </xdr:from>
    <xdr:to>
      <xdr:col>22</xdr:col>
      <xdr:colOff>254000</xdr:colOff>
      <xdr:row>20</xdr:row>
      <xdr:rowOff>134620</xdr:rowOff>
    </xdr:to>
    <xdr:sp macro="" textlink="">
      <xdr:nvSpPr>
        <xdr:cNvPr id="463" name="円/楕円 462"/>
        <xdr:cNvSpPr/>
      </xdr:nvSpPr>
      <xdr:spPr>
        <a:xfrm>
          <a:off x="15240000" y="346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119397</xdr:rowOff>
    </xdr:from>
    <xdr:ext cx="762000" cy="259045"/>
    <xdr:sp macro="" textlink="">
      <xdr:nvSpPr>
        <xdr:cNvPr id="464" name="テキスト ボックス 463"/>
        <xdr:cNvSpPr txBox="1"/>
      </xdr:nvSpPr>
      <xdr:spPr>
        <a:xfrm>
          <a:off x="14909800" y="354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104.4</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157359</xdr:rowOff>
    </xdr:from>
    <xdr:to>
      <xdr:col>21</xdr:col>
      <xdr:colOff>50800</xdr:colOff>
      <xdr:row>20</xdr:row>
      <xdr:rowOff>87509</xdr:rowOff>
    </xdr:to>
    <xdr:sp macro="" textlink="">
      <xdr:nvSpPr>
        <xdr:cNvPr id="465" name="円/楕円 464"/>
        <xdr:cNvSpPr/>
      </xdr:nvSpPr>
      <xdr:spPr>
        <a:xfrm>
          <a:off x="14351000" y="341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72286</xdr:rowOff>
    </xdr:from>
    <xdr:ext cx="762000" cy="259045"/>
    <xdr:sp macro="" textlink="">
      <xdr:nvSpPr>
        <xdr:cNvPr id="466" name="テキスト ボックス 465"/>
        <xdr:cNvSpPr txBox="1"/>
      </xdr:nvSpPr>
      <xdr:spPr>
        <a:xfrm>
          <a:off x="14020800" y="350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24735</xdr:rowOff>
    </xdr:from>
    <xdr:to>
      <xdr:col>19</xdr:col>
      <xdr:colOff>533400</xdr:colOff>
      <xdr:row>21</xdr:row>
      <xdr:rowOff>126335</xdr:rowOff>
    </xdr:to>
    <xdr:sp macro="" textlink="">
      <xdr:nvSpPr>
        <xdr:cNvPr id="467" name="円/楕円 466"/>
        <xdr:cNvSpPr/>
      </xdr:nvSpPr>
      <xdr:spPr>
        <a:xfrm>
          <a:off x="13462000" y="362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111112</xdr:rowOff>
    </xdr:from>
    <xdr:ext cx="762000" cy="259045"/>
    <xdr:sp macro="" textlink="">
      <xdr:nvSpPr>
        <xdr:cNvPr id="468" name="テキスト ボックス 467"/>
        <xdr:cNvSpPr txBox="1"/>
      </xdr:nvSpPr>
      <xdr:spPr>
        <a:xfrm>
          <a:off x="13131800" y="3711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島根県津和野町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7,902
7,846
307.03
10,057,905
9,796,445
134,583
4,967,918
12,733,481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10.9
89.1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新規職員の採用抑制等により人件費総額の削減に努めており、類似団体の平均を下回っている。しかしながら、保育所や教育施設等を直営で行っているため、人口１人当たり決算額では類似団体の平均を上回っている。</a:t>
          </a:r>
          <a:endParaRPr lang="ja-JP" altLang="ja-JP" sz="1300">
            <a:effectLst/>
          </a:endParaRPr>
        </a:p>
        <a:p>
          <a:r>
            <a:rPr lang="ja-JP" altLang="ja-JP" sz="1300" b="0" i="0" baseline="0">
              <a:solidFill>
                <a:schemeClr val="dk1"/>
              </a:solidFill>
              <a:effectLst/>
              <a:latin typeface="+mn-lt"/>
              <a:ea typeface="+mn-ea"/>
              <a:cs typeface="+mn-cs"/>
            </a:rPr>
            <a:t>　今後は施設の見直しや指定管理者制度の導入等により委託化を進め、引き続き人件費関係経費全体について抑制に努める。</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90424</xdr:rowOff>
    </xdr:from>
    <xdr:to>
      <xdr:col>7</xdr:col>
      <xdr:colOff>15875</xdr:colOff>
      <xdr:row>39</xdr:row>
      <xdr:rowOff>152146</xdr:rowOff>
    </xdr:to>
    <xdr:cxnSp macro="">
      <xdr:nvCxnSpPr>
        <xdr:cNvPr id="59" name="直線コネクタ 58"/>
        <xdr:cNvCxnSpPr/>
      </xdr:nvCxnSpPr>
      <xdr:spPr>
        <a:xfrm flipV="1">
          <a:off x="4826000" y="5919724"/>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124223</xdr:rowOff>
    </xdr:from>
    <xdr:ext cx="762000" cy="259045"/>
    <xdr:sp macro="" textlink="">
      <xdr:nvSpPr>
        <xdr:cNvPr id="60" name="人件費最小値テキスト"/>
        <xdr:cNvSpPr txBox="1"/>
      </xdr:nvSpPr>
      <xdr:spPr>
        <a:xfrm>
          <a:off x="4914900" y="681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34.3</a:t>
          </a:r>
          <a:endParaRPr kumimoji="1" lang="ja-JP" altLang="en-US" sz="1000" b="1">
            <a:latin typeface="ＭＳ Ｐゴシック"/>
          </a:endParaRPr>
        </a:p>
      </xdr:txBody>
    </xdr:sp>
    <xdr:clientData/>
  </xdr:oneCellAnchor>
  <xdr:twoCellAnchor>
    <xdr:from>
      <xdr:col>6</xdr:col>
      <xdr:colOff>612775</xdr:colOff>
      <xdr:row>39</xdr:row>
      <xdr:rowOff>152146</xdr:rowOff>
    </xdr:from>
    <xdr:to>
      <xdr:col>7</xdr:col>
      <xdr:colOff>104775</xdr:colOff>
      <xdr:row>39</xdr:row>
      <xdr:rowOff>152146</xdr:rowOff>
    </xdr:to>
    <xdr:cxnSp macro="">
      <xdr:nvCxnSpPr>
        <xdr:cNvPr id="61" name="直線コネクタ 60"/>
        <xdr:cNvCxnSpPr/>
      </xdr:nvCxnSpPr>
      <xdr:spPr>
        <a:xfrm>
          <a:off x="4737100" y="683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5351</xdr:rowOff>
    </xdr:from>
    <xdr:ext cx="762000" cy="259045"/>
    <xdr:sp macro="" textlink="">
      <xdr:nvSpPr>
        <xdr:cNvPr id="62" name="人件費最大値テキスト"/>
        <xdr:cNvSpPr txBox="1"/>
      </xdr:nvSpPr>
      <xdr:spPr>
        <a:xfrm>
          <a:off x="4914900" y="566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34</xdr:row>
      <xdr:rowOff>90424</xdr:rowOff>
    </xdr:from>
    <xdr:to>
      <xdr:col>7</xdr:col>
      <xdr:colOff>104775</xdr:colOff>
      <xdr:row>34</xdr:row>
      <xdr:rowOff>90424</xdr:rowOff>
    </xdr:to>
    <xdr:cxnSp macro="">
      <xdr:nvCxnSpPr>
        <xdr:cNvPr id="63" name="直線コネクタ 62"/>
        <xdr:cNvCxnSpPr/>
      </xdr:nvCxnSpPr>
      <xdr:spPr>
        <a:xfrm>
          <a:off x="4737100" y="59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117856</xdr:rowOff>
    </xdr:from>
    <xdr:to>
      <xdr:col>7</xdr:col>
      <xdr:colOff>15875</xdr:colOff>
      <xdr:row>36</xdr:row>
      <xdr:rowOff>140716</xdr:rowOff>
    </xdr:to>
    <xdr:cxnSp macro="">
      <xdr:nvCxnSpPr>
        <xdr:cNvPr id="64" name="直線コネクタ 63"/>
        <xdr:cNvCxnSpPr/>
      </xdr:nvCxnSpPr>
      <xdr:spPr>
        <a:xfrm flipV="1">
          <a:off x="3987800" y="629005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271</xdr:rowOff>
    </xdr:from>
    <xdr:ext cx="762000" cy="259045"/>
    <xdr:sp macro="" textlink="">
      <xdr:nvSpPr>
        <xdr:cNvPr id="65" name="人件費平均値テキスト"/>
        <xdr:cNvSpPr txBox="1"/>
      </xdr:nvSpPr>
      <xdr:spPr>
        <a:xfrm>
          <a:off x="4914900" y="6343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28194</xdr:rowOff>
    </xdr:from>
    <xdr:to>
      <xdr:col>7</xdr:col>
      <xdr:colOff>66675</xdr:colOff>
      <xdr:row>37</xdr:row>
      <xdr:rowOff>129794</xdr:rowOff>
    </xdr:to>
    <xdr:sp macro="" textlink="">
      <xdr:nvSpPr>
        <xdr:cNvPr id="66" name="フローチャート : 判断 65"/>
        <xdr:cNvSpPr/>
      </xdr:nvSpPr>
      <xdr:spPr>
        <a:xfrm>
          <a:off x="47752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99568</xdr:rowOff>
    </xdr:from>
    <xdr:to>
      <xdr:col>5</xdr:col>
      <xdr:colOff>549275</xdr:colOff>
      <xdr:row>36</xdr:row>
      <xdr:rowOff>140716</xdr:rowOff>
    </xdr:to>
    <xdr:cxnSp macro="">
      <xdr:nvCxnSpPr>
        <xdr:cNvPr id="67" name="直線コネクタ 66"/>
        <xdr:cNvCxnSpPr/>
      </xdr:nvCxnSpPr>
      <xdr:spPr>
        <a:xfrm>
          <a:off x="3098800" y="627176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68" name="フローチャート : 判断 67"/>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105427</xdr:rowOff>
    </xdr:from>
    <xdr:ext cx="736600" cy="259045"/>
    <xdr:sp macro="" textlink="">
      <xdr:nvSpPr>
        <xdr:cNvPr id="69" name="テキスト ボックス 68"/>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99568</xdr:rowOff>
    </xdr:from>
    <xdr:to>
      <xdr:col>4</xdr:col>
      <xdr:colOff>346075</xdr:colOff>
      <xdr:row>36</xdr:row>
      <xdr:rowOff>104140</xdr:rowOff>
    </xdr:to>
    <xdr:cxnSp macro="">
      <xdr:nvCxnSpPr>
        <xdr:cNvPr id="70" name="直線コネクタ 69"/>
        <xdr:cNvCxnSpPr/>
      </xdr:nvCxnSpPr>
      <xdr:spPr>
        <a:xfrm flipV="1">
          <a:off x="2209800" y="62717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163068</xdr:rowOff>
    </xdr:from>
    <xdr:to>
      <xdr:col>4</xdr:col>
      <xdr:colOff>396875</xdr:colOff>
      <xdr:row>37</xdr:row>
      <xdr:rowOff>93218</xdr:rowOff>
    </xdr:to>
    <xdr:sp macro="" textlink="">
      <xdr:nvSpPr>
        <xdr:cNvPr id="71" name="フローチャート : 判断 70"/>
        <xdr:cNvSpPr/>
      </xdr:nvSpPr>
      <xdr:spPr>
        <a:xfrm>
          <a:off x="3048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77995</xdr:rowOff>
    </xdr:from>
    <xdr:ext cx="762000" cy="259045"/>
    <xdr:sp macro="" textlink="">
      <xdr:nvSpPr>
        <xdr:cNvPr id="72" name="テキスト ボックス 71"/>
        <xdr:cNvSpPr txBox="1"/>
      </xdr:nvSpPr>
      <xdr:spPr>
        <a:xfrm>
          <a:off x="2717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44704</xdr:rowOff>
    </xdr:from>
    <xdr:to>
      <xdr:col>3</xdr:col>
      <xdr:colOff>142875</xdr:colOff>
      <xdr:row>36</xdr:row>
      <xdr:rowOff>104140</xdr:rowOff>
    </xdr:to>
    <xdr:cxnSp macro="">
      <xdr:nvCxnSpPr>
        <xdr:cNvPr id="73" name="直線コネクタ 72"/>
        <xdr:cNvCxnSpPr/>
      </xdr:nvCxnSpPr>
      <xdr:spPr>
        <a:xfrm>
          <a:off x="1320800" y="621690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9906</xdr:rowOff>
    </xdr:from>
    <xdr:to>
      <xdr:col>3</xdr:col>
      <xdr:colOff>193675</xdr:colOff>
      <xdr:row>37</xdr:row>
      <xdr:rowOff>111506</xdr:rowOff>
    </xdr:to>
    <xdr:sp macro="" textlink="">
      <xdr:nvSpPr>
        <xdr:cNvPr id="74" name="フローチャート : 判断 73"/>
        <xdr:cNvSpPr/>
      </xdr:nvSpPr>
      <xdr:spPr>
        <a:xfrm>
          <a:off x="2159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96283</xdr:rowOff>
    </xdr:from>
    <xdr:ext cx="762000" cy="259045"/>
    <xdr:sp macro="" textlink="">
      <xdr:nvSpPr>
        <xdr:cNvPr id="75" name="テキスト ボックス 74"/>
        <xdr:cNvSpPr txBox="1"/>
      </xdr:nvSpPr>
      <xdr:spPr>
        <a:xfrm>
          <a:off x="1828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6" name="フローチャート : 判断 75"/>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105427</xdr:rowOff>
    </xdr:from>
    <xdr:ext cx="762000" cy="259045"/>
    <xdr:sp macro="" textlink="">
      <xdr:nvSpPr>
        <xdr:cNvPr id="77" name="テキスト ボックス 76"/>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67056</xdr:rowOff>
    </xdr:from>
    <xdr:to>
      <xdr:col>7</xdr:col>
      <xdr:colOff>66675</xdr:colOff>
      <xdr:row>36</xdr:row>
      <xdr:rowOff>168656</xdr:rowOff>
    </xdr:to>
    <xdr:sp macro="" textlink="">
      <xdr:nvSpPr>
        <xdr:cNvPr id="83" name="円/楕円 82"/>
        <xdr:cNvSpPr/>
      </xdr:nvSpPr>
      <xdr:spPr>
        <a:xfrm>
          <a:off x="47752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83583</xdr:rowOff>
    </xdr:from>
    <xdr:ext cx="762000" cy="259045"/>
    <xdr:sp macro="" textlink="">
      <xdr:nvSpPr>
        <xdr:cNvPr id="84" name="人件費該当値テキスト"/>
        <xdr:cNvSpPr txBox="1"/>
      </xdr:nvSpPr>
      <xdr:spPr>
        <a:xfrm>
          <a:off x="4914900" y="608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89916</xdr:rowOff>
    </xdr:from>
    <xdr:to>
      <xdr:col>5</xdr:col>
      <xdr:colOff>600075</xdr:colOff>
      <xdr:row>37</xdr:row>
      <xdr:rowOff>20066</xdr:rowOff>
    </xdr:to>
    <xdr:sp macro="" textlink="">
      <xdr:nvSpPr>
        <xdr:cNvPr id="85" name="円/楕円 84"/>
        <xdr:cNvSpPr/>
      </xdr:nvSpPr>
      <xdr:spPr>
        <a:xfrm>
          <a:off x="3937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30243</xdr:rowOff>
    </xdr:from>
    <xdr:ext cx="736600" cy="259045"/>
    <xdr:sp macro="" textlink="">
      <xdr:nvSpPr>
        <xdr:cNvPr id="86" name="テキスト ボックス 85"/>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48768</xdr:rowOff>
    </xdr:from>
    <xdr:to>
      <xdr:col>4</xdr:col>
      <xdr:colOff>396875</xdr:colOff>
      <xdr:row>36</xdr:row>
      <xdr:rowOff>150368</xdr:rowOff>
    </xdr:to>
    <xdr:sp macro="" textlink="">
      <xdr:nvSpPr>
        <xdr:cNvPr id="87" name="円/楕円 86"/>
        <xdr:cNvSpPr/>
      </xdr:nvSpPr>
      <xdr:spPr>
        <a:xfrm>
          <a:off x="3048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160545</xdr:rowOff>
    </xdr:from>
    <xdr:ext cx="762000" cy="259045"/>
    <xdr:sp macro="" textlink="">
      <xdr:nvSpPr>
        <xdr:cNvPr id="88" name="テキスト ボックス 87"/>
        <xdr:cNvSpPr txBox="1"/>
      </xdr:nvSpPr>
      <xdr:spPr>
        <a:xfrm>
          <a:off x="2717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53340</xdr:rowOff>
    </xdr:from>
    <xdr:to>
      <xdr:col>3</xdr:col>
      <xdr:colOff>193675</xdr:colOff>
      <xdr:row>36</xdr:row>
      <xdr:rowOff>154940</xdr:rowOff>
    </xdr:to>
    <xdr:sp macro="" textlink="">
      <xdr:nvSpPr>
        <xdr:cNvPr id="89" name="円/楕円 88"/>
        <xdr:cNvSpPr/>
      </xdr:nvSpPr>
      <xdr:spPr>
        <a:xfrm>
          <a:off x="2159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165117</xdr:rowOff>
    </xdr:from>
    <xdr:ext cx="762000" cy="259045"/>
    <xdr:sp macro="" textlink="">
      <xdr:nvSpPr>
        <xdr:cNvPr id="90" name="テキスト ボックス 89"/>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165354</xdr:rowOff>
    </xdr:from>
    <xdr:to>
      <xdr:col>1</xdr:col>
      <xdr:colOff>676275</xdr:colOff>
      <xdr:row>36</xdr:row>
      <xdr:rowOff>95504</xdr:rowOff>
    </xdr:to>
    <xdr:sp macro="" textlink="">
      <xdr:nvSpPr>
        <xdr:cNvPr id="91" name="円/楕円 90"/>
        <xdr:cNvSpPr/>
      </xdr:nvSpPr>
      <xdr:spPr>
        <a:xfrm>
          <a:off x="1270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105681</xdr:rowOff>
    </xdr:from>
    <xdr:ext cx="762000" cy="259045"/>
    <xdr:sp macro="" textlink="">
      <xdr:nvSpPr>
        <xdr:cNvPr id="92" name="テキスト ボックス 91"/>
        <xdr:cNvSpPr txBox="1"/>
      </xdr:nvSpPr>
      <xdr:spPr>
        <a:xfrm>
          <a:off x="939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mn-lt"/>
              <a:ea typeface="+mn-ea"/>
              <a:cs typeface="+mn-cs"/>
            </a:rPr>
            <a:t>　直営施設の維持管理費が依然として大きなウェートを占めており、</a:t>
          </a:r>
          <a:r>
            <a:rPr lang="ja-JP" altLang="en-US" sz="1300" b="0" i="0" baseline="0">
              <a:solidFill>
                <a:schemeClr val="dk1"/>
              </a:solidFill>
              <a:effectLst/>
              <a:latin typeface="+mn-lt"/>
              <a:ea typeface="+mn-ea"/>
              <a:cs typeface="+mn-cs"/>
            </a:rPr>
            <a:t>今後は維持管理経費の削減と効率的な施設利用を図るため、施設の統廃合や指定管理者制度導入の検討を行う。</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22</xdr:row>
      <xdr:rowOff>66040</xdr:rowOff>
    </xdr:to>
    <xdr:cxnSp macro="">
      <xdr:nvCxnSpPr>
        <xdr:cNvPr id="120" name="直線コネクタ 119"/>
        <xdr:cNvCxnSpPr/>
      </xdr:nvCxnSpPr>
      <xdr:spPr>
        <a:xfrm flipV="1">
          <a:off x="16510000" y="23749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1"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2" name="直線コネクタ 121"/>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3"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4" name="直線コネクタ 123"/>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104140</xdr:rowOff>
    </xdr:from>
    <xdr:to>
      <xdr:col>24</xdr:col>
      <xdr:colOff>31750</xdr:colOff>
      <xdr:row>16</xdr:row>
      <xdr:rowOff>134620</xdr:rowOff>
    </xdr:to>
    <xdr:cxnSp macro="">
      <xdr:nvCxnSpPr>
        <xdr:cNvPr id="125" name="直線コネクタ 124"/>
        <xdr:cNvCxnSpPr/>
      </xdr:nvCxnSpPr>
      <xdr:spPr>
        <a:xfrm flipV="1">
          <a:off x="15671800" y="28473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48277</xdr:rowOff>
    </xdr:from>
    <xdr:ext cx="762000" cy="259045"/>
    <xdr:sp macro="" textlink="">
      <xdr:nvSpPr>
        <xdr:cNvPr id="126" name="物件費平均値テキスト"/>
        <xdr:cNvSpPr txBox="1"/>
      </xdr:nvSpPr>
      <xdr:spPr>
        <a:xfrm>
          <a:off x="16598900" y="279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76200</xdr:rowOff>
    </xdr:from>
    <xdr:to>
      <xdr:col>24</xdr:col>
      <xdr:colOff>82550</xdr:colOff>
      <xdr:row>17</xdr:row>
      <xdr:rowOff>6350</xdr:rowOff>
    </xdr:to>
    <xdr:sp macro="" textlink="">
      <xdr:nvSpPr>
        <xdr:cNvPr id="127" name="フローチャート : 判断 126"/>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111760</xdr:rowOff>
    </xdr:from>
    <xdr:to>
      <xdr:col>22</xdr:col>
      <xdr:colOff>565150</xdr:colOff>
      <xdr:row>16</xdr:row>
      <xdr:rowOff>134620</xdr:rowOff>
    </xdr:to>
    <xdr:cxnSp macro="">
      <xdr:nvCxnSpPr>
        <xdr:cNvPr id="128" name="直線コネクタ 127"/>
        <xdr:cNvCxnSpPr/>
      </xdr:nvCxnSpPr>
      <xdr:spPr>
        <a:xfrm>
          <a:off x="14782800" y="28549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68580</xdr:rowOff>
    </xdr:from>
    <xdr:to>
      <xdr:col>22</xdr:col>
      <xdr:colOff>615950</xdr:colOff>
      <xdr:row>16</xdr:row>
      <xdr:rowOff>170180</xdr:rowOff>
    </xdr:to>
    <xdr:sp macro="" textlink="">
      <xdr:nvSpPr>
        <xdr:cNvPr id="129" name="フローチャート : 判断 128"/>
        <xdr:cNvSpPr/>
      </xdr:nvSpPr>
      <xdr:spPr>
        <a:xfrm>
          <a:off x="156210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8907</xdr:rowOff>
    </xdr:from>
    <xdr:ext cx="736600" cy="259045"/>
    <xdr:sp macro="" textlink="">
      <xdr:nvSpPr>
        <xdr:cNvPr id="130" name="テキスト ボックス 129"/>
        <xdr:cNvSpPr txBox="1"/>
      </xdr:nvSpPr>
      <xdr:spPr>
        <a:xfrm>
          <a:off x="15290800" y="2580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73660</xdr:rowOff>
    </xdr:from>
    <xdr:to>
      <xdr:col>21</xdr:col>
      <xdr:colOff>361950</xdr:colOff>
      <xdr:row>16</xdr:row>
      <xdr:rowOff>111760</xdr:rowOff>
    </xdr:to>
    <xdr:cxnSp macro="">
      <xdr:nvCxnSpPr>
        <xdr:cNvPr id="131" name="直線コネクタ 130"/>
        <xdr:cNvCxnSpPr/>
      </xdr:nvCxnSpPr>
      <xdr:spPr>
        <a:xfrm>
          <a:off x="13893800" y="28168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22860</xdr:rowOff>
    </xdr:from>
    <xdr:to>
      <xdr:col>21</xdr:col>
      <xdr:colOff>412750</xdr:colOff>
      <xdr:row>16</xdr:row>
      <xdr:rowOff>124460</xdr:rowOff>
    </xdr:to>
    <xdr:sp macro="" textlink="">
      <xdr:nvSpPr>
        <xdr:cNvPr id="132" name="フローチャート : 判断 131"/>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134637</xdr:rowOff>
    </xdr:from>
    <xdr:ext cx="762000" cy="259045"/>
    <xdr:sp macro="" textlink="">
      <xdr:nvSpPr>
        <xdr:cNvPr id="133" name="テキスト ボックス 132"/>
        <xdr:cNvSpPr txBox="1"/>
      </xdr:nvSpPr>
      <xdr:spPr>
        <a:xfrm>
          <a:off x="14401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85090</xdr:rowOff>
    </xdr:from>
    <xdr:to>
      <xdr:col>20</xdr:col>
      <xdr:colOff>158750</xdr:colOff>
      <xdr:row>16</xdr:row>
      <xdr:rowOff>73660</xdr:rowOff>
    </xdr:to>
    <xdr:cxnSp macro="">
      <xdr:nvCxnSpPr>
        <xdr:cNvPr id="134" name="直線コネクタ 133"/>
        <xdr:cNvCxnSpPr/>
      </xdr:nvCxnSpPr>
      <xdr:spPr>
        <a:xfrm>
          <a:off x="13004800" y="265684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140970</xdr:rowOff>
    </xdr:from>
    <xdr:to>
      <xdr:col>20</xdr:col>
      <xdr:colOff>209550</xdr:colOff>
      <xdr:row>16</xdr:row>
      <xdr:rowOff>71120</xdr:rowOff>
    </xdr:to>
    <xdr:sp macro="" textlink="">
      <xdr:nvSpPr>
        <xdr:cNvPr id="135" name="フローチャート : 判断 134"/>
        <xdr:cNvSpPr/>
      </xdr:nvSpPr>
      <xdr:spPr>
        <a:xfrm>
          <a:off x="13843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81297</xdr:rowOff>
    </xdr:from>
    <xdr:ext cx="762000" cy="259045"/>
    <xdr:sp macro="" textlink="">
      <xdr:nvSpPr>
        <xdr:cNvPr id="136" name="テキスト ボックス 135"/>
        <xdr:cNvSpPr txBox="1"/>
      </xdr:nvSpPr>
      <xdr:spPr>
        <a:xfrm>
          <a:off x="13512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7" name="フローチャート : 判断 136"/>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10177</xdr:rowOff>
    </xdr:from>
    <xdr:ext cx="762000" cy="259045"/>
    <xdr:sp macro="" textlink="">
      <xdr:nvSpPr>
        <xdr:cNvPr id="138" name="テキスト ボックス 137"/>
        <xdr:cNvSpPr txBox="1"/>
      </xdr:nvSpPr>
      <xdr:spPr>
        <a:xfrm>
          <a:off x="12623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53340</xdr:rowOff>
    </xdr:from>
    <xdr:to>
      <xdr:col>24</xdr:col>
      <xdr:colOff>82550</xdr:colOff>
      <xdr:row>16</xdr:row>
      <xdr:rowOff>154940</xdr:rowOff>
    </xdr:to>
    <xdr:sp macro="" textlink="">
      <xdr:nvSpPr>
        <xdr:cNvPr id="144" name="円/楕円 143"/>
        <xdr:cNvSpPr/>
      </xdr:nvSpPr>
      <xdr:spPr>
        <a:xfrm>
          <a:off x="164592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69867</xdr:rowOff>
    </xdr:from>
    <xdr:ext cx="762000" cy="259045"/>
    <xdr:sp macro="" textlink="">
      <xdr:nvSpPr>
        <xdr:cNvPr id="145" name="物件費該当値テキスト"/>
        <xdr:cNvSpPr txBox="1"/>
      </xdr:nvSpPr>
      <xdr:spPr>
        <a:xfrm>
          <a:off x="165989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83820</xdr:rowOff>
    </xdr:from>
    <xdr:to>
      <xdr:col>22</xdr:col>
      <xdr:colOff>615950</xdr:colOff>
      <xdr:row>17</xdr:row>
      <xdr:rowOff>13970</xdr:rowOff>
    </xdr:to>
    <xdr:sp macro="" textlink="">
      <xdr:nvSpPr>
        <xdr:cNvPr id="146" name="円/楕円 145"/>
        <xdr:cNvSpPr/>
      </xdr:nvSpPr>
      <xdr:spPr>
        <a:xfrm>
          <a:off x="15621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170197</xdr:rowOff>
    </xdr:from>
    <xdr:ext cx="736600" cy="259045"/>
    <xdr:sp macro="" textlink="">
      <xdr:nvSpPr>
        <xdr:cNvPr id="147" name="テキスト ボックス 146"/>
        <xdr:cNvSpPr txBox="1"/>
      </xdr:nvSpPr>
      <xdr:spPr>
        <a:xfrm>
          <a:off x="15290800" y="291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60960</xdr:rowOff>
    </xdr:from>
    <xdr:to>
      <xdr:col>21</xdr:col>
      <xdr:colOff>412750</xdr:colOff>
      <xdr:row>16</xdr:row>
      <xdr:rowOff>162560</xdr:rowOff>
    </xdr:to>
    <xdr:sp macro="" textlink="">
      <xdr:nvSpPr>
        <xdr:cNvPr id="148" name="円/楕円 147"/>
        <xdr:cNvSpPr/>
      </xdr:nvSpPr>
      <xdr:spPr>
        <a:xfrm>
          <a:off x="14732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147337</xdr:rowOff>
    </xdr:from>
    <xdr:ext cx="762000" cy="259045"/>
    <xdr:sp macro="" textlink="">
      <xdr:nvSpPr>
        <xdr:cNvPr id="149" name="テキスト ボックス 148"/>
        <xdr:cNvSpPr txBox="1"/>
      </xdr:nvSpPr>
      <xdr:spPr>
        <a:xfrm>
          <a:off x="14401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22860</xdr:rowOff>
    </xdr:from>
    <xdr:to>
      <xdr:col>20</xdr:col>
      <xdr:colOff>209550</xdr:colOff>
      <xdr:row>16</xdr:row>
      <xdr:rowOff>124460</xdr:rowOff>
    </xdr:to>
    <xdr:sp macro="" textlink="">
      <xdr:nvSpPr>
        <xdr:cNvPr id="150" name="円/楕円 149"/>
        <xdr:cNvSpPr/>
      </xdr:nvSpPr>
      <xdr:spPr>
        <a:xfrm>
          <a:off x="13843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109237</xdr:rowOff>
    </xdr:from>
    <xdr:ext cx="762000" cy="259045"/>
    <xdr:sp macro="" textlink="">
      <xdr:nvSpPr>
        <xdr:cNvPr id="151" name="テキスト ボックス 150"/>
        <xdr:cNvSpPr txBox="1"/>
      </xdr:nvSpPr>
      <xdr:spPr>
        <a:xfrm>
          <a:off x="13512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34290</xdr:rowOff>
    </xdr:from>
    <xdr:to>
      <xdr:col>19</xdr:col>
      <xdr:colOff>6350</xdr:colOff>
      <xdr:row>15</xdr:row>
      <xdr:rowOff>135890</xdr:rowOff>
    </xdr:to>
    <xdr:sp macro="" textlink="">
      <xdr:nvSpPr>
        <xdr:cNvPr id="152" name="円/楕円 151"/>
        <xdr:cNvSpPr/>
      </xdr:nvSpPr>
      <xdr:spPr>
        <a:xfrm>
          <a:off x="129540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146067</xdr:rowOff>
    </xdr:from>
    <xdr:ext cx="762000" cy="259045"/>
    <xdr:sp macro="" textlink="">
      <xdr:nvSpPr>
        <xdr:cNvPr id="153" name="テキスト ボックス 152"/>
        <xdr:cNvSpPr txBox="1"/>
      </xdr:nvSpPr>
      <xdr:spPr>
        <a:xfrm>
          <a:off x="126238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扶助費にかかる経常収支比率は類似団体の平均を下回っているが、平成</a:t>
          </a:r>
          <a:r>
            <a:rPr kumimoji="1" lang="en-US" altLang="ja-JP" sz="1300">
              <a:latin typeface="ＭＳ Ｐゴシック"/>
            </a:rPr>
            <a:t>23</a:t>
          </a:r>
          <a:r>
            <a:rPr kumimoji="1" lang="ja-JP" altLang="en-US" sz="1300">
              <a:latin typeface="ＭＳ Ｐゴシック"/>
            </a:rPr>
            <a:t>年度から上昇が続いている。老人ホーム措置費・障害者自立支援給付費・障害児給付費の増加によるものが主な要因である。</a:t>
          </a:r>
          <a:endParaRPr kumimoji="1" lang="en-US" altLang="ja-JP" sz="1300">
            <a:latin typeface="ＭＳ Ｐゴシック"/>
          </a:endParaRPr>
        </a:p>
        <a:p>
          <a:r>
            <a:rPr kumimoji="1" lang="ja-JP" altLang="en-US" sz="1300">
              <a:latin typeface="ＭＳ Ｐゴシック"/>
            </a:rPr>
            <a:t>　今後も資格・認定審査等の適正化や各種手当の見直しを行い、上昇傾向に歯止めをかけるよう努める。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61</xdr:row>
      <xdr:rowOff>88900</xdr:rowOff>
    </xdr:to>
    <xdr:cxnSp macro="">
      <xdr:nvCxnSpPr>
        <xdr:cNvPr id="181" name="直線コネクタ 180"/>
        <xdr:cNvCxnSpPr/>
      </xdr:nvCxnSpPr>
      <xdr:spPr>
        <a:xfrm flipV="1">
          <a:off x="4826000" y="89662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60977</xdr:rowOff>
    </xdr:from>
    <xdr:ext cx="762000" cy="259045"/>
    <xdr:sp macro="" textlink="">
      <xdr:nvSpPr>
        <xdr:cNvPr id="182"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61</xdr:row>
      <xdr:rowOff>88900</xdr:rowOff>
    </xdr:from>
    <xdr:to>
      <xdr:col>7</xdr:col>
      <xdr:colOff>104775</xdr:colOff>
      <xdr:row>61</xdr:row>
      <xdr:rowOff>88900</xdr:rowOff>
    </xdr:to>
    <xdr:cxnSp macro="">
      <xdr:nvCxnSpPr>
        <xdr:cNvPr id="183" name="直線コネクタ 182"/>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4"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5" name="直線コネクタ 184"/>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31750</xdr:rowOff>
    </xdr:from>
    <xdr:to>
      <xdr:col>7</xdr:col>
      <xdr:colOff>15875</xdr:colOff>
      <xdr:row>54</xdr:row>
      <xdr:rowOff>146050</xdr:rowOff>
    </xdr:to>
    <xdr:cxnSp macro="">
      <xdr:nvCxnSpPr>
        <xdr:cNvPr id="186" name="直線コネクタ 185"/>
        <xdr:cNvCxnSpPr/>
      </xdr:nvCxnSpPr>
      <xdr:spPr>
        <a:xfrm>
          <a:off x="3987800" y="92900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67327</xdr:rowOff>
    </xdr:from>
    <xdr:ext cx="762000" cy="259045"/>
    <xdr:sp macro="" textlink="">
      <xdr:nvSpPr>
        <xdr:cNvPr id="187"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8" name="フローチャート :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146050</xdr:rowOff>
    </xdr:from>
    <xdr:to>
      <xdr:col>5</xdr:col>
      <xdr:colOff>549275</xdr:colOff>
      <xdr:row>54</xdr:row>
      <xdr:rowOff>31750</xdr:rowOff>
    </xdr:to>
    <xdr:cxnSp macro="">
      <xdr:nvCxnSpPr>
        <xdr:cNvPr id="189" name="直線コネクタ 188"/>
        <xdr:cNvCxnSpPr/>
      </xdr:nvCxnSpPr>
      <xdr:spPr>
        <a:xfrm>
          <a:off x="3098800" y="92329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57150</xdr:rowOff>
    </xdr:from>
    <xdr:to>
      <xdr:col>5</xdr:col>
      <xdr:colOff>600075</xdr:colOff>
      <xdr:row>55</xdr:row>
      <xdr:rowOff>158750</xdr:rowOff>
    </xdr:to>
    <xdr:sp macro="" textlink="">
      <xdr:nvSpPr>
        <xdr:cNvPr id="190" name="フローチャート : 判断 189"/>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143527</xdr:rowOff>
    </xdr:from>
    <xdr:ext cx="736600" cy="259045"/>
    <xdr:sp macro="" textlink="">
      <xdr:nvSpPr>
        <xdr:cNvPr id="191" name="テキスト ボックス 190"/>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127000</xdr:rowOff>
    </xdr:from>
    <xdr:to>
      <xdr:col>4</xdr:col>
      <xdr:colOff>346075</xdr:colOff>
      <xdr:row>53</xdr:row>
      <xdr:rowOff>146050</xdr:rowOff>
    </xdr:to>
    <xdr:cxnSp macro="">
      <xdr:nvCxnSpPr>
        <xdr:cNvPr id="192" name="直線コネクタ 191"/>
        <xdr:cNvCxnSpPr/>
      </xdr:nvCxnSpPr>
      <xdr:spPr>
        <a:xfrm>
          <a:off x="2209800" y="9213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0</xdr:rowOff>
    </xdr:from>
    <xdr:to>
      <xdr:col>4</xdr:col>
      <xdr:colOff>396875</xdr:colOff>
      <xdr:row>55</xdr:row>
      <xdr:rowOff>101600</xdr:rowOff>
    </xdr:to>
    <xdr:sp macro="" textlink="">
      <xdr:nvSpPr>
        <xdr:cNvPr id="193" name="フローチャート : 判断 192"/>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86377</xdr:rowOff>
    </xdr:from>
    <xdr:ext cx="762000" cy="259045"/>
    <xdr:sp macro="" textlink="">
      <xdr:nvSpPr>
        <xdr:cNvPr id="194" name="テキスト ボックス 193"/>
        <xdr:cNvSpPr txBox="1"/>
      </xdr:nvSpPr>
      <xdr:spPr>
        <a:xfrm>
          <a:off x="2717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88900</xdr:rowOff>
    </xdr:from>
    <xdr:to>
      <xdr:col>3</xdr:col>
      <xdr:colOff>142875</xdr:colOff>
      <xdr:row>53</xdr:row>
      <xdr:rowOff>127000</xdr:rowOff>
    </xdr:to>
    <xdr:cxnSp macro="">
      <xdr:nvCxnSpPr>
        <xdr:cNvPr id="195" name="直線コネクタ 194"/>
        <xdr:cNvCxnSpPr/>
      </xdr:nvCxnSpPr>
      <xdr:spPr>
        <a:xfrm>
          <a:off x="1320800" y="9175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0</xdr:rowOff>
    </xdr:from>
    <xdr:to>
      <xdr:col>3</xdr:col>
      <xdr:colOff>193675</xdr:colOff>
      <xdr:row>55</xdr:row>
      <xdr:rowOff>101600</xdr:rowOff>
    </xdr:to>
    <xdr:sp macro="" textlink="">
      <xdr:nvSpPr>
        <xdr:cNvPr id="196" name="フローチャート : 判断 195"/>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86377</xdr:rowOff>
    </xdr:from>
    <xdr:ext cx="762000" cy="259045"/>
    <xdr:sp macro="" textlink="">
      <xdr:nvSpPr>
        <xdr:cNvPr id="197" name="テキスト ボックス 196"/>
        <xdr:cNvSpPr txBox="1"/>
      </xdr:nvSpPr>
      <xdr:spPr>
        <a:xfrm>
          <a:off x="1828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198" name="フローチャート : 判断 197"/>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29227</xdr:rowOff>
    </xdr:from>
    <xdr:ext cx="762000" cy="259045"/>
    <xdr:sp macro="" textlink="">
      <xdr:nvSpPr>
        <xdr:cNvPr id="199" name="テキスト ボックス 198"/>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95250</xdr:rowOff>
    </xdr:from>
    <xdr:to>
      <xdr:col>7</xdr:col>
      <xdr:colOff>66675</xdr:colOff>
      <xdr:row>55</xdr:row>
      <xdr:rowOff>25400</xdr:rowOff>
    </xdr:to>
    <xdr:sp macro="" textlink="">
      <xdr:nvSpPr>
        <xdr:cNvPr id="205" name="円/楕円 204"/>
        <xdr:cNvSpPr/>
      </xdr:nvSpPr>
      <xdr:spPr>
        <a:xfrm>
          <a:off x="47752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111777</xdr:rowOff>
    </xdr:from>
    <xdr:ext cx="762000" cy="259045"/>
    <xdr:sp macro="" textlink="">
      <xdr:nvSpPr>
        <xdr:cNvPr id="206" name="扶助費該当値テキスト"/>
        <xdr:cNvSpPr txBox="1"/>
      </xdr:nvSpPr>
      <xdr:spPr>
        <a:xfrm>
          <a:off x="49149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152400</xdr:rowOff>
    </xdr:from>
    <xdr:to>
      <xdr:col>5</xdr:col>
      <xdr:colOff>600075</xdr:colOff>
      <xdr:row>54</xdr:row>
      <xdr:rowOff>82550</xdr:rowOff>
    </xdr:to>
    <xdr:sp macro="" textlink="">
      <xdr:nvSpPr>
        <xdr:cNvPr id="207" name="円/楕円 206"/>
        <xdr:cNvSpPr/>
      </xdr:nvSpPr>
      <xdr:spPr>
        <a:xfrm>
          <a:off x="3937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92727</xdr:rowOff>
    </xdr:from>
    <xdr:ext cx="736600" cy="259045"/>
    <xdr:sp macro="" textlink="">
      <xdr:nvSpPr>
        <xdr:cNvPr id="208" name="テキスト ボックス 207"/>
        <xdr:cNvSpPr txBox="1"/>
      </xdr:nvSpPr>
      <xdr:spPr>
        <a:xfrm>
          <a:off x="3606800" y="900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95250</xdr:rowOff>
    </xdr:from>
    <xdr:to>
      <xdr:col>4</xdr:col>
      <xdr:colOff>396875</xdr:colOff>
      <xdr:row>54</xdr:row>
      <xdr:rowOff>25400</xdr:rowOff>
    </xdr:to>
    <xdr:sp macro="" textlink="">
      <xdr:nvSpPr>
        <xdr:cNvPr id="209" name="円/楕円 208"/>
        <xdr:cNvSpPr/>
      </xdr:nvSpPr>
      <xdr:spPr>
        <a:xfrm>
          <a:off x="3048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35577</xdr:rowOff>
    </xdr:from>
    <xdr:ext cx="762000" cy="259045"/>
    <xdr:sp macro="" textlink="">
      <xdr:nvSpPr>
        <xdr:cNvPr id="210" name="テキスト ボックス 209"/>
        <xdr:cNvSpPr txBox="1"/>
      </xdr:nvSpPr>
      <xdr:spPr>
        <a:xfrm>
          <a:off x="2717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76200</xdr:rowOff>
    </xdr:from>
    <xdr:to>
      <xdr:col>3</xdr:col>
      <xdr:colOff>193675</xdr:colOff>
      <xdr:row>54</xdr:row>
      <xdr:rowOff>6350</xdr:rowOff>
    </xdr:to>
    <xdr:sp macro="" textlink="">
      <xdr:nvSpPr>
        <xdr:cNvPr id="211" name="円/楕円 210"/>
        <xdr:cNvSpPr/>
      </xdr:nvSpPr>
      <xdr:spPr>
        <a:xfrm>
          <a:off x="2159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16527</xdr:rowOff>
    </xdr:from>
    <xdr:ext cx="762000" cy="259045"/>
    <xdr:sp macro="" textlink="">
      <xdr:nvSpPr>
        <xdr:cNvPr id="212" name="テキスト ボックス 211"/>
        <xdr:cNvSpPr txBox="1"/>
      </xdr:nvSpPr>
      <xdr:spPr>
        <a:xfrm>
          <a:off x="1828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38100</xdr:rowOff>
    </xdr:from>
    <xdr:to>
      <xdr:col>1</xdr:col>
      <xdr:colOff>676275</xdr:colOff>
      <xdr:row>53</xdr:row>
      <xdr:rowOff>139700</xdr:rowOff>
    </xdr:to>
    <xdr:sp macro="" textlink="">
      <xdr:nvSpPr>
        <xdr:cNvPr id="213" name="円/楕円 212"/>
        <xdr:cNvSpPr/>
      </xdr:nvSpPr>
      <xdr:spPr>
        <a:xfrm>
          <a:off x="12700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149877</xdr:rowOff>
    </xdr:from>
    <xdr:ext cx="762000" cy="259045"/>
    <xdr:sp macro="" textlink="">
      <xdr:nvSpPr>
        <xdr:cNvPr id="214" name="テキスト ボックス 213"/>
        <xdr:cNvSpPr txBox="1"/>
      </xdr:nvSpPr>
      <xdr:spPr>
        <a:xfrm>
          <a:off x="939800" y="889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a:t>
          </a:r>
          <a:r>
            <a:rPr lang="ja-JP" altLang="en-US" sz="1300" b="0" i="0" baseline="0">
              <a:solidFill>
                <a:schemeClr val="dk1"/>
              </a:solidFill>
              <a:effectLst/>
              <a:latin typeface="+mn-lt"/>
              <a:ea typeface="+mn-ea"/>
              <a:cs typeface="+mn-cs"/>
            </a:rPr>
            <a:t>その他については国民健康保険特別会計への繰出金が減少したことが大きな要因ですが、維持補修費にかかる経常収支比率については増加傾向にあり、今後も大規模修繕や更新の時期をむかえることから公共施設等総合管理計画に基いた計画的な長寿命化対策及び公共施設等の有効活用・適正化に努める。</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119380</xdr:rowOff>
    </xdr:from>
    <xdr:to>
      <xdr:col>24</xdr:col>
      <xdr:colOff>31750</xdr:colOff>
      <xdr:row>60</xdr:row>
      <xdr:rowOff>88900</xdr:rowOff>
    </xdr:to>
    <xdr:cxnSp macro="">
      <xdr:nvCxnSpPr>
        <xdr:cNvPr id="242" name="直線コネクタ 241"/>
        <xdr:cNvCxnSpPr/>
      </xdr:nvCxnSpPr>
      <xdr:spPr>
        <a:xfrm flipV="1">
          <a:off x="16510000" y="903478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60977</xdr:rowOff>
    </xdr:from>
    <xdr:ext cx="762000" cy="259045"/>
    <xdr:sp macro="" textlink="">
      <xdr:nvSpPr>
        <xdr:cNvPr id="243"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60</xdr:row>
      <xdr:rowOff>88900</xdr:rowOff>
    </xdr:from>
    <xdr:to>
      <xdr:col>24</xdr:col>
      <xdr:colOff>120650</xdr:colOff>
      <xdr:row>60</xdr:row>
      <xdr:rowOff>88900</xdr:rowOff>
    </xdr:to>
    <xdr:cxnSp macro="">
      <xdr:nvCxnSpPr>
        <xdr:cNvPr id="244" name="直線コネクタ 243"/>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34307</xdr:rowOff>
    </xdr:from>
    <xdr:ext cx="762000" cy="259045"/>
    <xdr:sp macro="" textlink="">
      <xdr:nvSpPr>
        <xdr:cNvPr id="245" name="その他最大値テキスト"/>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23</xdr:col>
      <xdr:colOff>628650</xdr:colOff>
      <xdr:row>52</xdr:row>
      <xdr:rowOff>119380</xdr:rowOff>
    </xdr:from>
    <xdr:to>
      <xdr:col>24</xdr:col>
      <xdr:colOff>120650</xdr:colOff>
      <xdr:row>52</xdr:row>
      <xdr:rowOff>119380</xdr:rowOff>
    </xdr:to>
    <xdr:cxnSp macro="">
      <xdr:nvCxnSpPr>
        <xdr:cNvPr id="246" name="直線コネクタ 245"/>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149860</xdr:rowOff>
    </xdr:from>
    <xdr:to>
      <xdr:col>24</xdr:col>
      <xdr:colOff>31750</xdr:colOff>
      <xdr:row>55</xdr:row>
      <xdr:rowOff>31750</xdr:rowOff>
    </xdr:to>
    <xdr:cxnSp macro="">
      <xdr:nvCxnSpPr>
        <xdr:cNvPr id="247" name="直線コネクタ 246"/>
        <xdr:cNvCxnSpPr/>
      </xdr:nvCxnSpPr>
      <xdr:spPr>
        <a:xfrm flipV="1">
          <a:off x="15671800" y="94081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40657</xdr:rowOff>
    </xdr:from>
    <xdr:ext cx="762000" cy="259045"/>
    <xdr:sp macro="" textlink="">
      <xdr:nvSpPr>
        <xdr:cNvPr id="248" name="その他平均値テキスト"/>
        <xdr:cNvSpPr txBox="1"/>
      </xdr:nvSpPr>
      <xdr:spPr>
        <a:xfrm>
          <a:off x="16598900" y="9641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68580</xdr:rowOff>
    </xdr:from>
    <xdr:to>
      <xdr:col>24</xdr:col>
      <xdr:colOff>82550</xdr:colOff>
      <xdr:row>56</xdr:row>
      <xdr:rowOff>170180</xdr:rowOff>
    </xdr:to>
    <xdr:sp macro="" textlink="">
      <xdr:nvSpPr>
        <xdr:cNvPr id="249" name="フローチャート : 判断 248"/>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31750</xdr:rowOff>
    </xdr:from>
    <xdr:to>
      <xdr:col>22</xdr:col>
      <xdr:colOff>565150</xdr:colOff>
      <xdr:row>55</xdr:row>
      <xdr:rowOff>31750</xdr:rowOff>
    </xdr:to>
    <xdr:cxnSp macro="">
      <xdr:nvCxnSpPr>
        <xdr:cNvPr id="250" name="直線コネクタ 249"/>
        <xdr:cNvCxnSpPr/>
      </xdr:nvCxnSpPr>
      <xdr:spPr>
        <a:xfrm>
          <a:off x="14782800" y="946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76200</xdr:rowOff>
    </xdr:from>
    <xdr:to>
      <xdr:col>22</xdr:col>
      <xdr:colOff>615950</xdr:colOff>
      <xdr:row>57</xdr:row>
      <xdr:rowOff>6350</xdr:rowOff>
    </xdr:to>
    <xdr:sp macro="" textlink="">
      <xdr:nvSpPr>
        <xdr:cNvPr id="251" name="フローチャート : 判断 250"/>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162577</xdr:rowOff>
    </xdr:from>
    <xdr:ext cx="736600" cy="259045"/>
    <xdr:sp macro="" textlink="">
      <xdr:nvSpPr>
        <xdr:cNvPr id="252" name="テキスト ボックス 251"/>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157480</xdr:rowOff>
    </xdr:from>
    <xdr:to>
      <xdr:col>21</xdr:col>
      <xdr:colOff>361950</xdr:colOff>
      <xdr:row>55</xdr:row>
      <xdr:rowOff>31750</xdr:rowOff>
    </xdr:to>
    <xdr:cxnSp macro="">
      <xdr:nvCxnSpPr>
        <xdr:cNvPr id="253" name="直線コネクタ 252"/>
        <xdr:cNvCxnSpPr/>
      </xdr:nvCxnSpPr>
      <xdr:spPr>
        <a:xfrm>
          <a:off x="13893800" y="9415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22860</xdr:rowOff>
    </xdr:from>
    <xdr:to>
      <xdr:col>21</xdr:col>
      <xdr:colOff>412750</xdr:colOff>
      <xdr:row>56</xdr:row>
      <xdr:rowOff>124460</xdr:rowOff>
    </xdr:to>
    <xdr:sp macro="" textlink="">
      <xdr:nvSpPr>
        <xdr:cNvPr id="254" name="フローチャート : 判断 253"/>
        <xdr:cNvSpPr/>
      </xdr:nvSpPr>
      <xdr:spPr>
        <a:xfrm>
          <a:off x="14732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109237</xdr:rowOff>
    </xdr:from>
    <xdr:ext cx="762000" cy="259045"/>
    <xdr:sp macro="" textlink="">
      <xdr:nvSpPr>
        <xdr:cNvPr id="255" name="テキスト ボックス 254"/>
        <xdr:cNvSpPr txBox="1"/>
      </xdr:nvSpPr>
      <xdr:spPr>
        <a:xfrm>
          <a:off x="14401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81280</xdr:rowOff>
    </xdr:from>
    <xdr:to>
      <xdr:col>20</xdr:col>
      <xdr:colOff>158750</xdr:colOff>
      <xdr:row>54</xdr:row>
      <xdr:rowOff>157480</xdr:rowOff>
    </xdr:to>
    <xdr:cxnSp macro="">
      <xdr:nvCxnSpPr>
        <xdr:cNvPr id="256" name="直線コネクタ 255"/>
        <xdr:cNvCxnSpPr/>
      </xdr:nvCxnSpPr>
      <xdr:spPr>
        <a:xfrm>
          <a:off x="13004800" y="93395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22860</xdr:rowOff>
    </xdr:from>
    <xdr:to>
      <xdr:col>20</xdr:col>
      <xdr:colOff>209550</xdr:colOff>
      <xdr:row>56</xdr:row>
      <xdr:rowOff>124460</xdr:rowOff>
    </xdr:to>
    <xdr:sp macro="" textlink="">
      <xdr:nvSpPr>
        <xdr:cNvPr id="257" name="フローチャート : 判断 256"/>
        <xdr:cNvSpPr/>
      </xdr:nvSpPr>
      <xdr:spPr>
        <a:xfrm>
          <a:off x="13843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109237</xdr:rowOff>
    </xdr:from>
    <xdr:ext cx="762000" cy="259045"/>
    <xdr:sp macro="" textlink="">
      <xdr:nvSpPr>
        <xdr:cNvPr id="258" name="テキスト ボックス 257"/>
        <xdr:cNvSpPr txBox="1"/>
      </xdr:nvSpPr>
      <xdr:spPr>
        <a:xfrm>
          <a:off x="13512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15240</xdr:rowOff>
    </xdr:from>
    <xdr:to>
      <xdr:col>19</xdr:col>
      <xdr:colOff>6350</xdr:colOff>
      <xdr:row>56</xdr:row>
      <xdr:rowOff>116840</xdr:rowOff>
    </xdr:to>
    <xdr:sp macro="" textlink="">
      <xdr:nvSpPr>
        <xdr:cNvPr id="259" name="フローチャート : 判断 258"/>
        <xdr:cNvSpPr/>
      </xdr:nvSpPr>
      <xdr:spPr>
        <a:xfrm>
          <a:off x="12954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101617</xdr:rowOff>
    </xdr:from>
    <xdr:ext cx="762000" cy="259045"/>
    <xdr:sp macro="" textlink="">
      <xdr:nvSpPr>
        <xdr:cNvPr id="260" name="テキスト ボックス 259"/>
        <xdr:cNvSpPr txBox="1"/>
      </xdr:nvSpPr>
      <xdr:spPr>
        <a:xfrm>
          <a:off x="12623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54</xdr:row>
      <xdr:rowOff>99060</xdr:rowOff>
    </xdr:from>
    <xdr:to>
      <xdr:col>24</xdr:col>
      <xdr:colOff>82550</xdr:colOff>
      <xdr:row>55</xdr:row>
      <xdr:rowOff>29210</xdr:rowOff>
    </xdr:to>
    <xdr:sp macro="" textlink="">
      <xdr:nvSpPr>
        <xdr:cNvPr id="266" name="円/楕円 265"/>
        <xdr:cNvSpPr/>
      </xdr:nvSpPr>
      <xdr:spPr>
        <a:xfrm>
          <a:off x="164592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115587</xdr:rowOff>
    </xdr:from>
    <xdr:ext cx="762000" cy="259045"/>
    <xdr:sp macro="" textlink="">
      <xdr:nvSpPr>
        <xdr:cNvPr id="267" name="その他該当値テキスト"/>
        <xdr:cNvSpPr txBox="1"/>
      </xdr:nvSpPr>
      <xdr:spPr>
        <a:xfrm>
          <a:off x="165989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152400</xdr:rowOff>
    </xdr:from>
    <xdr:to>
      <xdr:col>22</xdr:col>
      <xdr:colOff>615950</xdr:colOff>
      <xdr:row>55</xdr:row>
      <xdr:rowOff>82550</xdr:rowOff>
    </xdr:to>
    <xdr:sp macro="" textlink="">
      <xdr:nvSpPr>
        <xdr:cNvPr id="268" name="円/楕円 267"/>
        <xdr:cNvSpPr/>
      </xdr:nvSpPr>
      <xdr:spPr>
        <a:xfrm>
          <a:off x="15621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92727</xdr:rowOff>
    </xdr:from>
    <xdr:ext cx="736600" cy="259045"/>
    <xdr:sp macro="" textlink="">
      <xdr:nvSpPr>
        <xdr:cNvPr id="269" name="テキスト ボックス 268"/>
        <xdr:cNvSpPr txBox="1"/>
      </xdr:nvSpPr>
      <xdr:spPr>
        <a:xfrm>
          <a:off x="15290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152400</xdr:rowOff>
    </xdr:from>
    <xdr:to>
      <xdr:col>21</xdr:col>
      <xdr:colOff>412750</xdr:colOff>
      <xdr:row>55</xdr:row>
      <xdr:rowOff>82550</xdr:rowOff>
    </xdr:to>
    <xdr:sp macro="" textlink="">
      <xdr:nvSpPr>
        <xdr:cNvPr id="270" name="円/楕円 269"/>
        <xdr:cNvSpPr/>
      </xdr:nvSpPr>
      <xdr:spPr>
        <a:xfrm>
          <a:off x="14732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92727</xdr:rowOff>
    </xdr:from>
    <xdr:ext cx="762000" cy="259045"/>
    <xdr:sp macro="" textlink="">
      <xdr:nvSpPr>
        <xdr:cNvPr id="271" name="テキスト ボックス 270"/>
        <xdr:cNvSpPr txBox="1"/>
      </xdr:nvSpPr>
      <xdr:spPr>
        <a:xfrm>
          <a:off x="14401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106680</xdr:rowOff>
    </xdr:from>
    <xdr:to>
      <xdr:col>20</xdr:col>
      <xdr:colOff>209550</xdr:colOff>
      <xdr:row>55</xdr:row>
      <xdr:rowOff>36830</xdr:rowOff>
    </xdr:to>
    <xdr:sp macro="" textlink="">
      <xdr:nvSpPr>
        <xdr:cNvPr id="272" name="円/楕円 271"/>
        <xdr:cNvSpPr/>
      </xdr:nvSpPr>
      <xdr:spPr>
        <a:xfrm>
          <a:off x="13843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47007</xdr:rowOff>
    </xdr:from>
    <xdr:ext cx="762000" cy="259045"/>
    <xdr:sp macro="" textlink="">
      <xdr:nvSpPr>
        <xdr:cNvPr id="273" name="テキスト ボックス 272"/>
        <xdr:cNvSpPr txBox="1"/>
      </xdr:nvSpPr>
      <xdr:spPr>
        <a:xfrm>
          <a:off x="13512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30480</xdr:rowOff>
    </xdr:from>
    <xdr:to>
      <xdr:col>19</xdr:col>
      <xdr:colOff>6350</xdr:colOff>
      <xdr:row>54</xdr:row>
      <xdr:rowOff>132080</xdr:rowOff>
    </xdr:to>
    <xdr:sp macro="" textlink="">
      <xdr:nvSpPr>
        <xdr:cNvPr id="274" name="円/楕円 273"/>
        <xdr:cNvSpPr/>
      </xdr:nvSpPr>
      <xdr:spPr>
        <a:xfrm>
          <a:off x="12954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142257</xdr:rowOff>
    </xdr:from>
    <xdr:ext cx="762000" cy="259045"/>
    <xdr:sp macro="" textlink="">
      <xdr:nvSpPr>
        <xdr:cNvPr id="275" name="テキスト ボックス 274"/>
        <xdr:cNvSpPr txBox="1"/>
      </xdr:nvSpPr>
      <xdr:spPr>
        <a:xfrm>
          <a:off x="12623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a:t>
          </a:r>
          <a:r>
            <a:rPr lang="ja-JP" altLang="en-US" sz="1300" b="0" i="0" baseline="0">
              <a:solidFill>
                <a:schemeClr val="dk1"/>
              </a:solidFill>
              <a:effectLst/>
              <a:latin typeface="+mn-lt"/>
              <a:ea typeface="+mn-ea"/>
              <a:cs typeface="+mn-cs"/>
            </a:rPr>
            <a:t>平成</a:t>
          </a:r>
          <a:r>
            <a:rPr lang="en-US" altLang="ja-JP" sz="1300" b="0" i="0" baseline="0">
              <a:solidFill>
                <a:schemeClr val="dk1"/>
              </a:solidFill>
              <a:effectLst/>
              <a:latin typeface="+mn-lt"/>
              <a:ea typeface="+mn-ea"/>
              <a:cs typeface="+mn-cs"/>
            </a:rPr>
            <a:t>27</a:t>
          </a:r>
          <a:r>
            <a:rPr lang="ja-JP" altLang="en-US" sz="1300" b="0" i="0" baseline="0">
              <a:solidFill>
                <a:schemeClr val="dk1"/>
              </a:solidFill>
              <a:effectLst/>
              <a:latin typeface="+mn-lt"/>
              <a:ea typeface="+mn-ea"/>
              <a:cs typeface="+mn-cs"/>
            </a:rPr>
            <a:t>年度において、補助費等にかかる経常収支比率が改善されたのは病院事業会計への繰出金が減少したことが主な要因である。　</a:t>
          </a:r>
          <a:endParaRPr lang="en-US" altLang="ja-JP" sz="1300" b="0" i="0" baseline="0">
            <a:solidFill>
              <a:schemeClr val="dk1"/>
            </a:solidFill>
            <a:effectLst/>
            <a:latin typeface="+mn-lt"/>
            <a:ea typeface="+mn-ea"/>
            <a:cs typeface="+mn-cs"/>
          </a:endParaRPr>
        </a:p>
        <a:p>
          <a:pPr rtl="0"/>
          <a:r>
            <a:rPr lang="ja-JP" altLang="en-US" sz="1300" b="0" i="0" baseline="0">
              <a:solidFill>
                <a:schemeClr val="dk1"/>
              </a:solidFill>
              <a:effectLst/>
              <a:latin typeface="+mn-lt"/>
              <a:ea typeface="+mn-ea"/>
              <a:cs typeface="+mn-cs"/>
            </a:rPr>
            <a:t>　病院事業会計への繰出金（資本的収支分）については、平成</a:t>
          </a:r>
          <a:r>
            <a:rPr lang="en-US" altLang="ja-JP" sz="1300" b="0" i="0" baseline="0">
              <a:solidFill>
                <a:schemeClr val="dk1"/>
              </a:solidFill>
              <a:effectLst/>
              <a:latin typeface="+mn-lt"/>
              <a:ea typeface="+mn-ea"/>
              <a:cs typeface="+mn-cs"/>
            </a:rPr>
            <a:t>29</a:t>
          </a:r>
          <a:r>
            <a:rPr lang="ja-JP" altLang="en-US" sz="1300" b="0" i="0" baseline="0">
              <a:solidFill>
                <a:schemeClr val="dk1"/>
              </a:solidFill>
              <a:effectLst/>
              <a:latin typeface="+mn-lt"/>
              <a:ea typeface="+mn-ea"/>
              <a:cs typeface="+mn-cs"/>
            </a:rPr>
            <a:t>年度をピークに減少していくことが見込まれるが、今後も引き続き財政の健全化を図るため、行政評価制度の活用による補助金等の</a:t>
          </a:r>
          <a:r>
            <a:rPr lang="ja-JP" altLang="ja-JP" sz="1300" b="0" i="0" baseline="0">
              <a:solidFill>
                <a:schemeClr val="dk1"/>
              </a:solidFill>
              <a:effectLst/>
              <a:latin typeface="+mn-lt"/>
              <a:ea typeface="+mn-ea"/>
              <a:cs typeface="+mn-cs"/>
            </a:rPr>
            <a:t>見直しや廃止を行う。</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145288</xdr:rowOff>
    </xdr:from>
    <xdr:to>
      <xdr:col>24</xdr:col>
      <xdr:colOff>31750</xdr:colOff>
      <xdr:row>40</xdr:row>
      <xdr:rowOff>108712</xdr:rowOff>
    </xdr:to>
    <xdr:cxnSp macro="">
      <xdr:nvCxnSpPr>
        <xdr:cNvPr id="300" name="直線コネクタ 299"/>
        <xdr:cNvCxnSpPr/>
      </xdr:nvCxnSpPr>
      <xdr:spPr>
        <a:xfrm flipV="1">
          <a:off x="16510000" y="5974588"/>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80789</xdr:rowOff>
    </xdr:from>
    <xdr:ext cx="762000" cy="259045"/>
    <xdr:sp macro="" textlink="">
      <xdr:nvSpPr>
        <xdr:cNvPr id="301" name="補助費等最小値テキスト"/>
        <xdr:cNvSpPr txBox="1"/>
      </xdr:nvSpPr>
      <xdr:spPr>
        <a:xfrm>
          <a:off x="16598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23</xdr:col>
      <xdr:colOff>628650</xdr:colOff>
      <xdr:row>40</xdr:row>
      <xdr:rowOff>108712</xdr:rowOff>
    </xdr:from>
    <xdr:to>
      <xdr:col>24</xdr:col>
      <xdr:colOff>120650</xdr:colOff>
      <xdr:row>40</xdr:row>
      <xdr:rowOff>108712</xdr:rowOff>
    </xdr:to>
    <xdr:cxnSp macro="">
      <xdr:nvCxnSpPr>
        <xdr:cNvPr id="302" name="直線コネクタ 301"/>
        <xdr:cNvCxnSpPr/>
      </xdr:nvCxnSpPr>
      <xdr:spPr>
        <a:xfrm>
          <a:off x="16421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60215</xdr:rowOff>
    </xdr:from>
    <xdr:ext cx="762000" cy="259045"/>
    <xdr:sp macro="" textlink="">
      <xdr:nvSpPr>
        <xdr:cNvPr id="303" name="補助費等最大値テキスト"/>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34</xdr:row>
      <xdr:rowOff>145288</xdr:rowOff>
    </xdr:from>
    <xdr:to>
      <xdr:col>24</xdr:col>
      <xdr:colOff>120650</xdr:colOff>
      <xdr:row>34</xdr:row>
      <xdr:rowOff>145288</xdr:rowOff>
    </xdr:to>
    <xdr:cxnSp macro="">
      <xdr:nvCxnSpPr>
        <xdr:cNvPr id="304" name="直線コネクタ 303"/>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154432</xdr:rowOff>
    </xdr:from>
    <xdr:to>
      <xdr:col>24</xdr:col>
      <xdr:colOff>31750</xdr:colOff>
      <xdr:row>37</xdr:row>
      <xdr:rowOff>10414</xdr:rowOff>
    </xdr:to>
    <xdr:cxnSp macro="">
      <xdr:nvCxnSpPr>
        <xdr:cNvPr id="305" name="直線コネクタ 304"/>
        <xdr:cNvCxnSpPr/>
      </xdr:nvCxnSpPr>
      <xdr:spPr>
        <a:xfrm>
          <a:off x="15671800" y="632663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144289</xdr:rowOff>
    </xdr:from>
    <xdr:ext cx="762000" cy="259045"/>
    <xdr:sp macro="" textlink="">
      <xdr:nvSpPr>
        <xdr:cNvPr id="306" name="補助費等平均値テキスト"/>
        <xdr:cNvSpPr txBox="1"/>
      </xdr:nvSpPr>
      <xdr:spPr>
        <a:xfrm>
          <a:off x="16598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762</xdr:rowOff>
    </xdr:from>
    <xdr:to>
      <xdr:col>24</xdr:col>
      <xdr:colOff>82550</xdr:colOff>
      <xdr:row>37</xdr:row>
      <xdr:rowOff>102362</xdr:rowOff>
    </xdr:to>
    <xdr:sp macro="" textlink="">
      <xdr:nvSpPr>
        <xdr:cNvPr id="307" name="フローチャート : 判断 306"/>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154432</xdr:rowOff>
    </xdr:from>
    <xdr:to>
      <xdr:col>22</xdr:col>
      <xdr:colOff>565150</xdr:colOff>
      <xdr:row>37</xdr:row>
      <xdr:rowOff>24130</xdr:rowOff>
    </xdr:to>
    <xdr:cxnSp macro="">
      <xdr:nvCxnSpPr>
        <xdr:cNvPr id="308" name="直線コネクタ 307"/>
        <xdr:cNvCxnSpPr/>
      </xdr:nvCxnSpPr>
      <xdr:spPr>
        <a:xfrm flipV="1">
          <a:off x="14782800" y="63266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163068</xdr:rowOff>
    </xdr:from>
    <xdr:to>
      <xdr:col>22</xdr:col>
      <xdr:colOff>615950</xdr:colOff>
      <xdr:row>37</xdr:row>
      <xdr:rowOff>93218</xdr:rowOff>
    </xdr:to>
    <xdr:sp macro="" textlink="">
      <xdr:nvSpPr>
        <xdr:cNvPr id="309" name="フローチャート : 判断 308"/>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77995</xdr:rowOff>
    </xdr:from>
    <xdr:ext cx="736600" cy="259045"/>
    <xdr:sp macro="" textlink="">
      <xdr:nvSpPr>
        <xdr:cNvPr id="310" name="テキスト ボックス 309"/>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19558</xdr:rowOff>
    </xdr:from>
    <xdr:to>
      <xdr:col>21</xdr:col>
      <xdr:colOff>361950</xdr:colOff>
      <xdr:row>37</xdr:row>
      <xdr:rowOff>24130</xdr:rowOff>
    </xdr:to>
    <xdr:cxnSp macro="">
      <xdr:nvCxnSpPr>
        <xdr:cNvPr id="311" name="直線コネクタ 310"/>
        <xdr:cNvCxnSpPr/>
      </xdr:nvCxnSpPr>
      <xdr:spPr>
        <a:xfrm>
          <a:off x="13893800" y="63632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12" name="フローチャート : 判断 311"/>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64279</xdr:rowOff>
    </xdr:from>
    <xdr:ext cx="762000" cy="259045"/>
    <xdr:sp macro="" textlink="">
      <xdr:nvSpPr>
        <xdr:cNvPr id="313" name="テキスト ボックス 312"/>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163576</xdr:rowOff>
    </xdr:from>
    <xdr:to>
      <xdr:col>20</xdr:col>
      <xdr:colOff>158750</xdr:colOff>
      <xdr:row>37</xdr:row>
      <xdr:rowOff>19558</xdr:rowOff>
    </xdr:to>
    <xdr:cxnSp macro="">
      <xdr:nvCxnSpPr>
        <xdr:cNvPr id="314" name="直線コネクタ 313"/>
        <xdr:cNvCxnSpPr/>
      </xdr:nvCxnSpPr>
      <xdr:spPr>
        <a:xfrm>
          <a:off x="13004800" y="63357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5" name="フローチャート : 判断 314"/>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64279</xdr:rowOff>
    </xdr:from>
    <xdr:ext cx="762000" cy="259045"/>
    <xdr:sp macro="" textlink="">
      <xdr:nvSpPr>
        <xdr:cNvPr id="316" name="テキスト ボックス 315"/>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131064</xdr:rowOff>
    </xdr:from>
    <xdr:to>
      <xdr:col>19</xdr:col>
      <xdr:colOff>6350</xdr:colOff>
      <xdr:row>37</xdr:row>
      <xdr:rowOff>61214</xdr:rowOff>
    </xdr:to>
    <xdr:sp macro="" textlink="">
      <xdr:nvSpPr>
        <xdr:cNvPr id="317" name="フローチャート : 判断 316"/>
        <xdr:cNvSpPr/>
      </xdr:nvSpPr>
      <xdr:spPr>
        <a:xfrm>
          <a:off x="12954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45991</xdr:rowOff>
    </xdr:from>
    <xdr:ext cx="762000" cy="259045"/>
    <xdr:sp macro="" textlink="">
      <xdr:nvSpPr>
        <xdr:cNvPr id="318" name="テキスト ボックス 317"/>
        <xdr:cNvSpPr txBox="1"/>
      </xdr:nvSpPr>
      <xdr:spPr>
        <a:xfrm>
          <a:off x="12623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131064</xdr:rowOff>
    </xdr:from>
    <xdr:to>
      <xdr:col>24</xdr:col>
      <xdr:colOff>82550</xdr:colOff>
      <xdr:row>37</xdr:row>
      <xdr:rowOff>61214</xdr:rowOff>
    </xdr:to>
    <xdr:sp macro="" textlink="">
      <xdr:nvSpPr>
        <xdr:cNvPr id="324" name="円/楕円 323"/>
        <xdr:cNvSpPr/>
      </xdr:nvSpPr>
      <xdr:spPr>
        <a:xfrm>
          <a:off x="164592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147591</xdr:rowOff>
    </xdr:from>
    <xdr:ext cx="762000" cy="259045"/>
    <xdr:sp macro="" textlink="">
      <xdr:nvSpPr>
        <xdr:cNvPr id="325" name="補助費等該当値テキスト"/>
        <xdr:cNvSpPr txBox="1"/>
      </xdr:nvSpPr>
      <xdr:spPr>
        <a:xfrm>
          <a:off x="16598900" y="614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103632</xdr:rowOff>
    </xdr:from>
    <xdr:to>
      <xdr:col>22</xdr:col>
      <xdr:colOff>615950</xdr:colOff>
      <xdr:row>37</xdr:row>
      <xdr:rowOff>33782</xdr:rowOff>
    </xdr:to>
    <xdr:sp macro="" textlink="">
      <xdr:nvSpPr>
        <xdr:cNvPr id="326" name="円/楕円 325"/>
        <xdr:cNvSpPr/>
      </xdr:nvSpPr>
      <xdr:spPr>
        <a:xfrm>
          <a:off x="15621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43959</xdr:rowOff>
    </xdr:from>
    <xdr:ext cx="736600" cy="259045"/>
    <xdr:sp macro="" textlink="">
      <xdr:nvSpPr>
        <xdr:cNvPr id="327" name="テキスト ボックス 326"/>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144780</xdr:rowOff>
    </xdr:from>
    <xdr:to>
      <xdr:col>21</xdr:col>
      <xdr:colOff>412750</xdr:colOff>
      <xdr:row>37</xdr:row>
      <xdr:rowOff>74930</xdr:rowOff>
    </xdr:to>
    <xdr:sp macro="" textlink="">
      <xdr:nvSpPr>
        <xdr:cNvPr id="328" name="円/楕円 327"/>
        <xdr:cNvSpPr/>
      </xdr:nvSpPr>
      <xdr:spPr>
        <a:xfrm>
          <a:off x="14732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85107</xdr:rowOff>
    </xdr:from>
    <xdr:ext cx="762000" cy="259045"/>
    <xdr:sp macro="" textlink="">
      <xdr:nvSpPr>
        <xdr:cNvPr id="329" name="テキスト ボックス 328"/>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140208</xdr:rowOff>
    </xdr:from>
    <xdr:to>
      <xdr:col>20</xdr:col>
      <xdr:colOff>209550</xdr:colOff>
      <xdr:row>37</xdr:row>
      <xdr:rowOff>70358</xdr:rowOff>
    </xdr:to>
    <xdr:sp macro="" textlink="">
      <xdr:nvSpPr>
        <xdr:cNvPr id="330" name="円/楕円 329"/>
        <xdr:cNvSpPr/>
      </xdr:nvSpPr>
      <xdr:spPr>
        <a:xfrm>
          <a:off x="13843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80535</xdr:rowOff>
    </xdr:from>
    <xdr:ext cx="762000" cy="259045"/>
    <xdr:sp macro="" textlink="">
      <xdr:nvSpPr>
        <xdr:cNvPr id="331" name="テキスト ボックス 330"/>
        <xdr:cNvSpPr txBox="1"/>
      </xdr:nvSpPr>
      <xdr:spPr>
        <a:xfrm>
          <a:off x="13512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112776</xdr:rowOff>
    </xdr:from>
    <xdr:to>
      <xdr:col>19</xdr:col>
      <xdr:colOff>6350</xdr:colOff>
      <xdr:row>37</xdr:row>
      <xdr:rowOff>42926</xdr:rowOff>
    </xdr:to>
    <xdr:sp macro="" textlink="">
      <xdr:nvSpPr>
        <xdr:cNvPr id="332" name="円/楕円 331"/>
        <xdr:cNvSpPr/>
      </xdr:nvSpPr>
      <xdr:spPr>
        <a:xfrm>
          <a:off x="12954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53103</xdr:rowOff>
    </xdr:from>
    <xdr:ext cx="762000" cy="259045"/>
    <xdr:sp macro="" textlink="">
      <xdr:nvSpPr>
        <xdr:cNvPr id="333" name="テキスト ボックス 332"/>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町村合併前後に大規模整備事業が集中したことに加え、合併町村の地方債を引き継いだこと等により地方債現在高が増加した影響で、類似団体の平均を上回っているが、繰上償還を計画的に実施してきた結果、ピークが前倒しされいくらか改善された。</a:t>
          </a:r>
          <a:endParaRPr lang="ja-JP" altLang="ja-JP" sz="1300">
            <a:effectLst/>
          </a:endParaRPr>
        </a:p>
        <a:p>
          <a:pPr rtl="0"/>
          <a:r>
            <a:rPr lang="ja-JP" altLang="ja-JP" sz="1300" b="0" i="0" baseline="0">
              <a:solidFill>
                <a:schemeClr val="dk1"/>
              </a:solidFill>
              <a:effectLst/>
              <a:latin typeface="+mn-lt"/>
              <a:ea typeface="+mn-ea"/>
              <a:cs typeface="+mn-cs"/>
            </a:rPr>
            <a:t>　しかし、非常に厳しい財政運営が引き続き予想されるため、地方債の新規発行を伴う普通建設事業を抑制し、計画的な繰上償還を継続するなどの対策を講じたい。</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96520</xdr:rowOff>
    </xdr:from>
    <xdr:to>
      <xdr:col>7</xdr:col>
      <xdr:colOff>15875</xdr:colOff>
      <xdr:row>82</xdr:row>
      <xdr:rowOff>5080</xdr:rowOff>
    </xdr:to>
    <xdr:cxnSp macro="">
      <xdr:nvCxnSpPr>
        <xdr:cNvPr id="360" name="直線コネクタ 359"/>
        <xdr:cNvCxnSpPr/>
      </xdr:nvCxnSpPr>
      <xdr:spPr>
        <a:xfrm flipV="1">
          <a:off x="4826000" y="1261237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148607</xdr:rowOff>
    </xdr:from>
    <xdr:ext cx="762000" cy="259045"/>
    <xdr:sp macro="" textlink="">
      <xdr:nvSpPr>
        <xdr:cNvPr id="361" name="公債費最小値テキスト"/>
        <xdr:cNvSpPr txBox="1"/>
      </xdr:nvSpPr>
      <xdr:spPr>
        <a:xfrm>
          <a:off x="4914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612775</xdr:colOff>
      <xdr:row>82</xdr:row>
      <xdr:rowOff>5080</xdr:rowOff>
    </xdr:from>
    <xdr:to>
      <xdr:col>7</xdr:col>
      <xdr:colOff>104775</xdr:colOff>
      <xdr:row>82</xdr:row>
      <xdr:rowOff>5080</xdr:rowOff>
    </xdr:to>
    <xdr:cxnSp macro="">
      <xdr:nvCxnSpPr>
        <xdr:cNvPr id="362" name="直線コネクタ 361"/>
        <xdr:cNvCxnSpPr/>
      </xdr:nvCxnSpPr>
      <xdr:spPr>
        <a:xfrm>
          <a:off x="4737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11447</xdr:rowOff>
    </xdr:from>
    <xdr:ext cx="762000" cy="259045"/>
    <xdr:sp macro="" textlink="">
      <xdr:nvSpPr>
        <xdr:cNvPr id="363" name="公債費最大値テキスト"/>
        <xdr:cNvSpPr txBox="1"/>
      </xdr:nvSpPr>
      <xdr:spPr>
        <a:xfrm>
          <a:off x="4914900" y="12355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73</xdr:row>
      <xdr:rowOff>96520</xdr:rowOff>
    </xdr:from>
    <xdr:to>
      <xdr:col>7</xdr:col>
      <xdr:colOff>104775</xdr:colOff>
      <xdr:row>73</xdr:row>
      <xdr:rowOff>96520</xdr:rowOff>
    </xdr:to>
    <xdr:cxnSp macro="">
      <xdr:nvCxnSpPr>
        <xdr:cNvPr id="364" name="直線コネクタ 363"/>
        <xdr:cNvCxnSpPr/>
      </xdr:nvCxnSpPr>
      <xdr:spPr>
        <a:xfrm>
          <a:off x="4737100" y="1261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81280</xdr:rowOff>
    </xdr:from>
    <xdr:to>
      <xdr:col>7</xdr:col>
      <xdr:colOff>15875</xdr:colOff>
      <xdr:row>78</xdr:row>
      <xdr:rowOff>111761</xdr:rowOff>
    </xdr:to>
    <xdr:cxnSp macro="">
      <xdr:nvCxnSpPr>
        <xdr:cNvPr id="365" name="直線コネクタ 364"/>
        <xdr:cNvCxnSpPr/>
      </xdr:nvCxnSpPr>
      <xdr:spPr>
        <a:xfrm flipV="1">
          <a:off x="3987800" y="1345438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27957</xdr:rowOff>
    </xdr:from>
    <xdr:ext cx="762000" cy="259045"/>
    <xdr:sp macro="" textlink="">
      <xdr:nvSpPr>
        <xdr:cNvPr id="366" name="公債費平均値テキスト"/>
        <xdr:cNvSpPr txBox="1"/>
      </xdr:nvSpPr>
      <xdr:spPr>
        <a:xfrm>
          <a:off x="4914900" y="12886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11430</xdr:rowOff>
    </xdr:from>
    <xdr:to>
      <xdr:col>7</xdr:col>
      <xdr:colOff>66675</xdr:colOff>
      <xdr:row>76</xdr:row>
      <xdr:rowOff>113030</xdr:rowOff>
    </xdr:to>
    <xdr:sp macro="" textlink="">
      <xdr:nvSpPr>
        <xdr:cNvPr id="367" name="フローチャート : 判断 366"/>
        <xdr:cNvSpPr/>
      </xdr:nvSpPr>
      <xdr:spPr>
        <a:xfrm>
          <a:off x="47752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88900</xdr:rowOff>
    </xdr:from>
    <xdr:to>
      <xdr:col>5</xdr:col>
      <xdr:colOff>549275</xdr:colOff>
      <xdr:row>78</xdr:row>
      <xdr:rowOff>111761</xdr:rowOff>
    </xdr:to>
    <xdr:cxnSp macro="">
      <xdr:nvCxnSpPr>
        <xdr:cNvPr id="368" name="直線コネクタ 367"/>
        <xdr:cNvCxnSpPr/>
      </xdr:nvCxnSpPr>
      <xdr:spPr>
        <a:xfrm>
          <a:off x="3098800" y="134620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72389</xdr:rowOff>
    </xdr:from>
    <xdr:to>
      <xdr:col>5</xdr:col>
      <xdr:colOff>600075</xdr:colOff>
      <xdr:row>77</xdr:row>
      <xdr:rowOff>2539</xdr:rowOff>
    </xdr:to>
    <xdr:sp macro="" textlink="">
      <xdr:nvSpPr>
        <xdr:cNvPr id="369" name="フローチャート : 判断 368"/>
        <xdr:cNvSpPr/>
      </xdr:nvSpPr>
      <xdr:spPr>
        <a:xfrm>
          <a:off x="3937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12717</xdr:rowOff>
    </xdr:from>
    <xdr:ext cx="736600" cy="259045"/>
    <xdr:sp macro="" textlink="">
      <xdr:nvSpPr>
        <xdr:cNvPr id="370" name="テキスト ボックス 369"/>
        <xdr:cNvSpPr txBox="1"/>
      </xdr:nvSpPr>
      <xdr:spPr>
        <a:xfrm>
          <a:off x="3606800" y="12871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88900</xdr:rowOff>
    </xdr:from>
    <xdr:to>
      <xdr:col>4</xdr:col>
      <xdr:colOff>346075</xdr:colOff>
      <xdr:row>78</xdr:row>
      <xdr:rowOff>165100</xdr:rowOff>
    </xdr:to>
    <xdr:cxnSp macro="">
      <xdr:nvCxnSpPr>
        <xdr:cNvPr id="371" name="直線コネクタ 370"/>
        <xdr:cNvCxnSpPr/>
      </xdr:nvCxnSpPr>
      <xdr:spPr>
        <a:xfrm flipV="1">
          <a:off x="2209800" y="13462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87630</xdr:rowOff>
    </xdr:from>
    <xdr:to>
      <xdr:col>4</xdr:col>
      <xdr:colOff>396875</xdr:colOff>
      <xdr:row>77</xdr:row>
      <xdr:rowOff>17780</xdr:rowOff>
    </xdr:to>
    <xdr:sp macro="" textlink="">
      <xdr:nvSpPr>
        <xdr:cNvPr id="372" name="フローチャート : 判断 371"/>
        <xdr:cNvSpPr/>
      </xdr:nvSpPr>
      <xdr:spPr>
        <a:xfrm>
          <a:off x="3048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27957</xdr:rowOff>
    </xdr:from>
    <xdr:ext cx="762000" cy="259045"/>
    <xdr:sp macro="" textlink="">
      <xdr:nvSpPr>
        <xdr:cNvPr id="373" name="テキスト ボックス 372"/>
        <xdr:cNvSpPr txBox="1"/>
      </xdr:nvSpPr>
      <xdr:spPr>
        <a:xfrm>
          <a:off x="27178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165100</xdr:rowOff>
    </xdr:from>
    <xdr:to>
      <xdr:col>3</xdr:col>
      <xdr:colOff>142875</xdr:colOff>
      <xdr:row>79</xdr:row>
      <xdr:rowOff>157480</xdr:rowOff>
    </xdr:to>
    <xdr:cxnSp macro="">
      <xdr:nvCxnSpPr>
        <xdr:cNvPr id="374" name="直線コネクタ 373"/>
        <xdr:cNvCxnSpPr/>
      </xdr:nvCxnSpPr>
      <xdr:spPr>
        <a:xfrm flipV="1">
          <a:off x="1320800" y="13538200"/>
          <a:ext cx="8890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99061</xdr:rowOff>
    </xdr:from>
    <xdr:to>
      <xdr:col>3</xdr:col>
      <xdr:colOff>193675</xdr:colOff>
      <xdr:row>77</xdr:row>
      <xdr:rowOff>29211</xdr:rowOff>
    </xdr:to>
    <xdr:sp macro="" textlink="">
      <xdr:nvSpPr>
        <xdr:cNvPr id="375" name="フローチャート : 判断 374"/>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39387</xdr:rowOff>
    </xdr:from>
    <xdr:ext cx="762000" cy="259045"/>
    <xdr:sp macro="" textlink="">
      <xdr:nvSpPr>
        <xdr:cNvPr id="376" name="テキスト ボックス 375"/>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125730</xdr:rowOff>
    </xdr:from>
    <xdr:to>
      <xdr:col>1</xdr:col>
      <xdr:colOff>676275</xdr:colOff>
      <xdr:row>77</xdr:row>
      <xdr:rowOff>55880</xdr:rowOff>
    </xdr:to>
    <xdr:sp macro="" textlink="">
      <xdr:nvSpPr>
        <xdr:cNvPr id="377" name="フローチャート : 判断 376"/>
        <xdr:cNvSpPr/>
      </xdr:nvSpPr>
      <xdr:spPr>
        <a:xfrm>
          <a:off x="1270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66057</xdr:rowOff>
    </xdr:from>
    <xdr:ext cx="762000" cy="259045"/>
    <xdr:sp macro="" textlink="">
      <xdr:nvSpPr>
        <xdr:cNvPr id="378" name="テキスト ボックス 377"/>
        <xdr:cNvSpPr txBox="1"/>
      </xdr:nvSpPr>
      <xdr:spPr>
        <a:xfrm>
          <a:off x="939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30480</xdr:rowOff>
    </xdr:from>
    <xdr:to>
      <xdr:col>7</xdr:col>
      <xdr:colOff>66675</xdr:colOff>
      <xdr:row>78</xdr:row>
      <xdr:rowOff>132080</xdr:rowOff>
    </xdr:to>
    <xdr:sp macro="" textlink="">
      <xdr:nvSpPr>
        <xdr:cNvPr id="384" name="円/楕円 383"/>
        <xdr:cNvSpPr/>
      </xdr:nvSpPr>
      <xdr:spPr>
        <a:xfrm>
          <a:off x="47752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2557</xdr:rowOff>
    </xdr:from>
    <xdr:ext cx="762000" cy="259045"/>
    <xdr:sp macro="" textlink="">
      <xdr:nvSpPr>
        <xdr:cNvPr id="385" name="公債費該当値テキスト"/>
        <xdr:cNvSpPr txBox="1"/>
      </xdr:nvSpPr>
      <xdr:spPr>
        <a:xfrm>
          <a:off x="49149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60961</xdr:rowOff>
    </xdr:from>
    <xdr:to>
      <xdr:col>5</xdr:col>
      <xdr:colOff>600075</xdr:colOff>
      <xdr:row>78</xdr:row>
      <xdr:rowOff>162561</xdr:rowOff>
    </xdr:to>
    <xdr:sp macro="" textlink="">
      <xdr:nvSpPr>
        <xdr:cNvPr id="386" name="円/楕円 385"/>
        <xdr:cNvSpPr/>
      </xdr:nvSpPr>
      <xdr:spPr>
        <a:xfrm>
          <a:off x="3937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147338</xdr:rowOff>
    </xdr:from>
    <xdr:ext cx="736600" cy="259045"/>
    <xdr:sp macro="" textlink="">
      <xdr:nvSpPr>
        <xdr:cNvPr id="387" name="テキスト ボックス 386"/>
        <xdr:cNvSpPr txBox="1"/>
      </xdr:nvSpPr>
      <xdr:spPr>
        <a:xfrm>
          <a:off x="3606800" y="13520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38100</xdr:rowOff>
    </xdr:from>
    <xdr:to>
      <xdr:col>4</xdr:col>
      <xdr:colOff>396875</xdr:colOff>
      <xdr:row>78</xdr:row>
      <xdr:rowOff>139700</xdr:rowOff>
    </xdr:to>
    <xdr:sp macro="" textlink="">
      <xdr:nvSpPr>
        <xdr:cNvPr id="388" name="円/楕円 387"/>
        <xdr:cNvSpPr/>
      </xdr:nvSpPr>
      <xdr:spPr>
        <a:xfrm>
          <a:off x="3048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124477</xdr:rowOff>
    </xdr:from>
    <xdr:ext cx="762000" cy="259045"/>
    <xdr:sp macro="" textlink="">
      <xdr:nvSpPr>
        <xdr:cNvPr id="389" name="テキスト ボックス 388"/>
        <xdr:cNvSpPr txBox="1"/>
      </xdr:nvSpPr>
      <xdr:spPr>
        <a:xfrm>
          <a:off x="2717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114300</xdr:rowOff>
    </xdr:from>
    <xdr:to>
      <xdr:col>3</xdr:col>
      <xdr:colOff>193675</xdr:colOff>
      <xdr:row>79</xdr:row>
      <xdr:rowOff>44450</xdr:rowOff>
    </xdr:to>
    <xdr:sp macro="" textlink="">
      <xdr:nvSpPr>
        <xdr:cNvPr id="390" name="円/楕円 389"/>
        <xdr:cNvSpPr/>
      </xdr:nvSpPr>
      <xdr:spPr>
        <a:xfrm>
          <a:off x="2159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29227</xdr:rowOff>
    </xdr:from>
    <xdr:ext cx="762000" cy="259045"/>
    <xdr:sp macro="" textlink="">
      <xdr:nvSpPr>
        <xdr:cNvPr id="391" name="テキスト ボックス 390"/>
        <xdr:cNvSpPr txBox="1"/>
      </xdr:nvSpPr>
      <xdr:spPr>
        <a:xfrm>
          <a:off x="1828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106680</xdr:rowOff>
    </xdr:from>
    <xdr:to>
      <xdr:col>1</xdr:col>
      <xdr:colOff>676275</xdr:colOff>
      <xdr:row>80</xdr:row>
      <xdr:rowOff>36830</xdr:rowOff>
    </xdr:to>
    <xdr:sp macro="" textlink="">
      <xdr:nvSpPr>
        <xdr:cNvPr id="392" name="円/楕円 391"/>
        <xdr:cNvSpPr/>
      </xdr:nvSpPr>
      <xdr:spPr>
        <a:xfrm>
          <a:off x="1270000" y="1365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21607</xdr:rowOff>
    </xdr:from>
    <xdr:ext cx="762000" cy="259045"/>
    <xdr:sp macro="" textlink="">
      <xdr:nvSpPr>
        <xdr:cNvPr id="393" name="テキスト ボックス 392"/>
        <xdr:cNvSpPr txBox="1"/>
      </xdr:nvSpPr>
      <xdr:spPr>
        <a:xfrm>
          <a:off x="939800" y="13737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a:t>
          </a:r>
          <a:r>
            <a:rPr lang="ja-JP" altLang="en-US" sz="1300" b="0" i="0" baseline="0">
              <a:solidFill>
                <a:schemeClr val="dk1"/>
              </a:solidFill>
              <a:effectLst/>
              <a:latin typeface="+mn-lt"/>
              <a:ea typeface="+mn-ea"/>
              <a:cs typeface="+mn-cs"/>
            </a:rPr>
            <a:t>公債費以外の経常収支比率については、類似団体を下回っており平成</a:t>
          </a:r>
          <a:r>
            <a:rPr lang="en-US" altLang="ja-JP" sz="1300" b="0" i="0" baseline="0">
              <a:solidFill>
                <a:schemeClr val="dk1"/>
              </a:solidFill>
              <a:effectLst/>
              <a:latin typeface="+mn-lt"/>
              <a:ea typeface="+mn-ea"/>
              <a:cs typeface="+mn-cs"/>
            </a:rPr>
            <a:t>24</a:t>
          </a:r>
          <a:r>
            <a:rPr lang="ja-JP" altLang="en-US" sz="1300" b="0" i="0" baseline="0">
              <a:solidFill>
                <a:schemeClr val="dk1"/>
              </a:solidFill>
              <a:effectLst/>
              <a:latin typeface="+mn-lt"/>
              <a:ea typeface="+mn-ea"/>
              <a:cs typeface="+mn-cs"/>
            </a:rPr>
            <a:t>年度以降は概ね同水準で推移している。</a:t>
          </a:r>
          <a:endParaRPr lang="en-US" altLang="ja-JP" sz="1300" b="0" i="0" baseline="0">
            <a:solidFill>
              <a:schemeClr val="dk1"/>
            </a:solidFill>
            <a:effectLst/>
            <a:latin typeface="+mn-lt"/>
            <a:ea typeface="+mn-ea"/>
            <a:cs typeface="+mn-cs"/>
          </a:endParaRPr>
        </a:p>
        <a:p>
          <a:pPr rtl="0"/>
          <a:r>
            <a:rPr lang="ja-JP" altLang="en-US" sz="1300" b="0" i="0" baseline="0">
              <a:solidFill>
                <a:schemeClr val="dk1"/>
              </a:solidFill>
              <a:effectLst/>
              <a:latin typeface="+mn-lt"/>
              <a:ea typeface="+mn-ea"/>
              <a:cs typeface="+mn-cs"/>
            </a:rPr>
            <a:t>　今後も</a:t>
          </a:r>
          <a:r>
            <a:rPr lang="ja-JP" altLang="ja-JP" sz="1300" b="0" i="0" baseline="0">
              <a:solidFill>
                <a:schemeClr val="dk1"/>
              </a:solidFill>
              <a:effectLst/>
              <a:latin typeface="+mn-lt"/>
              <a:ea typeface="+mn-ea"/>
              <a:cs typeface="+mn-cs"/>
            </a:rPr>
            <a:t>第</a:t>
          </a:r>
          <a:r>
            <a:rPr lang="ja-JP" altLang="en-US" sz="1300" b="0" i="0" baseline="0">
              <a:solidFill>
                <a:schemeClr val="dk1"/>
              </a:solidFill>
              <a:effectLst/>
              <a:latin typeface="+mn-lt"/>
              <a:ea typeface="+mn-ea"/>
              <a:cs typeface="+mn-cs"/>
            </a:rPr>
            <a:t>３</a:t>
          </a:r>
          <a:r>
            <a:rPr lang="ja-JP" altLang="ja-JP" sz="1300" b="0" i="0" baseline="0">
              <a:solidFill>
                <a:schemeClr val="dk1"/>
              </a:solidFill>
              <a:effectLst/>
              <a:latin typeface="+mn-lt"/>
              <a:ea typeface="+mn-ea"/>
              <a:cs typeface="+mn-cs"/>
            </a:rPr>
            <a:t>次津和野町行財政改革大綱実施計画に基づき、町税等収納率</a:t>
          </a:r>
          <a:r>
            <a:rPr lang="ja-JP" altLang="en-US" sz="1300" b="0" i="0" baseline="0">
              <a:solidFill>
                <a:schemeClr val="dk1"/>
              </a:solidFill>
              <a:effectLst/>
              <a:latin typeface="+mn-lt"/>
              <a:ea typeface="+mn-ea"/>
              <a:cs typeface="+mn-cs"/>
            </a:rPr>
            <a:t>年度</a:t>
          </a:r>
          <a:r>
            <a:rPr lang="ja-JP" altLang="ja-JP" sz="1300" b="0" i="0" baseline="0">
              <a:solidFill>
                <a:schemeClr val="dk1"/>
              </a:solidFill>
              <a:effectLst/>
              <a:latin typeface="+mn-lt"/>
              <a:ea typeface="+mn-ea"/>
              <a:cs typeface="+mn-cs"/>
            </a:rPr>
            <a:t>の向上など行財政基盤の強化、事業の緊急性や必要性などを十分勘案しと効率的な行政経営に努める。</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8" name="直線コネクタ 407"/>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9" name="テキスト ボックス 408"/>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10" name="直線コネクタ 409"/>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11" name="テキスト ボックス 410"/>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2" name="直線コネクタ 411"/>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3" name="テキスト ボックス 412"/>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4" name="直線コネクタ 413"/>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5" name="テキスト ボックス 414"/>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6" name="直線コネクタ 415"/>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7" name="テキスト ボックス 416"/>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8" name="直線コネクタ 417"/>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9" name="テキスト ボックス 418"/>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115570</xdr:rowOff>
    </xdr:from>
    <xdr:to>
      <xdr:col>24</xdr:col>
      <xdr:colOff>31750</xdr:colOff>
      <xdr:row>81</xdr:row>
      <xdr:rowOff>17599</xdr:rowOff>
    </xdr:to>
    <xdr:cxnSp macro="">
      <xdr:nvCxnSpPr>
        <xdr:cNvPr id="423" name="直線コネクタ 422"/>
        <xdr:cNvCxnSpPr/>
      </xdr:nvCxnSpPr>
      <xdr:spPr>
        <a:xfrm flipV="1">
          <a:off x="16510000" y="12631420"/>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161126</xdr:rowOff>
    </xdr:from>
    <xdr:ext cx="762000" cy="259045"/>
    <xdr:sp macro="" textlink="">
      <xdr:nvSpPr>
        <xdr:cNvPr id="424" name="公債費以外最小値テキスト"/>
        <xdr:cNvSpPr txBox="1"/>
      </xdr:nvSpPr>
      <xdr:spPr>
        <a:xfrm>
          <a:off x="16598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84.4</a:t>
          </a:r>
          <a:endParaRPr kumimoji="1" lang="ja-JP" altLang="en-US" sz="1000" b="1">
            <a:latin typeface="ＭＳ Ｐゴシック"/>
          </a:endParaRPr>
        </a:p>
      </xdr:txBody>
    </xdr:sp>
    <xdr:clientData/>
  </xdr:oneCellAnchor>
  <xdr:twoCellAnchor>
    <xdr:from>
      <xdr:col>23</xdr:col>
      <xdr:colOff>628650</xdr:colOff>
      <xdr:row>81</xdr:row>
      <xdr:rowOff>17599</xdr:rowOff>
    </xdr:from>
    <xdr:to>
      <xdr:col>24</xdr:col>
      <xdr:colOff>120650</xdr:colOff>
      <xdr:row>81</xdr:row>
      <xdr:rowOff>17599</xdr:rowOff>
    </xdr:to>
    <xdr:cxnSp macro="">
      <xdr:nvCxnSpPr>
        <xdr:cNvPr id="425" name="直線コネクタ 424"/>
        <xdr:cNvCxnSpPr/>
      </xdr:nvCxnSpPr>
      <xdr:spPr>
        <a:xfrm>
          <a:off x="16421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30497</xdr:rowOff>
    </xdr:from>
    <xdr:ext cx="762000" cy="259045"/>
    <xdr:sp macro="" textlink="">
      <xdr:nvSpPr>
        <xdr:cNvPr id="426"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a:t>
          </a:r>
          <a:endParaRPr kumimoji="1" lang="ja-JP" altLang="en-US" sz="1000" b="1">
            <a:latin typeface="ＭＳ Ｐゴシック"/>
          </a:endParaRPr>
        </a:p>
      </xdr:txBody>
    </xdr:sp>
    <xdr:clientData/>
  </xdr:oneCellAnchor>
  <xdr:twoCellAnchor>
    <xdr:from>
      <xdr:col>23</xdr:col>
      <xdr:colOff>628650</xdr:colOff>
      <xdr:row>73</xdr:row>
      <xdr:rowOff>115570</xdr:rowOff>
    </xdr:from>
    <xdr:to>
      <xdr:col>24</xdr:col>
      <xdr:colOff>120650</xdr:colOff>
      <xdr:row>73</xdr:row>
      <xdr:rowOff>115570</xdr:rowOff>
    </xdr:to>
    <xdr:cxnSp macro="">
      <xdr:nvCxnSpPr>
        <xdr:cNvPr id="427" name="直線コネクタ 426"/>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149861</xdr:rowOff>
    </xdr:from>
    <xdr:to>
      <xdr:col>24</xdr:col>
      <xdr:colOff>31750</xdr:colOff>
      <xdr:row>76</xdr:row>
      <xdr:rowOff>162923</xdr:rowOff>
    </xdr:to>
    <xdr:cxnSp macro="">
      <xdr:nvCxnSpPr>
        <xdr:cNvPr id="428" name="直線コネクタ 427"/>
        <xdr:cNvCxnSpPr/>
      </xdr:nvCxnSpPr>
      <xdr:spPr>
        <a:xfrm flipV="1">
          <a:off x="15671800" y="13180061"/>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78</xdr:row>
      <xdr:rowOff>25416</xdr:rowOff>
    </xdr:from>
    <xdr:ext cx="762000" cy="259045"/>
    <xdr:sp macro="" textlink="">
      <xdr:nvSpPr>
        <xdr:cNvPr id="429" name="公債費以外平均値テキスト"/>
        <xdr:cNvSpPr txBox="1"/>
      </xdr:nvSpPr>
      <xdr:spPr>
        <a:xfrm>
          <a:off x="16598900" y="13398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53339</xdr:rowOff>
    </xdr:from>
    <xdr:to>
      <xdr:col>24</xdr:col>
      <xdr:colOff>82550</xdr:colOff>
      <xdr:row>78</xdr:row>
      <xdr:rowOff>154939</xdr:rowOff>
    </xdr:to>
    <xdr:sp macro="" textlink="">
      <xdr:nvSpPr>
        <xdr:cNvPr id="430" name="フローチャート : 判断 429"/>
        <xdr:cNvSpPr/>
      </xdr:nvSpPr>
      <xdr:spPr>
        <a:xfrm>
          <a:off x="164592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143329</xdr:rowOff>
    </xdr:from>
    <xdr:to>
      <xdr:col>22</xdr:col>
      <xdr:colOff>565150</xdr:colOff>
      <xdr:row>76</xdr:row>
      <xdr:rowOff>162923</xdr:rowOff>
    </xdr:to>
    <xdr:cxnSp macro="">
      <xdr:nvCxnSpPr>
        <xdr:cNvPr id="431" name="直線コネクタ 430"/>
        <xdr:cNvCxnSpPr/>
      </xdr:nvCxnSpPr>
      <xdr:spPr>
        <a:xfrm>
          <a:off x="14782800" y="1317352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33745</xdr:rowOff>
    </xdr:from>
    <xdr:to>
      <xdr:col>22</xdr:col>
      <xdr:colOff>615950</xdr:colOff>
      <xdr:row>78</xdr:row>
      <xdr:rowOff>135345</xdr:rowOff>
    </xdr:to>
    <xdr:sp macro="" textlink="">
      <xdr:nvSpPr>
        <xdr:cNvPr id="432" name="フローチャート : 判断 431"/>
        <xdr:cNvSpPr/>
      </xdr:nvSpPr>
      <xdr:spPr>
        <a:xfrm>
          <a:off x="15621000" y="134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120122</xdr:rowOff>
    </xdr:from>
    <xdr:ext cx="736600" cy="259045"/>
    <xdr:sp macro="" textlink="">
      <xdr:nvSpPr>
        <xdr:cNvPr id="433" name="テキスト ボックス 432"/>
        <xdr:cNvSpPr txBox="1"/>
      </xdr:nvSpPr>
      <xdr:spPr>
        <a:xfrm>
          <a:off x="15290800" y="13493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104139</xdr:rowOff>
    </xdr:from>
    <xdr:to>
      <xdr:col>21</xdr:col>
      <xdr:colOff>361950</xdr:colOff>
      <xdr:row>76</xdr:row>
      <xdr:rowOff>143329</xdr:rowOff>
    </xdr:to>
    <xdr:cxnSp macro="">
      <xdr:nvCxnSpPr>
        <xdr:cNvPr id="434" name="直線コネクタ 433"/>
        <xdr:cNvCxnSpPr/>
      </xdr:nvCxnSpPr>
      <xdr:spPr>
        <a:xfrm>
          <a:off x="13893800" y="13134339"/>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123552</xdr:rowOff>
    </xdr:from>
    <xdr:to>
      <xdr:col>21</xdr:col>
      <xdr:colOff>412750</xdr:colOff>
      <xdr:row>78</xdr:row>
      <xdr:rowOff>53702</xdr:rowOff>
    </xdr:to>
    <xdr:sp macro="" textlink="">
      <xdr:nvSpPr>
        <xdr:cNvPr id="435" name="フローチャート : 判断 434"/>
        <xdr:cNvSpPr/>
      </xdr:nvSpPr>
      <xdr:spPr>
        <a:xfrm>
          <a:off x="14732000" y="133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38479</xdr:rowOff>
    </xdr:from>
    <xdr:ext cx="762000" cy="259045"/>
    <xdr:sp macro="" textlink="">
      <xdr:nvSpPr>
        <xdr:cNvPr id="436" name="テキスト ボックス 435"/>
        <xdr:cNvSpPr txBox="1"/>
      </xdr:nvSpPr>
      <xdr:spPr>
        <a:xfrm>
          <a:off x="14401800" y="1341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105773</xdr:rowOff>
    </xdr:from>
    <xdr:to>
      <xdr:col>20</xdr:col>
      <xdr:colOff>158750</xdr:colOff>
      <xdr:row>76</xdr:row>
      <xdr:rowOff>104139</xdr:rowOff>
    </xdr:to>
    <xdr:cxnSp macro="">
      <xdr:nvCxnSpPr>
        <xdr:cNvPr id="437" name="直線コネクタ 436"/>
        <xdr:cNvCxnSpPr/>
      </xdr:nvCxnSpPr>
      <xdr:spPr>
        <a:xfrm>
          <a:off x="13004800" y="12964523"/>
          <a:ext cx="889000" cy="16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113756</xdr:rowOff>
    </xdr:from>
    <xdr:to>
      <xdr:col>20</xdr:col>
      <xdr:colOff>209550</xdr:colOff>
      <xdr:row>78</xdr:row>
      <xdr:rowOff>43906</xdr:rowOff>
    </xdr:to>
    <xdr:sp macro="" textlink="">
      <xdr:nvSpPr>
        <xdr:cNvPr id="438" name="フローチャート : 判断 437"/>
        <xdr:cNvSpPr/>
      </xdr:nvSpPr>
      <xdr:spPr>
        <a:xfrm>
          <a:off x="13843000" y="13315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28683</xdr:rowOff>
    </xdr:from>
    <xdr:ext cx="762000" cy="259045"/>
    <xdr:sp macro="" textlink="">
      <xdr:nvSpPr>
        <xdr:cNvPr id="439" name="テキスト ボックス 438"/>
        <xdr:cNvSpPr txBox="1"/>
      </xdr:nvSpPr>
      <xdr:spPr>
        <a:xfrm>
          <a:off x="13512800" y="13401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74568</xdr:rowOff>
    </xdr:from>
    <xdr:to>
      <xdr:col>19</xdr:col>
      <xdr:colOff>6350</xdr:colOff>
      <xdr:row>78</xdr:row>
      <xdr:rowOff>4718</xdr:rowOff>
    </xdr:to>
    <xdr:sp macro="" textlink="">
      <xdr:nvSpPr>
        <xdr:cNvPr id="440" name="フローチャート : 判断 439"/>
        <xdr:cNvSpPr/>
      </xdr:nvSpPr>
      <xdr:spPr>
        <a:xfrm>
          <a:off x="12954000" y="1327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160945</xdr:rowOff>
    </xdr:from>
    <xdr:ext cx="762000" cy="259045"/>
    <xdr:sp macro="" textlink="">
      <xdr:nvSpPr>
        <xdr:cNvPr id="441" name="テキスト ボックス 440"/>
        <xdr:cNvSpPr txBox="1"/>
      </xdr:nvSpPr>
      <xdr:spPr>
        <a:xfrm>
          <a:off x="12623800" y="13362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99061</xdr:rowOff>
    </xdr:from>
    <xdr:to>
      <xdr:col>24</xdr:col>
      <xdr:colOff>82550</xdr:colOff>
      <xdr:row>77</xdr:row>
      <xdr:rowOff>29211</xdr:rowOff>
    </xdr:to>
    <xdr:sp macro="" textlink="">
      <xdr:nvSpPr>
        <xdr:cNvPr id="447" name="円/楕円 446"/>
        <xdr:cNvSpPr/>
      </xdr:nvSpPr>
      <xdr:spPr>
        <a:xfrm>
          <a:off x="16459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115588</xdr:rowOff>
    </xdr:from>
    <xdr:ext cx="762000" cy="259045"/>
    <xdr:sp macro="" textlink="">
      <xdr:nvSpPr>
        <xdr:cNvPr id="448" name="公債費以外該当値テキスト"/>
        <xdr:cNvSpPr txBox="1"/>
      </xdr:nvSpPr>
      <xdr:spPr>
        <a:xfrm>
          <a:off x="165989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62.2</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112123</xdr:rowOff>
    </xdr:from>
    <xdr:to>
      <xdr:col>22</xdr:col>
      <xdr:colOff>615950</xdr:colOff>
      <xdr:row>77</xdr:row>
      <xdr:rowOff>42273</xdr:rowOff>
    </xdr:to>
    <xdr:sp macro="" textlink="">
      <xdr:nvSpPr>
        <xdr:cNvPr id="449" name="円/楕円 448"/>
        <xdr:cNvSpPr/>
      </xdr:nvSpPr>
      <xdr:spPr>
        <a:xfrm>
          <a:off x="15621000" y="1314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52450</xdr:rowOff>
    </xdr:from>
    <xdr:ext cx="736600" cy="259045"/>
    <xdr:sp macro="" textlink="">
      <xdr:nvSpPr>
        <xdr:cNvPr id="450" name="テキスト ボックス 449"/>
        <xdr:cNvSpPr txBox="1"/>
      </xdr:nvSpPr>
      <xdr:spPr>
        <a:xfrm>
          <a:off x="15290800" y="12911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92529</xdr:rowOff>
    </xdr:from>
    <xdr:to>
      <xdr:col>21</xdr:col>
      <xdr:colOff>412750</xdr:colOff>
      <xdr:row>77</xdr:row>
      <xdr:rowOff>22679</xdr:rowOff>
    </xdr:to>
    <xdr:sp macro="" textlink="">
      <xdr:nvSpPr>
        <xdr:cNvPr id="451" name="円/楕円 450"/>
        <xdr:cNvSpPr/>
      </xdr:nvSpPr>
      <xdr:spPr>
        <a:xfrm>
          <a:off x="14732000" y="131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32855</xdr:rowOff>
    </xdr:from>
    <xdr:ext cx="762000" cy="259045"/>
    <xdr:sp macro="" textlink="">
      <xdr:nvSpPr>
        <xdr:cNvPr id="452" name="テキスト ボックス 451"/>
        <xdr:cNvSpPr txBox="1"/>
      </xdr:nvSpPr>
      <xdr:spPr>
        <a:xfrm>
          <a:off x="14401800" y="128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53339</xdr:rowOff>
    </xdr:from>
    <xdr:to>
      <xdr:col>20</xdr:col>
      <xdr:colOff>209550</xdr:colOff>
      <xdr:row>76</xdr:row>
      <xdr:rowOff>154939</xdr:rowOff>
    </xdr:to>
    <xdr:sp macro="" textlink="">
      <xdr:nvSpPr>
        <xdr:cNvPr id="453" name="円/楕円 452"/>
        <xdr:cNvSpPr/>
      </xdr:nvSpPr>
      <xdr:spPr>
        <a:xfrm>
          <a:off x="13843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165117</xdr:rowOff>
    </xdr:from>
    <xdr:ext cx="762000" cy="259045"/>
    <xdr:sp macro="" textlink="">
      <xdr:nvSpPr>
        <xdr:cNvPr id="454" name="テキスト ボックス 453"/>
        <xdr:cNvSpPr txBox="1"/>
      </xdr:nvSpPr>
      <xdr:spPr>
        <a:xfrm>
          <a:off x="13512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54973</xdr:rowOff>
    </xdr:from>
    <xdr:to>
      <xdr:col>19</xdr:col>
      <xdr:colOff>6350</xdr:colOff>
      <xdr:row>75</xdr:row>
      <xdr:rowOff>156573</xdr:rowOff>
    </xdr:to>
    <xdr:sp macro="" textlink="">
      <xdr:nvSpPr>
        <xdr:cNvPr id="455" name="円/楕円 454"/>
        <xdr:cNvSpPr/>
      </xdr:nvSpPr>
      <xdr:spPr>
        <a:xfrm>
          <a:off x="12954000" y="1291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166750</xdr:rowOff>
    </xdr:from>
    <xdr:ext cx="762000" cy="259045"/>
    <xdr:sp macro="" textlink="">
      <xdr:nvSpPr>
        <xdr:cNvPr id="456" name="テキスト ボックス 455"/>
        <xdr:cNvSpPr txBox="1"/>
      </xdr:nvSpPr>
      <xdr:spPr>
        <a:xfrm>
          <a:off x="12623800" y="12682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島根県津和野町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167195</xdr:rowOff>
    </xdr:from>
    <xdr:to>
      <xdr:col>4</xdr:col>
      <xdr:colOff>1117600</xdr:colOff>
      <xdr:row>19</xdr:row>
      <xdr:rowOff>4173</xdr:rowOff>
    </xdr:to>
    <xdr:cxnSp macro="">
      <xdr:nvCxnSpPr>
        <xdr:cNvPr id="45" name="直線コネクタ 44"/>
        <xdr:cNvCxnSpPr/>
      </xdr:nvCxnSpPr>
      <xdr:spPr bwMode="auto">
        <a:xfrm flipV="1">
          <a:off x="5651500" y="2100770"/>
          <a:ext cx="0" cy="12085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147700</xdr:rowOff>
    </xdr:from>
    <xdr:ext cx="762000" cy="259045"/>
    <xdr:sp macro="" textlink="">
      <xdr:nvSpPr>
        <xdr:cNvPr id="46" name="人口1人当たり決算額の推移最小値テキスト130"/>
        <xdr:cNvSpPr txBox="1"/>
      </xdr:nvSpPr>
      <xdr:spPr>
        <a:xfrm>
          <a:off x="5740400" y="3281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82,369</a:t>
          </a:r>
          <a:endParaRPr kumimoji="1" lang="ja-JP" altLang="en-US" sz="1000" b="1">
            <a:latin typeface="ＭＳ Ｐゴシック"/>
          </a:endParaRPr>
        </a:p>
      </xdr:txBody>
    </xdr:sp>
    <xdr:clientData/>
  </xdr:oneCellAnchor>
  <xdr:twoCellAnchor>
    <xdr:from>
      <xdr:col>4</xdr:col>
      <xdr:colOff>1028700</xdr:colOff>
      <xdr:row>19</xdr:row>
      <xdr:rowOff>4173</xdr:rowOff>
    </xdr:from>
    <xdr:to>
      <xdr:col>5</xdr:col>
      <xdr:colOff>73025</xdr:colOff>
      <xdr:row>19</xdr:row>
      <xdr:rowOff>4173</xdr:rowOff>
    </xdr:to>
    <xdr:cxnSp macro="">
      <xdr:nvCxnSpPr>
        <xdr:cNvPr id="47" name="直線コネクタ 46"/>
        <xdr:cNvCxnSpPr/>
      </xdr:nvCxnSpPr>
      <xdr:spPr bwMode="auto">
        <a:xfrm>
          <a:off x="5562600" y="33093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82122</xdr:rowOff>
    </xdr:from>
    <xdr:ext cx="762000" cy="259045"/>
    <xdr:sp macro="" textlink="">
      <xdr:nvSpPr>
        <xdr:cNvPr id="48" name="人口1人当たり決算額の推移最大値テキスト130"/>
        <xdr:cNvSpPr txBox="1"/>
      </xdr:nvSpPr>
      <xdr:spPr>
        <a:xfrm>
          <a:off x="5740400" y="184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240,975</a:t>
          </a:r>
          <a:endParaRPr kumimoji="1" lang="ja-JP" altLang="en-US" sz="1000" b="1">
            <a:latin typeface="ＭＳ Ｐゴシック"/>
          </a:endParaRPr>
        </a:p>
      </xdr:txBody>
    </xdr:sp>
    <xdr:clientData/>
  </xdr:oneCellAnchor>
  <xdr:twoCellAnchor>
    <xdr:from>
      <xdr:col>4</xdr:col>
      <xdr:colOff>1028700</xdr:colOff>
      <xdr:row>11</xdr:row>
      <xdr:rowOff>167195</xdr:rowOff>
    </xdr:from>
    <xdr:to>
      <xdr:col>5</xdr:col>
      <xdr:colOff>73025</xdr:colOff>
      <xdr:row>11</xdr:row>
      <xdr:rowOff>167195</xdr:rowOff>
    </xdr:to>
    <xdr:cxnSp macro="">
      <xdr:nvCxnSpPr>
        <xdr:cNvPr id="49" name="直線コネクタ 48"/>
        <xdr:cNvCxnSpPr/>
      </xdr:nvCxnSpPr>
      <xdr:spPr bwMode="auto">
        <a:xfrm>
          <a:off x="5562600" y="21007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34912</xdr:rowOff>
    </xdr:from>
    <xdr:to>
      <xdr:col>4</xdr:col>
      <xdr:colOff>1117600</xdr:colOff>
      <xdr:row>13</xdr:row>
      <xdr:rowOff>92062</xdr:rowOff>
    </xdr:to>
    <xdr:cxnSp macro="">
      <xdr:nvCxnSpPr>
        <xdr:cNvPr id="50" name="直線コネクタ 49"/>
        <xdr:cNvCxnSpPr/>
      </xdr:nvCxnSpPr>
      <xdr:spPr bwMode="auto">
        <a:xfrm flipV="1">
          <a:off x="5003800" y="2311387"/>
          <a:ext cx="647700" cy="571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3586</xdr:rowOff>
    </xdr:from>
    <xdr:ext cx="762000" cy="259045"/>
    <xdr:sp macro="" textlink="">
      <xdr:nvSpPr>
        <xdr:cNvPr id="51" name="人口1人当たり決算額の推移平均値テキスト130"/>
        <xdr:cNvSpPr txBox="1"/>
      </xdr:nvSpPr>
      <xdr:spPr>
        <a:xfrm>
          <a:off x="5740400" y="2794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139,615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31509</xdr:rowOff>
    </xdr:from>
    <xdr:to>
      <xdr:col>5</xdr:col>
      <xdr:colOff>34925</xdr:colOff>
      <xdr:row>16</xdr:row>
      <xdr:rowOff>133109</xdr:rowOff>
    </xdr:to>
    <xdr:sp macro="" textlink="">
      <xdr:nvSpPr>
        <xdr:cNvPr id="52" name="フローチャート : 判断 51"/>
        <xdr:cNvSpPr/>
      </xdr:nvSpPr>
      <xdr:spPr bwMode="auto">
        <a:xfrm>
          <a:off x="560070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92062</xdr:rowOff>
    </xdr:from>
    <xdr:to>
      <xdr:col>4</xdr:col>
      <xdr:colOff>469900</xdr:colOff>
      <xdr:row>13</xdr:row>
      <xdr:rowOff>160589</xdr:rowOff>
    </xdr:to>
    <xdr:cxnSp macro="">
      <xdr:nvCxnSpPr>
        <xdr:cNvPr id="53" name="直線コネクタ 52"/>
        <xdr:cNvCxnSpPr/>
      </xdr:nvCxnSpPr>
      <xdr:spPr bwMode="auto">
        <a:xfrm flipV="1">
          <a:off x="4305300" y="2368537"/>
          <a:ext cx="698500" cy="685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72946</xdr:rowOff>
    </xdr:from>
    <xdr:to>
      <xdr:col>4</xdr:col>
      <xdr:colOff>520700</xdr:colOff>
      <xdr:row>17</xdr:row>
      <xdr:rowOff>3096</xdr:rowOff>
    </xdr:to>
    <xdr:sp macro="" textlink="">
      <xdr:nvSpPr>
        <xdr:cNvPr id="54" name="フローチャート : 判断 53"/>
        <xdr:cNvSpPr/>
      </xdr:nvSpPr>
      <xdr:spPr bwMode="auto">
        <a:xfrm>
          <a:off x="49530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159323</xdr:rowOff>
    </xdr:from>
    <xdr:ext cx="736600" cy="259045"/>
    <xdr:sp macro="" textlink="">
      <xdr:nvSpPr>
        <xdr:cNvPr id="55" name="テキスト ボックス 54"/>
        <xdr:cNvSpPr txBox="1"/>
      </xdr:nvSpPr>
      <xdr:spPr>
        <a:xfrm>
          <a:off x="4622800" y="2950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160589</xdr:rowOff>
    </xdr:from>
    <xdr:to>
      <xdr:col>3</xdr:col>
      <xdr:colOff>904875</xdr:colOff>
      <xdr:row>14</xdr:row>
      <xdr:rowOff>18286</xdr:rowOff>
    </xdr:to>
    <xdr:cxnSp macro="">
      <xdr:nvCxnSpPr>
        <xdr:cNvPr id="56" name="直線コネクタ 55"/>
        <xdr:cNvCxnSpPr/>
      </xdr:nvCxnSpPr>
      <xdr:spPr bwMode="auto">
        <a:xfrm flipV="1">
          <a:off x="3606800" y="2437064"/>
          <a:ext cx="698500" cy="291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102794</xdr:rowOff>
    </xdr:from>
    <xdr:to>
      <xdr:col>3</xdr:col>
      <xdr:colOff>955675</xdr:colOff>
      <xdr:row>17</xdr:row>
      <xdr:rowOff>32944</xdr:rowOff>
    </xdr:to>
    <xdr:sp macro="" textlink="">
      <xdr:nvSpPr>
        <xdr:cNvPr id="57" name="フローチャート : 判断 56"/>
        <xdr:cNvSpPr/>
      </xdr:nvSpPr>
      <xdr:spPr bwMode="auto">
        <a:xfrm>
          <a:off x="42545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17721</xdr:rowOff>
    </xdr:from>
    <xdr:ext cx="762000" cy="259045"/>
    <xdr:sp macro="" textlink="">
      <xdr:nvSpPr>
        <xdr:cNvPr id="58" name="テキスト ボックス 57"/>
        <xdr:cNvSpPr txBox="1"/>
      </xdr:nvSpPr>
      <xdr:spPr>
        <a:xfrm>
          <a:off x="3924300" y="2979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18286</xdr:rowOff>
    </xdr:from>
    <xdr:to>
      <xdr:col>3</xdr:col>
      <xdr:colOff>206375</xdr:colOff>
      <xdr:row>14</xdr:row>
      <xdr:rowOff>68082</xdr:rowOff>
    </xdr:to>
    <xdr:cxnSp macro="">
      <xdr:nvCxnSpPr>
        <xdr:cNvPr id="59" name="直線コネクタ 58"/>
        <xdr:cNvCxnSpPr/>
      </xdr:nvCxnSpPr>
      <xdr:spPr bwMode="auto">
        <a:xfrm flipV="1">
          <a:off x="2908300" y="2466211"/>
          <a:ext cx="698500" cy="497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98176</xdr:rowOff>
    </xdr:from>
    <xdr:to>
      <xdr:col>3</xdr:col>
      <xdr:colOff>257175</xdr:colOff>
      <xdr:row>17</xdr:row>
      <xdr:rowOff>28326</xdr:rowOff>
    </xdr:to>
    <xdr:sp macro="" textlink="">
      <xdr:nvSpPr>
        <xdr:cNvPr id="60" name="フローチャート : 判断 59"/>
        <xdr:cNvSpPr/>
      </xdr:nvSpPr>
      <xdr:spPr bwMode="auto">
        <a:xfrm>
          <a:off x="3556000" y="2889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13103</xdr:rowOff>
    </xdr:from>
    <xdr:ext cx="762000" cy="259045"/>
    <xdr:sp macro="" textlink="">
      <xdr:nvSpPr>
        <xdr:cNvPr id="61" name="テキスト ボックス 60"/>
        <xdr:cNvSpPr txBox="1"/>
      </xdr:nvSpPr>
      <xdr:spPr>
        <a:xfrm>
          <a:off x="3225800" y="2975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96378</xdr:rowOff>
    </xdr:from>
    <xdr:to>
      <xdr:col>2</xdr:col>
      <xdr:colOff>692150</xdr:colOff>
      <xdr:row>17</xdr:row>
      <xdr:rowOff>26528</xdr:rowOff>
    </xdr:to>
    <xdr:sp macro="" textlink="">
      <xdr:nvSpPr>
        <xdr:cNvPr id="62" name="フローチャート : 判断 61"/>
        <xdr:cNvSpPr/>
      </xdr:nvSpPr>
      <xdr:spPr bwMode="auto">
        <a:xfrm>
          <a:off x="2857500" y="2887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11305</xdr:rowOff>
    </xdr:from>
    <xdr:ext cx="762000" cy="259045"/>
    <xdr:sp macro="" textlink="">
      <xdr:nvSpPr>
        <xdr:cNvPr id="63" name="テキスト ボックス 62"/>
        <xdr:cNvSpPr txBox="1"/>
      </xdr:nvSpPr>
      <xdr:spPr>
        <a:xfrm>
          <a:off x="2527300" y="2973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131,102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12</xdr:row>
      <xdr:rowOff>155562</xdr:rowOff>
    </xdr:from>
    <xdr:to>
      <xdr:col>5</xdr:col>
      <xdr:colOff>34925</xdr:colOff>
      <xdr:row>13</xdr:row>
      <xdr:rowOff>85712</xdr:rowOff>
    </xdr:to>
    <xdr:sp macro="" textlink="">
      <xdr:nvSpPr>
        <xdr:cNvPr id="69" name="円/楕円 68"/>
        <xdr:cNvSpPr/>
      </xdr:nvSpPr>
      <xdr:spPr bwMode="auto">
        <a:xfrm>
          <a:off x="5600700" y="2260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639</xdr:rowOff>
    </xdr:from>
    <xdr:ext cx="762000" cy="259045"/>
    <xdr:sp macro="" textlink="">
      <xdr:nvSpPr>
        <xdr:cNvPr id="70" name="人口1人当たり決算額の推移該当値テキスト130"/>
        <xdr:cNvSpPr txBox="1"/>
      </xdr:nvSpPr>
      <xdr:spPr>
        <a:xfrm>
          <a:off x="5740400" y="2105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213,335</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41262</xdr:rowOff>
    </xdr:from>
    <xdr:to>
      <xdr:col>4</xdr:col>
      <xdr:colOff>520700</xdr:colOff>
      <xdr:row>13</xdr:row>
      <xdr:rowOff>142862</xdr:rowOff>
    </xdr:to>
    <xdr:sp macro="" textlink="">
      <xdr:nvSpPr>
        <xdr:cNvPr id="71" name="円/楕円 70"/>
        <xdr:cNvSpPr/>
      </xdr:nvSpPr>
      <xdr:spPr bwMode="auto">
        <a:xfrm>
          <a:off x="4953000" y="23177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153039</xdr:rowOff>
    </xdr:from>
    <xdr:ext cx="736600" cy="259045"/>
    <xdr:sp macro="" textlink="">
      <xdr:nvSpPr>
        <xdr:cNvPr id="72" name="テキスト ボックス 71"/>
        <xdr:cNvSpPr txBox="1"/>
      </xdr:nvSpPr>
      <xdr:spPr>
        <a:xfrm>
          <a:off x="4622800" y="2086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205,835</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109789</xdr:rowOff>
    </xdr:from>
    <xdr:to>
      <xdr:col>3</xdr:col>
      <xdr:colOff>955675</xdr:colOff>
      <xdr:row>14</xdr:row>
      <xdr:rowOff>39939</xdr:rowOff>
    </xdr:to>
    <xdr:sp macro="" textlink="">
      <xdr:nvSpPr>
        <xdr:cNvPr id="73" name="円/楕円 72"/>
        <xdr:cNvSpPr/>
      </xdr:nvSpPr>
      <xdr:spPr bwMode="auto">
        <a:xfrm>
          <a:off x="4254500" y="23862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50116</xdr:rowOff>
    </xdr:from>
    <xdr:ext cx="762000" cy="259045"/>
    <xdr:sp macro="" textlink="">
      <xdr:nvSpPr>
        <xdr:cNvPr id="74" name="テキスト ボックス 73"/>
        <xdr:cNvSpPr txBox="1"/>
      </xdr:nvSpPr>
      <xdr:spPr>
        <a:xfrm>
          <a:off x="3924300" y="2155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196,842</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138936</xdr:rowOff>
    </xdr:from>
    <xdr:to>
      <xdr:col>3</xdr:col>
      <xdr:colOff>257175</xdr:colOff>
      <xdr:row>14</xdr:row>
      <xdr:rowOff>69086</xdr:rowOff>
    </xdr:to>
    <xdr:sp macro="" textlink="">
      <xdr:nvSpPr>
        <xdr:cNvPr id="75" name="円/楕円 74"/>
        <xdr:cNvSpPr/>
      </xdr:nvSpPr>
      <xdr:spPr bwMode="auto">
        <a:xfrm>
          <a:off x="3556000" y="24154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79263</xdr:rowOff>
    </xdr:from>
    <xdr:ext cx="762000" cy="259045"/>
    <xdr:sp macro="" textlink="">
      <xdr:nvSpPr>
        <xdr:cNvPr id="76" name="テキスト ボックス 75"/>
        <xdr:cNvSpPr txBox="1"/>
      </xdr:nvSpPr>
      <xdr:spPr>
        <a:xfrm>
          <a:off x="3225800" y="2184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193,017</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17282</xdr:rowOff>
    </xdr:from>
    <xdr:to>
      <xdr:col>2</xdr:col>
      <xdr:colOff>692150</xdr:colOff>
      <xdr:row>14</xdr:row>
      <xdr:rowOff>118882</xdr:rowOff>
    </xdr:to>
    <xdr:sp macro="" textlink="">
      <xdr:nvSpPr>
        <xdr:cNvPr id="77" name="円/楕円 76"/>
        <xdr:cNvSpPr/>
      </xdr:nvSpPr>
      <xdr:spPr bwMode="auto">
        <a:xfrm>
          <a:off x="2857500" y="2465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129059</xdr:rowOff>
    </xdr:from>
    <xdr:ext cx="762000" cy="259045"/>
    <xdr:sp macro="" textlink="">
      <xdr:nvSpPr>
        <xdr:cNvPr id="78" name="テキスト ボックス 77"/>
        <xdr:cNvSpPr txBox="1"/>
      </xdr:nvSpPr>
      <xdr:spPr>
        <a:xfrm>
          <a:off x="2527300" y="2234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186,482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81718</xdr:rowOff>
    </xdr:from>
    <xdr:to>
      <xdr:col>4</xdr:col>
      <xdr:colOff>1117600</xdr:colOff>
      <xdr:row>38</xdr:row>
      <xdr:rowOff>36608</xdr:rowOff>
    </xdr:to>
    <xdr:cxnSp macro="">
      <xdr:nvCxnSpPr>
        <xdr:cNvPr id="107" name="直線コネクタ 106"/>
        <xdr:cNvCxnSpPr/>
      </xdr:nvCxnSpPr>
      <xdr:spPr bwMode="auto">
        <a:xfrm flipV="1">
          <a:off x="5651500" y="6349168"/>
          <a:ext cx="0" cy="11550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8685</xdr:rowOff>
    </xdr:from>
    <xdr:ext cx="762000" cy="259045"/>
    <xdr:sp macro="" textlink="">
      <xdr:nvSpPr>
        <xdr:cNvPr id="108" name="人口1人当たり決算額の推移最小値テキスト445"/>
        <xdr:cNvSpPr txBox="1"/>
      </xdr:nvSpPr>
      <xdr:spPr>
        <a:xfrm>
          <a:off x="5740400" y="7476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2,745</a:t>
          </a:r>
          <a:endParaRPr kumimoji="1" lang="ja-JP" altLang="en-US" sz="1000" b="1">
            <a:latin typeface="ＭＳ Ｐゴシック"/>
          </a:endParaRPr>
        </a:p>
      </xdr:txBody>
    </xdr:sp>
    <xdr:clientData/>
  </xdr:oneCellAnchor>
  <xdr:twoCellAnchor>
    <xdr:from>
      <xdr:col>4</xdr:col>
      <xdr:colOff>1028700</xdr:colOff>
      <xdr:row>38</xdr:row>
      <xdr:rowOff>36608</xdr:rowOff>
    </xdr:from>
    <xdr:to>
      <xdr:col>5</xdr:col>
      <xdr:colOff>73025</xdr:colOff>
      <xdr:row>38</xdr:row>
      <xdr:rowOff>36608</xdr:rowOff>
    </xdr:to>
    <xdr:cxnSp macro="">
      <xdr:nvCxnSpPr>
        <xdr:cNvPr id="109" name="直線コネクタ 108"/>
        <xdr:cNvCxnSpPr/>
      </xdr:nvCxnSpPr>
      <xdr:spPr bwMode="auto">
        <a:xfrm>
          <a:off x="5562600" y="75042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168095</xdr:rowOff>
    </xdr:from>
    <xdr:ext cx="762000" cy="259045"/>
    <xdr:sp macro="" textlink="">
      <xdr:nvSpPr>
        <xdr:cNvPr id="110" name="人口1人当たり決算額の推移最大値テキスト445"/>
        <xdr:cNvSpPr txBox="1"/>
      </xdr:nvSpPr>
      <xdr:spPr>
        <a:xfrm>
          <a:off x="5740400" y="60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63,377</a:t>
          </a:r>
          <a:endParaRPr kumimoji="1" lang="ja-JP" altLang="en-US" sz="1000" b="1">
            <a:latin typeface="ＭＳ Ｐゴシック"/>
          </a:endParaRPr>
        </a:p>
      </xdr:txBody>
    </xdr:sp>
    <xdr:clientData/>
  </xdr:oneCellAnchor>
  <xdr:twoCellAnchor>
    <xdr:from>
      <xdr:col>4</xdr:col>
      <xdr:colOff>1028700</xdr:colOff>
      <xdr:row>34</xdr:row>
      <xdr:rowOff>81718</xdr:rowOff>
    </xdr:from>
    <xdr:to>
      <xdr:col>5</xdr:col>
      <xdr:colOff>73025</xdr:colOff>
      <xdr:row>34</xdr:row>
      <xdr:rowOff>81718</xdr:rowOff>
    </xdr:to>
    <xdr:cxnSp macro="">
      <xdr:nvCxnSpPr>
        <xdr:cNvPr id="111" name="直線コネクタ 110"/>
        <xdr:cNvCxnSpPr/>
      </xdr:nvCxnSpPr>
      <xdr:spPr bwMode="auto">
        <a:xfrm>
          <a:off x="5562600" y="63491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264617</xdr:rowOff>
    </xdr:from>
    <xdr:to>
      <xdr:col>4</xdr:col>
      <xdr:colOff>1117600</xdr:colOff>
      <xdr:row>35</xdr:row>
      <xdr:rowOff>4470</xdr:rowOff>
    </xdr:to>
    <xdr:cxnSp macro="">
      <xdr:nvCxnSpPr>
        <xdr:cNvPr id="112" name="直線コネクタ 111"/>
        <xdr:cNvCxnSpPr/>
      </xdr:nvCxnSpPr>
      <xdr:spPr bwMode="auto">
        <a:xfrm flipV="1">
          <a:off x="5003800" y="6532067"/>
          <a:ext cx="647700" cy="827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14197</xdr:rowOff>
    </xdr:from>
    <xdr:ext cx="762000" cy="259045"/>
    <xdr:sp macro="" textlink="">
      <xdr:nvSpPr>
        <xdr:cNvPr id="113" name="人口1人当たり決算額の推移平均値テキスト445"/>
        <xdr:cNvSpPr txBox="1"/>
      </xdr:nvSpPr>
      <xdr:spPr>
        <a:xfrm>
          <a:off x="5740400" y="6967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26,789</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42120</xdr:rowOff>
    </xdr:from>
    <xdr:to>
      <xdr:col>5</xdr:col>
      <xdr:colOff>34925</xdr:colOff>
      <xdr:row>36</xdr:row>
      <xdr:rowOff>143720</xdr:rowOff>
    </xdr:to>
    <xdr:sp macro="" textlink="">
      <xdr:nvSpPr>
        <xdr:cNvPr id="114" name="フローチャート : 判断 113"/>
        <xdr:cNvSpPr/>
      </xdr:nvSpPr>
      <xdr:spPr bwMode="auto">
        <a:xfrm>
          <a:off x="5600700" y="6995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290030</xdr:rowOff>
    </xdr:from>
    <xdr:to>
      <xdr:col>4</xdr:col>
      <xdr:colOff>469900</xdr:colOff>
      <xdr:row>35</xdr:row>
      <xdr:rowOff>4470</xdr:rowOff>
    </xdr:to>
    <xdr:cxnSp macro="">
      <xdr:nvCxnSpPr>
        <xdr:cNvPr id="115" name="直線コネクタ 114"/>
        <xdr:cNvCxnSpPr/>
      </xdr:nvCxnSpPr>
      <xdr:spPr bwMode="auto">
        <a:xfrm>
          <a:off x="4305300" y="6557480"/>
          <a:ext cx="698500" cy="573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17812</xdr:rowOff>
    </xdr:from>
    <xdr:to>
      <xdr:col>4</xdr:col>
      <xdr:colOff>520700</xdr:colOff>
      <xdr:row>36</xdr:row>
      <xdr:rowOff>119412</xdr:rowOff>
    </xdr:to>
    <xdr:sp macro="" textlink="">
      <xdr:nvSpPr>
        <xdr:cNvPr id="116" name="フローチャート : 判断 115"/>
        <xdr:cNvSpPr/>
      </xdr:nvSpPr>
      <xdr:spPr bwMode="auto">
        <a:xfrm>
          <a:off x="49530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104189</xdr:rowOff>
    </xdr:from>
    <xdr:ext cx="736600" cy="259045"/>
    <xdr:sp macro="" textlink="">
      <xdr:nvSpPr>
        <xdr:cNvPr id="117" name="テキスト ボックス 116"/>
        <xdr:cNvSpPr txBox="1"/>
      </xdr:nvSpPr>
      <xdr:spPr>
        <a:xfrm>
          <a:off x="4622800" y="7057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146698</xdr:rowOff>
    </xdr:from>
    <xdr:to>
      <xdr:col>3</xdr:col>
      <xdr:colOff>904875</xdr:colOff>
      <xdr:row>34</xdr:row>
      <xdr:rowOff>290030</xdr:rowOff>
    </xdr:to>
    <xdr:cxnSp macro="">
      <xdr:nvCxnSpPr>
        <xdr:cNvPr id="118" name="直線コネクタ 117"/>
        <xdr:cNvCxnSpPr/>
      </xdr:nvCxnSpPr>
      <xdr:spPr bwMode="auto">
        <a:xfrm>
          <a:off x="3606800" y="6414148"/>
          <a:ext cx="698500" cy="1433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298438</xdr:rowOff>
    </xdr:from>
    <xdr:to>
      <xdr:col>3</xdr:col>
      <xdr:colOff>955675</xdr:colOff>
      <xdr:row>36</xdr:row>
      <xdr:rowOff>57138</xdr:rowOff>
    </xdr:to>
    <xdr:sp macro="" textlink="">
      <xdr:nvSpPr>
        <xdr:cNvPr id="119" name="フローチャート : 判断 118"/>
        <xdr:cNvSpPr/>
      </xdr:nvSpPr>
      <xdr:spPr bwMode="auto">
        <a:xfrm>
          <a:off x="42545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41915</xdr:rowOff>
    </xdr:from>
    <xdr:ext cx="762000" cy="259045"/>
    <xdr:sp macro="" textlink="">
      <xdr:nvSpPr>
        <xdr:cNvPr id="120" name="テキスト ボックス 119"/>
        <xdr:cNvSpPr txBox="1"/>
      </xdr:nvSpPr>
      <xdr:spPr>
        <a:xfrm>
          <a:off x="3924300" y="699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217050</xdr:rowOff>
    </xdr:from>
    <xdr:to>
      <xdr:col>3</xdr:col>
      <xdr:colOff>206375</xdr:colOff>
      <xdr:row>34</xdr:row>
      <xdr:rowOff>146698</xdr:rowOff>
    </xdr:to>
    <xdr:cxnSp macro="">
      <xdr:nvCxnSpPr>
        <xdr:cNvPr id="121" name="直線コネクタ 120"/>
        <xdr:cNvCxnSpPr/>
      </xdr:nvCxnSpPr>
      <xdr:spPr bwMode="auto">
        <a:xfrm>
          <a:off x="2908300" y="6141600"/>
          <a:ext cx="698500" cy="2725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250507</xdr:rowOff>
    </xdr:from>
    <xdr:to>
      <xdr:col>3</xdr:col>
      <xdr:colOff>257175</xdr:colOff>
      <xdr:row>36</xdr:row>
      <xdr:rowOff>9207</xdr:rowOff>
    </xdr:to>
    <xdr:sp macro="" textlink="">
      <xdr:nvSpPr>
        <xdr:cNvPr id="122" name="フローチャート : 判断 121"/>
        <xdr:cNvSpPr/>
      </xdr:nvSpPr>
      <xdr:spPr bwMode="auto">
        <a:xfrm>
          <a:off x="3556000" y="6860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336884</xdr:rowOff>
    </xdr:from>
    <xdr:ext cx="762000" cy="259045"/>
    <xdr:sp macro="" textlink="">
      <xdr:nvSpPr>
        <xdr:cNvPr id="123" name="テキスト ボックス 122"/>
        <xdr:cNvSpPr txBox="1"/>
      </xdr:nvSpPr>
      <xdr:spPr>
        <a:xfrm>
          <a:off x="3225800" y="6947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182194</xdr:rowOff>
    </xdr:from>
    <xdr:to>
      <xdr:col>2</xdr:col>
      <xdr:colOff>692150</xdr:colOff>
      <xdr:row>35</xdr:row>
      <xdr:rowOff>283794</xdr:rowOff>
    </xdr:to>
    <xdr:sp macro="" textlink="">
      <xdr:nvSpPr>
        <xdr:cNvPr id="124" name="フローチャート : 判断 123"/>
        <xdr:cNvSpPr/>
      </xdr:nvSpPr>
      <xdr:spPr bwMode="auto">
        <a:xfrm>
          <a:off x="2857500" y="6792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268571</xdr:rowOff>
    </xdr:from>
    <xdr:ext cx="762000" cy="259045"/>
    <xdr:sp macro="" textlink="">
      <xdr:nvSpPr>
        <xdr:cNvPr id="125" name="テキスト ボックス 124"/>
        <xdr:cNvSpPr txBox="1"/>
      </xdr:nvSpPr>
      <xdr:spPr>
        <a:xfrm>
          <a:off x="2527300" y="687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37,436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213817</xdr:rowOff>
    </xdr:from>
    <xdr:to>
      <xdr:col>5</xdr:col>
      <xdr:colOff>34925</xdr:colOff>
      <xdr:row>34</xdr:row>
      <xdr:rowOff>315417</xdr:rowOff>
    </xdr:to>
    <xdr:sp macro="" textlink="">
      <xdr:nvSpPr>
        <xdr:cNvPr id="131" name="円/楕円 130"/>
        <xdr:cNvSpPr/>
      </xdr:nvSpPr>
      <xdr:spPr bwMode="auto">
        <a:xfrm>
          <a:off x="5600700" y="6481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58894</xdr:rowOff>
    </xdr:from>
    <xdr:ext cx="762000" cy="259045"/>
    <xdr:sp macro="" textlink="">
      <xdr:nvSpPr>
        <xdr:cNvPr id="132" name="人口1人当たり決算額の推移該当値テキスト445"/>
        <xdr:cNvSpPr txBox="1"/>
      </xdr:nvSpPr>
      <xdr:spPr>
        <a:xfrm>
          <a:off x="5740400" y="6326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53,776</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296570</xdr:rowOff>
    </xdr:from>
    <xdr:to>
      <xdr:col>4</xdr:col>
      <xdr:colOff>520700</xdr:colOff>
      <xdr:row>35</xdr:row>
      <xdr:rowOff>55270</xdr:rowOff>
    </xdr:to>
    <xdr:sp macro="" textlink="">
      <xdr:nvSpPr>
        <xdr:cNvPr id="133" name="円/楕円 132"/>
        <xdr:cNvSpPr/>
      </xdr:nvSpPr>
      <xdr:spPr bwMode="auto">
        <a:xfrm>
          <a:off x="4953000" y="65640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65447</xdr:rowOff>
    </xdr:from>
    <xdr:ext cx="736600" cy="259045"/>
    <xdr:sp macro="" textlink="">
      <xdr:nvSpPr>
        <xdr:cNvPr id="134" name="テキスト ボックス 133"/>
        <xdr:cNvSpPr txBox="1"/>
      </xdr:nvSpPr>
      <xdr:spPr>
        <a:xfrm>
          <a:off x="4622800" y="633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49,432</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239230</xdr:rowOff>
    </xdr:from>
    <xdr:to>
      <xdr:col>3</xdr:col>
      <xdr:colOff>955675</xdr:colOff>
      <xdr:row>34</xdr:row>
      <xdr:rowOff>340830</xdr:rowOff>
    </xdr:to>
    <xdr:sp macro="" textlink="">
      <xdr:nvSpPr>
        <xdr:cNvPr id="135" name="円/楕円 134"/>
        <xdr:cNvSpPr/>
      </xdr:nvSpPr>
      <xdr:spPr bwMode="auto">
        <a:xfrm>
          <a:off x="4254500" y="6506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8107</xdr:rowOff>
    </xdr:from>
    <xdr:ext cx="762000" cy="259045"/>
    <xdr:sp macro="" textlink="">
      <xdr:nvSpPr>
        <xdr:cNvPr id="136" name="テキスト ボックス 135"/>
        <xdr:cNvSpPr txBox="1"/>
      </xdr:nvSpPr>
      <xdr:spPr>
        <a:xfrm>
          <a:off x="3924300" y="627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52,442</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95898</xdr:rowOff>
    </xdr:from>
    <xdr:to>
      <xdr:col>3</xdr:col>
      <xdr:colOff>257175</xdr:colOff>
      <xdr:row>34</xdr:row>
      <xdr:rowOff>197498</xdr:rowOff>
    </xdr:to>
    <xdr:sp macro="" textlink="">
      <xdr:nvSpPr>
        <xdr:cNvPr id="137" name="円/楕円 136"/>
        <xdr:cNvSpPr/>
      </xdr:nvSpPr>
      <xdr:spPr bwMode="auto">
        <a:xfrm>
          <a:off x="3556000" y="63633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207675</xdr:rowOff>
    </xdr:from>
    <xdr:ext cx="762000" cy="259045"/>
    <xdr:sp macro="" textlink="">
      <xdr:nvSpPr>
        <xdr:cNvPr id="138" name="テキスト ボックス 137"/>
        <xdr:cNvSpPr txBox="1"/>
      </xdr:nvSpPr>
      <xdr:spPr>
        <a:xfrm>
          <a:off x="3225800" y="613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59,966</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166250</xdr:rowOff>
    </xdr:from>
    <xdr:to>
      <xdr:col>2</xdr:col>
      <xdr:colOff>692150</xdr:colOff>
      <xdr:row>33</xdr:row>
      <xdr:rowOff>267850</xdr:rowOff>
    </xdr:to>
    <xdr:sp macro="" textlink="">
      <xdr:nvSpPr>
        <xdr:cNvPr id="139" name="円/楕円 138"/>
        <xdr:cNvSpPr/>
      </xdr:nvSpPr>
      <xdr:spPr bwMode="auto">
        <a:xfrm>
          <a:off x="2857500" y="6090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106577</xdr:rowOff>
    </xdr:from>
    <xdr:ext cx="762000" cy="259045"/>
    <xdr:sp macro="" textlink="">
      <xdr:nvSpPr>
        <xdr:cNvPr id="140" name="テキスト ボックス 139"/>
        <xdr:cNvSpPr txBox="1"/>
      </xdr:nvSpPr>
      <xdr:spPr>
        <a:xfrm>
          <a:off x="2527300" y="58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74,273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島根県津和野町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7,902
7,846
307.03
10,057,905
9,796,445
134,583
4,967,918
12,733,481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10.9
89.1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85,968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23070</xdr:rowOff>
    </xdr:from>
    <xdr:to>
      <xdr:col>6</xdr:col>
      <xdr:colOff>510540</xdr:colOff>
      <xdr:row>39</xdr:row>
      <xdr:rowOff>77663</xdr:rowOff>
    </xdr:to>
    <xdr:cxnSp macro="">
      <xdr:nvCxnSpPr>
        <xdr:cNvPr id="58" name="直線コネクタ 57"/>
        <xdr:cNvCxnSpPr/>
      </xdr:nvCxnSpPr>
      <xdr:spPr>
        <a:xfrm flipV="1">
          <a:off x="4633595" y="5338020"/>
          <a:ext cx="1270" cy="1426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81490</xdr:rowOff>
    </xdr:from>
    <xdr:ext cx="534377" cy="259045"/>
    <xdr:sp macro="" textlink="">
      <xdr:nvSpPr>
        <xdr:cNvPr id="59" name="人件費最小値テキスト"/>
        <xdr:cNvSpPr txBox="1"/>
      </xdr:nvSpPr>
      <xdr:spPr>
        <a:xfrm>
          <a:off x="4686300" y="676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61,949</a:t>
          </a:r>
          <a:endParaRPr kumimoji="1" lang="ja-JP" altLang="en-US" sz="1000" b="1">
            <a:latin typeface="ＭＳ Ｐゴシック"/>
          </a:endParaRPr>
        </a:p>
      </xdr:txBody>
    </xdr:sp>
    <xdr:clientData/>
  </xdr:oneCellAnchor>
  <xdr:twoCellAnchor>
    <xdr:from>
      <xdr:col>6</xdr:col>
      <xdr:colOff>422275</xdr:colOff>
      <xdr:row>39</xdr:row>
      <xdr:rowOff>77663</xdr:rowOff>
    </xdr:from>
    <xdr:to>
      <xdr:col>6</xdr:col>
      <xdr:colOff>600075</xdr:colOff>
      <xdr:row>39</xdr:row>
      <xdr:rowOff>77663</xdr:rowOff>
    </xdr:to>
    <xdr:cxnSp macro="">
      <xdr:nvCxnSpPr>
        <xdr:cNvPr id="60" name="直線コネクタ 59"/>
        <xdr:cNvCxnSpPr/>
      </xdr:nvCxnSpPr>
      <xdr:spPr>
        <a:xfrm>
          <a:off x="4546600" y="6764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141197</xdr:rowOff>
    </xdr:from>
    <xdr:ext cx="599010" cy="259045"/>
    <xdr:sp macro="" textlink="">
      <xdr:nvSpPr>
        <xdr:cNvPr id="61" name="人件費最大値テキスト"/>
        <xdr:cNvSpPr txBox="1"/>
      </xdr:nvSpPr>
      <xdr:spPr>
        <a:xfrm>
          <a:off x="4686300" y="5113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192,964</a:t>
          </a:r>
          <a:endParaRPr kumimoji="1" lang="ja-JP" altLang="en-US" sz="1000" b="1">
            <a:latin typeface="ＭＳ Ｐゴシック"/>
          </a:endParaRPr>
        </a:p>
      </xdr:txBody>
    </xdr:sp>
    <xdr:clientData/>
  </xdr:oneCellAnchor>
  <xdr:twoCellAnchor>
    <xdr:from>
      <xdr:col>6</xdr:col>
      <xdr:colOff>422275</xdr:colOff>
      <xdr:row>31</xdr:row>
      <xdr:rowOff>23070</xdr:rowOff>
    </xdr:from>
    <xdr:to>
      <xdr:col>6</xdr:col>
      <xdr:colOff>600075</xdr:colOff>
      <xdr:row>31</xdr:row>
      <xdr:rowOff>23070</xdr:rowOff>
    </xdr:to>
    <xdr:cxnSp macro="">
      <xdr:nvCxnSpPr>
        <xdr:cNvPr id="62" name="直線コネクタ 61"/>
        <xdr:cNvCxnSpPr/>
      </xdr:nvCxnSpPr>
      <xdr:spPr>
        <a:xfrm>
          <a:off x="4546600" y="533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100500</xdr:rowOff>
    </xdr:from>
    <xdr:to>
      <xdr:col>6</xdr:col>
      <xdr:colOff>511175</xdr:colOff>
      <xdr:row>33</xdr:row>
      <xdr:rowOff>119137</xdr:rowOff>
    </xdr:to>
    <xdr:cxnSp macro="">
      <xdr:nvCxnSpPr>
        <xdr:cNvPr id="63" name="直線コネクタ 62"/>
        <xdr:cNvCxnSpPr/>
      </xdr:nvCxnSpPr>
      <xdr:spPr>
        <a:xfrm flipV="1">
          <a:off x="3797300" y="5758350"/>
          <a:ext cx="838200" cy="18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122888</xdr:rowOff>
    </xdr:from>
    <xdr:ext cx="599010" cy="259045"/>
    <xdr:sp macro="" textlink="">
      <xdr:nvSpPr>
        <xdr:cNvPr id="64" name="人件費平均値テキスト"/>
        <xdr:cNvSpPr txBox="1"/>
      </xdr:nvSpPr>
      <xdr:spPr>
        <a:xfrm>
          <a:off x="4686300" y="61236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114,146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144461</xdr:rowOff>
    </xdr:from>
    <xdr:to>
      <xdr:col>6</xdr:col>
      <xdr:colOff>561975</xdr:colOff>
      <xdr:row>36</xdr:row>
      <xdr:rowOff>74611</xdr:rowOff>
    </xdr:to>
    <xdr:sp macro="" textlink="">
      <xdr:nvSpPr>
        <xdr:cNvPr id="65" name="フローチャート : 判断 64"/>
        <xdr:cNvSpPr/>
      </xdr:nvSpPr>
      <xdr:spPr>
        <a:xfrm>
          <a:off x="45847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119137</xdr:rowOff>
    </xdr:from>
    <xdr:to>
      <xdr:col>5</xdr:col>
      <xdr:colOff>358775</xdr:colOff>
      <xdr:row>34</xdr:row>
      <xdr:rowOff>43829</xdr:rowOff>
    </xdr:to>
    <xdr:cxnSp macro="">
      <xdr:nvCxnSpPr>
        <xdr:cNvPr id="66" name="直線コネクタ 65"/>
        <xdr:cNvCxnSpPr/>
      </xdr:nvCxnSpPr>
      <xdr:spPr>
        <a:xfrm flipV="1">
          <a:off x="2908300" y="5776987"/>
          <a:ext cx="889000" cy="96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15966</xdr:rowOff>
    </xdr:from>
    <xdr:to>
      <xdr:col>5</xdr:col>
      <xdr:colOff>409575</xdr:colOff>
      <xdr:row>36</xdr:row>
      <xdr:rowOff>117566</xdr:rowOff>
    </xdr:to>
    <xdr:sp macro="" textlink="">
      <xdr:nvSpPr>
        <xdr:cNvPr id="67" name="フローチャート : 判断 66"/>
        <xdr:cNvSpPr/>
      </xdr:nvSpPr>
      <xdr:spPr>
        <a:xfrm>
          <a:off x="3746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108693</xdr:rowOff>
    </xdr:from>
    <xdr:ext cx="599010" cy="259045"/>
    <xdr:sp macro="" textlink="">
      <xdr:nvSpPr>
        <xdr:cNvPr id="68" name="テキスト ボックス 67"/>
        <xdr:cNvSpPr txBox="1"/>
      </xdr:nvSpPr>
      <xdr:spPr>
        <a:xfrm>
          <a:off x="3497794" y="628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110,200</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29744</xdr:rowOff>
    </xdr:from>
    <xdr:to>
      <xdr:col>4</xdr:col>
      <xdr:colOff>155575</xdr:colOff>
      <xdr:row>34</xdr:row>
      <xdr:rowOff>43829</xdr:rowOff>
    </xdr:to>
    <xdr:cxnSp macro="">
      <xdr:nvCxnSpPr>
        <xdr:cNvPr id="69" name="直線コネクタ 68"/>
        <xdr:cNvCxnSpPr/>
      </xdr:nvCxnSpPr>
      <xdr:spPr>
        <a:xfrm>
          <a:off x="2019300" y="5859044"/>
          <a:ext cx="889000" cy="14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41438</xdr:rowOff>
    </xdr:from>
    <xdr:to>
      <xdr:col>4</xdr:col>
      <xdr:colOff>206375</xdr:colOff>
      <xdr:row>36</xdr:row>
      <xdr:rowOff>143038</xdr:rowOff>
    </xdr:to>
    <xdr:sp macro="" textlink="">
      <xdr:nvSpPr>
        <xdr:cNvPr id="70" name="フローチャート : 判断 69"/>
        <xdr:cNvSpPr/>
      </xdr:nvSpPr>
      <xdr:spPr>
        <a:xfrm>
          <a:off x="2857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134165</xdr:rowOff>
    </xdr:from>
    <xdr:ext cx="599010" cy="259045"/>
    <xdr:sp macro="" textlink="">
      <xdr:nvSpPr>
        <xdr:cNvPr id="71" name="テキスト ボックス 70"/>
        <xdr:cNvSpPr txBox="1"/>
      </xdr:nvSpPr>
      <xdr:spPr>
        <a:xfrm>
          <a:off x="2608794" y="630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107,860</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29744</xdr:rowOff>
    </xdr:from>
    <xdr:to>
      <xdr:col>2</xdr:col>
      <xdr:colOff>638175</xdr:colOff>
      <xdr:row>34</xdr:row>
      <xdr:rowOff>119561</xdr:rowOff>
    </xdr:to>
    <xdr:cxnSp macro="">
      <xdr:nvCxnSpPr>
        <xdr:cNvPr id="72" name="直線コネクタ 71"/>
        <xdr:cNvCxnSpPr/>
      </xdr:nvCxnSpPr>
      <xdr:spPr>
        <a:xfrm flipV="1">
          <a:off x="1130300" y="5859044"/>
          <a:ext cx="889000" cy="8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35342</xdr:rowOff>
    </xdr:from>
    <xdr:to>
      <xdr:col>3</xdr:col>
      <xdr:colOff>3175</xdr:colOff>
      <xdr:row>36</xdr:row>
      <xdr:rowOff>136942</xdr:rowOff>
    </xdr:to>
    <xdr:sp macro="" textlink="">
      <xdr:nvSpPr>
        <xdr:cNvPr id="73" name="フローチャート : 判断 72"/>
        <xdr:cNvSpPr/>
      </xdr:nvSpPr>
      <xdr:spPr>
        <a:xfrm>
          <a:off x="1968500" y="620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128069</xdr:rowOff>
    </xdr:from>
    <xdr:ext cx="599010" cy="259045"/>
    <xdr:sp macro="" textlink="">
      <xdr:nvSpPr>
        <xdr:cNvPr id="74" name="テキスト ボックス 73"/>
        <xdr:cNvSpPr txBox="1"/>
      </xdr:nvSpPr>
      <xdr:spPr>
        <a:xfrm>
          <a:off x="1719794" y="630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108,420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28952</xdr:rowOff>
    </xdr:from>
    <xdr:to>
      <xdr:col>1</xdr:col>
      <xdr:colOff>485775</xdr:colOff>
      <xdr:row>36</xdr:row>
      <xdr:rowOff>130552</xdr:rowOff>
    </xdr:to>
    <xdr:sp macro="" textlink="">
      <xdr:nvSpPr>
        <xdr:cNvPr id="75" name="フローチャート : 判断 74"/>
        <xdr:cNvSpPr/>
      </xdr:nvSpPr>
      <xdr:spPr>
        <a:xfrm>
          <a:off x="1079500" y="620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121679</xdr:rowOff>
    </xdr:from>
    <xdr:ext cx="599010" cy="259045"/>
    <xdr:sp macro="" textlink="">
      <xdr:nvSpPr>
        <xdr:cNvPr id="76" name="テキスト ボックス 75"/>
        <xdr:cNvSpPr txBox="1"/>
      </xdr:nvSpPr>
      <xdr:spPr>
        <a:xfrm>
          <a:off x="830794" y="629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109,007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49700</xdr:rowOff>
    </xdr:from>
    <xdr:to>
      <xdr:col>6</xdr:col>
      <xdr:colOff>561975</xdr:colOff>
      <xdr:row>33</xdr:row>
      <xdr:rowOff>151300</xdr:rowOff>
    </xdr:to>
    <xdr:sp macro="" textlink="">
      <xdr:nvSpPr>
        <xdr:cNvPr id="82" name="円/楕円 81"/>
        <xdr:cNvSpPr/>
      </xdr:nvSpPr>
      <xdr:spPr>
        <a:xfrm>
          <a:off x="4584700" y="570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72577</xdr:rowOff>
    </xdr:from>
    <xdr:ext cx="599010" cy="259045"/>
    <xdr:sp macro="" textlink="">
      <xdr:nvSpPr>
        <xdr:cNvPr id="83" name="人件費該当値テキスト"/>
        <xdr:cNvSpPr txBox="1"/>
      </xdr:nvSpPr>
      <xdr:spPr>
        <a:xfrm>
          <a:off x="4686300" y="5558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154,351</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68337</xdr:rowOff>
    </xdr:from>
    <xdr:to>
      <xdr:col>5</xdr:col>
      <xdr:colOff>409575</xdr:colOff>
      <xdr:row>33</xdr:row>
      <xdr:rowOff>169937</xdr:rowOff>
    </xdr:to>
    <xdr:sp macro="" textlink="">
      <xdr:nvSpPr>
        <xdr:cNvPr id="84" name="円/楕円 83"/>
        <xdr:cNvSpPr/>
      </xdr:nvSpPr>
      <xdr:spPr>
        <a:xfrm>
          <a:off x="3746500" y="572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32</xdr:row>
      <xdr:rowOff>15014</xdr:rowOff>
    </xdr:from>
    <xdr:ext cx="599010" cy="259045"/>
    <xdr:sp macro="" textlink="">
      <xdr:nvSpPr>
        <xdr:cNvPr id="85" name="テキスト ボックス 84"/>
        <xdr:cNvSpPr txBox="1"/>
      </xdr:nvSpPr>
      <xdr:spPr>
        <a:xfrm>
          <a:off x="3497794" y="5501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152,639</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164479</xdr:rowOff>
    </xdr:from>
    <xdr:to>
      <xdr:col>4</xdr:col>
      <xdr:colOff>206375</xdr:colOff>
      <xdr:row>34</xdr:row>
      <xdr:rowOff>94629</xdr:rowOff>
    </xdr:to>
    <xdr:sp macro="" textlink="">
      <xdr:nvSpPr>
        <xdr:cNvPr id="86" name="円/楕円 85"/>
        <xdr:cNvSpPr/>
      </xdr:nvSpPr>
      <xdr:spPr>
        <a:xfrm>
          <a:off x="2857500" y="582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32</xdr:row>
      <xdr:rowOff>111156</xdr:rowOff>
    </xdr:from>
    <xdr:ext cx="599010" cy="259045"/>
    <xdr:sp macro="" textlink="">
      <xdr:nvSpPr>
        <xdr:cNvPr id="87" name="テキスト ボックス 86"/>
        <xdr:cNvSpPr txBox="1"/>
      </xdr:nvSpPr>
      <xdr:spPr>
        <a:xfrm>
          <a:off x="2608794" y="5597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143,807</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150394</xdr:rowOff>
    </xdr:from>
    <xdr:to>
      <xdr:col>3</xdr:col>
      <xdr:colOff>3175</xdr:colOff>
      <xdr:row>34</xdr:row>
      <xdr:rowOff>80544</xdr:rowOff>
    </xdr:to>
    <xdr:sp macro="" textlink="">
      <xdr:nvSpPr>
        <xdr:cNvPr id="88" name="円/楕円 87"/>
        <xdr:cNvSpPr/>
      </xdr:nvSpPr>
      <xdr:spPr>
        <a:xfrm>
          <a:off x="1968500" y="580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32</xdr:row>
      <xdr:rowOff>97071</xdr:rowOff>
    </xdr:from>
    <xdr:ext cx="599010" cy="259045"/>
    <xdr:sp macro="" textlink="">
      <xdr:nvSpPr>
        <xdr:cNvPr id="89" name="テキスト ボックス 88"/>
        <xdr:cNvSpPr txBox="1"/>
      </xdr:nvSpPr>
      <xdr:spPr>
        <a:xfrm>
          <a:off x="1719794" y="5583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145,101</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68761</xdr:rowOff>
    </xdr:from>
    <xdr:to>
      <xdr:col>1</xdr:col>
      <xdr:colOff>485775</xdr:colOff>
      <xdr:row>34</xdr:row>
      <xdr:rowOff>170361</xdr:rowOff>
    </xdr:to>
    <xdr:sp macro="" textlink="">
      <xdr:nvSpPr>
        <xdr:cNvPr id="90" name="円/楕円 89"/>
        <xdr:cNvSpPr/>
      </xdr:nvSpPr>
      <xdr:spPr>
        <a:xfrm>
          <a:off x="1079500" y="589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15438</xdr:rowOff>
    </xdr:from>
    <xdr:ext cx="599010" cy="259045"/>
    <xdr:sp macro="" textlink="">
      <xdr:nvSpPr>
        <xdr:cNvPr id="91" name="テキスト ボックス 90"/>
        <xdr:cNvSpPr txBox="1"/>
      </xdr:nvSpPr>
      <xdr:spPr>
        <a:xfrm>
          <a:off x="830794" y="5673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136,850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75,232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160324</xdr:rowOff>
    </xdr:from>
    <xdr:to>
      <xdr:col>6</xdr:col>
      <xdr:colOff>510540</xdr:colOff>
      <xdr:row>57</xdr:row>
      <xdr:rowOff>76981</xdr:rowOff>
    </xdr:to>
    <xdr:cxnSp macro="">
      <xdr:nvCxnSpPr>
        <xdr:cNvPr id="113" name="直線コネクタ 112"/>
        <xdr:cNvCxnSpPr/>
      </xdr:nvCxnSpPr>
      <xdr:spPr>
        <a:xfrm flipV="1">
          <a:off x="4633595" y="8732824"/>
          <a:ext cx="1270" cy="111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80808</xdr:rowOff>
    </xdr:from>
    <xdr:ext cx="534377" cy="259045"/>
    <xdr:sp macro="" textlink="">
      <xdr:nvSpPr>
        <xdr:cNvPr id="114" name="物件費最小値テキスト"/>
        <xdr:cNvSpPr txBox="1"/>
      </xdr:nvSpPr>
      <xdr:spPr>
        <a:xfrm>
          <a:off x="4686300" y="985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51,218</a:t>
          </a:r>
          <a:endParaRPr kumimoji="1" lang="ja-JP" altLang="en-US" sz="1000" b="1">
            <a:latin typeface="ＭＳ Ｐゴシック"/>
          </a:endParaRPr>
        </a:p>
      </xdr:txBody>
    </xdr:sp>
    <xdr:clientData/>
  </xdr:oneCellAnchor>
  <xdr:twoCellAnchor>
    <xdr:from>
      <xdr:col>6</xdr:col>
      <xdr:colOff>422275</xdr:colOff>
      <xdr:row>57</xdr:row>
      <xdr:rowOff>76981</xdr:rowOff>
    </xdr:from>
    <xdr:to>
      <xdr:col>6</xdr:col>
      <xdr:colOff>600075</xdr:colOff>
      <xdr:row>57</xdr:row>
      <xdr:rowOff>76981</xdr:rowOff>
    </xdr:to>
    <xdr:cxnSp macro="">
      <xdr:nvCxnSpPr>
        <xdr:cNvPr id="115" name="直線コネクタ 114"/>
        <xdr:cNvCxnSpPr/>
      </xdr:nvCxnSpPr>
      <xdr:spPr>
        <a:xfrm>
          <a:off x="4546600" y="984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107001</xdr:rowOff>
    </xdr:from>
    <xdr:ext cx="599010" cy="259045"/>
    <xdr:sp macro="" textlink="">
      <xdr:nvSpPr>
        <xdr:cNvPr id="116" name="物件費最大値テキスト"/>
        <xdr:cNvSpPr txBox="1"/>
      </xdr:nvSpPr>
      <xdr:spPr>
        <a:xfrm>
          <a:off x="4686300" y="8508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295,489</a:t>
          </a:r>
          <a:endParaRPr kumimoji="1" lang="ja-JP" altLang="en-US" sz="1000" b="1">
            <a:latin typeface="ＭＳ Ｐゴシック"/>
          </a:endParaRPr>
        </a:p>
      </xdr:txBody>
    </xdr:sp>
    <xdr:clientData/>
  </xdr:oneCellAnchor>
  <xdr:twoCellAnchor>
    <xdr:from>
      <xdr:col>6</xdr:col>
      <xdr:colOff>422275</xdr:colOff>
      <xdr:row>50</xdr:row>
      <xdr:rowOff>160324</xdr:rowOff>
    </xdr:from>
    <xdr:to>
      <xdr:col>6</xdr:col>
      <xdr:colOff>600075</xdr:colOff>
      <xdr:row>50</xdr:row>
      <xdr:rowOff>160324</xdr:rowOff>
    </xdr:to>
    <xdr:cxnSp macro="">
      <xdr:nvCxnSpPr>
        <xdr:cNvPr id="117" name="直線コネクタ 116"/>
        <xdr:cNvCxnSpPr/>
      </xdr:nvCxnSpPr>
      <xdr:spPr>
        <a:xfrm>
          <a:off x="4546600" y="873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49764</xdr:rowOff>
    </xdr:from>
    <xdr:to>
      <xdr:col>6</xdr:col>
      <xdr:colOff>511175</xdr:colOff>
      <xdr:row>54</xdr:row>
      <xdr:rowOff>74727</xdr:rowOff>
    </xdr:to>
    <xdr:cxnSp macro="">
      <xdr:nvCxnSpPr>
        <xdr:cNvPr id="118" name="直線コネクタ 117"/>
        <xdr:cNvCxnSpPr/>
      </xdr:nvCxnSpPr>
      <xdr:spPr>
        <a:xfrm flipV="1">
          <a:off x="3797300" y="9308064"/>
          <a:ext cx="838200" cy="2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95998</xdr:rowOff>
    </xdr:from>
    <xdr:ext cx="599010" cy="259045"/>
    <xdr:sp macro="" textlink="">
      <xdr:nvSpPr>
        <xdr:cNvPr id="119" name="物件費平均値テキスト"/>
        <xdr:cNvSpPr txBox="1"/>
      </xdr:nvSpPr>
      <xdr:spPr>
        <a:xfrm>
          <a:off x="4686300" y="95257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106,229</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117571</xdr:rowOff>
    </xdr:from>
    <xdr:to>
      <xdr:col>6</xdr:col>
      <xdr:colOff>561975</xdr:colOff>
      <xdr:row>56</xdr:row>
      <xdr:rowOff>47721</xdr:rowOff>
    </xdr:to>
    <xdr:sp macro="" textlink="">
      <xdr:nvSpPr>
        <xdr:cNvPr id="120" name="フローチャート : 判断 119"/>
        <xdr:cNvSpPr/>
      </xdr:nvSpPr>
      <xdr:spPr>
        <a:xfrm>
          <a:off x="45847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74727</xdr:rowOff>
    </xdr:from>
    <xdr:to>
      <xdr:col>5</xdr:col>
      <xdr:colOff>358775</xdr:colOff>
      <xdr:row>54</xdr:row>
      <xdr:rowOff>109786</xdr:rowOff>
    </xdr:to>
    <xdr:cxnSp macro="">
      <xdr:nvCxnSpPr>
        <xdr:cNvPr id="121" name="直線コネクタ 120"/>
        <xdr:cNvCxnSpPr/>
      </xdr:nvCxnSpPr>
      <xdr:spPr>
        <a:xfrm flipV="1">
          <a:off x="2908300" y="9333027"/>
          <a:ext cx="889000" cy="35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111709</xdr:rowOff>
    </xdr:from>
    <xdr:to>
      <xdr:col>5</xdr:col>
      <xdr:colOff>409575</xdr:colOff>
      <xdr:row>56</xdr:row>
      <xdr:rowOff>41859</xdr:rowOff>
    </xdr:to>
    <xdr:sp macro="" textlink="">
      <xdr:nvSpPr>
        <xdr:cNvPr id="122" name="フローチャート : 判断 121"/>
        <xdr:cNvSpPr/>
      </xdr:nvSpPr>
      <xdr:spPr>
        <a:xfrm>
          <a:off x="3746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32986</xdr:rowOff>
    </xdr:from>
    <xdr:ext cx="599010" cy="259045"/>
    <xdr:sp macro="" textlink="">
      <xdr:nvSpPr>
        <xdr:cNvPr id="123" name="テキスト ボックス 122"/>
        <xdr:cNvSpPr txBox="1"/>
      </xdr:nvSpPr>
      <xdr:spPr>
        <a:xfrm>
          <a:off x="3497794" y="9634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107,511</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103878</xdr:rowOff>
    </xdr:from>
    <xdr:to>
      <xdr:col>4</xdr:col>
      <xdr:colOff>155575</xdr:colOff>
      <xdr:row>54</xdr:row>
      <xdr:rowOff>109786</xdr:rowOff>
    </xdr:to>
    <xdr:cxnSp macro="">
      <xdr:nvCxnSpPr>
        <xdr:cNvPr id="124" name="直線コネクタ 123"/>
        <xdr:cNvCxnSpPr/>
      </xdr:nvCxnSpPr>
      <xdr:spPr>
        <a:xfrm>
          <a:off x="2019300" y="9362178"/>
          <a:ext cx="889000" cy="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170967</xdr:rowOff>
    </xdr:from>
    <xdr:to>
      <xdr:col>4</xdr:col>
      <xdr:colOff>206375</xdr:colOff>
      <xdr:row>56</xdr:row>
      <xdr:rowOff>101117</xdr:rowOff>
    </xdr:to>
    <xdr:sp macro="" textlink="">
      <xdr:nvSpPr>
        <xdr:cNvPr id="125" name="フローチャート : 判断 124"/>
        <xdr:cNvSpPr/>
      </xdr:nvSpPr>
      <xdr:spPr>
        <a:xfrm>
          <a:off x="2857500" y="96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92244</xdr:rowOff>
    </xdr:from>
    <xdr:ext cx="534377" cy="259045"/>
    <xdr:sp macro="" textlink="">
      <xdr:nvSpPr>
        <xdr:cNvPr id="126" name="テキスト ボックス 125"/>
        <xdr:cNvSpPr txBox="1"/>
      </xdr:nvSpPr>
      <xdr:spPr>
        <a:xfrm>
          <a:off x="2641111" y="969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94,550</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103878</xdr:rowOff>
    </xdr:from>
    <xdr:to>
      <xdr:col>2</xdr:col>
      <xdr:colOff>638175</xdr:colOff>
      <xdr:row>54</xdr:row>
      <xdr:rowOff>129719</xdr:rowOff>
    </xdr:to>
    <xdr:cxnSp macro="">
      <xdr:nvCxnSpPr>
        <xdr:cNvPr id="127" name="直線コネクタ 126"/>
        <xdr:cNvCxnSpPr/>
      </xdr:nvCxnSpPr>
      <xdr:spPr>
        <a:xfrm flipV="1">
          <a:off x="1130300" y="9362178"/>
          <a:ext cx="889000" cy="25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135050</xdr:rowOff>
    </xdr:from>
    <xdr:to>
      <xdr:col>3</xdr:col>
      <xdr:colOff>3175</xdr:colOff>
      <xdr:row>56</xdr:row>
      <xdr:rowOff>65200</xdr:rowOff>
    </xdr:to>
    <xdr:sp macro="" textlink="">
      <xdr:nvSpPr>
        <xdr:cNvPr id="128" name="フローチャート : 判断 127"/>
        <xdr:cNvSpPr/>
      </xdr:nvSpPr>
      <xdr:spPr>
        <a:xfrm>
          <a:off x="1968500" y="95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56327</xdr:rowOff>
    </xdr:from>
    <xdr:ext cx="599010" cy="259045"/>
    <xdr:sp macro="" textlink="">
      <xdr:nvSpPr>
        <xdr:cNvPr id="129" name="テキスト ボックス 128"/>
        <xdr:cNvSpPr txBox="1"/>
      </xdr:nvSpPr>
      <xdr:spPr>
        <a:xfrm>
          <a:off x="1719794" y="9657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102,406</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24330</xdr:rowOff>
    </xdr:from>
    <xdr:to>
      <xdr:col>1</xdr:col>
      <xdr:colOff>485775</xdr:colOff>
      <xdr:row>56</xdr:row>
      <xdr:rowOff>125930</xdr:rowOff>
    </xdr:to>
    <xdr:sp macro="" textlink="">
      <xdr:nvSpPr>
        <xdr:cNvPr id="130" name="フローチャート : 判断 129"/>
        <xdr:cNvSpPr/>
      </xdr:nvSpPr>
      <xdr:spPr>
        <a:xfrm>
          <a:off x="1079500" y="962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117057</xdr:rowOff>
    </xdr:from>
    <xdr:ext cx="534377" cy="259045"/>
    <xdr:sp macro="" textlink="">
      <xdr:nvSpPr>
        <xdr:cNvPr id="131" name="テキスト ボックス 130"/>
        <xdr:cNvSpPr txBox="1"/>
      </xdr:nvSpPr>
      <xdr:spPr>
        <a:xfrm>
          <a:off x="863111" y="971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89,123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53</xdr:row>
      <xdr:rowOff>170414</xdr:rowOff>
    </xdr:from>
    <xdr:to>
      <xdr:col>6</xdr:col>
      <xdr:colOff>561975</xdr:colOff>
      <xdr:row>54</xdr:row>
      <xdr:rowOff>100564</xdr:rowOff>
    </xdr:to>
    <xdr:sp macro="" textlink="">
      <xdr:nvSpPr>
        <xdr:cNvPr id="137" name="円/楕円 136"/>
        <xdr:cNvSpPr/>
      </xdr:nvSpPr>
      <xdr:spPr>
        <a:xfrm>
          <a:off x="4584700" y="925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21841</xdr:rowOff>
    </xdr:from>
    <xdr:ext cx="599010" cy="259045"/>
    <xdr:sp macro="" textlink="">
      <xdr:nvSpPr>
        <xdr:cNvPr id="138" name="物件費該当値テキスト"/>
        <xdr:cNvSpPr txBox="1"/>
      </xdr:nvSpPr>
      <xdr:spPr>
        <a:xfrm>
          <a:off x="4686300" y="9108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169,671</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23927</xdr:rowOff>
    </xdr:from>
    <xdr:to>
      <xdr:col>5</xdr:col>
      <xdr:colOff>409575</xdr:colOff>
      <xdr:row>54</xdr:row>
      <xdr:rowOff>125527</xdr:rowOff>
    </xdr:to>
    <xdr:sp macro="" textlink="">
      <xdr:nvSpPr>
        <xdr:cNvPr id="139" name="円/楕円 138"/>
        <xdr:cNvSpPr/>
      </xdr:nvSpPr>
      <xdr:spPr>
        <a:xfrm>
          <a:off x="3746500" y="928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52</xdr:row>
      <xdr:rowOff>142054</xdr:rowOff>
    </xdr:from>
    <xdr:ext cx="599010" cy="259045"/>
    <xdr:sp macro="" textlink="">
      <xdr:nvSpPr>
        <xdr:cNvPr id="140" name="テキスト ボックス 139"/>
        <xdr:cNvSpPr txBox="1"/>
      </xdr:nvSpPr>
      <xdr:spPr>
        <a:xfrm>
          <a:off x="3497794" y="9057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164,211</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58986</xdr:rowOff>
    </xdr:from>
    <xdr:to>
      <xdr:col>4</xdr:col>
      <xdr:colOff>206375</xdr:colOff>
      <xdr:row>54</xdr:row>
      <xdr:rowOff>160586</xdr:rowOff>
    </xdr:to>
    <xdr:sp macro="" textlink="">
      <xdr:nvSpPr>
        <xdr:cNvPr id="141" name="円/楕円 140"/>
        <xdr:cNvSpPr/>
      </xdr:nvSpPr>
      <xdr:spPr>
        <a:xfrm>
          <a:off x="2857500" y="931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53</xdr:row>
      <xdr:rowOff>5663</xdr:rowOff>
    </xdr:from>
    <xdr:ext cx="599010" cy="259045"/>
    <xdr:sp macro="" textlink="">
      <xdr:nvSpPr>
        <xdr:cNvPr id="142" name="テキスト ボックス 141"/>
        <xdr:cNvSpPr txBox="1"/>
      </xdr:nvSpPr>
      <xdr:spPr>
        <a:xfrm>
          <a:off x="2608794" y="9092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156,543</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53078</xdr:rowOff>
    </xdr:from>
    <xdr:to>
      <xdr:col>3</xdr:col>
      <xdr:colOff>3175</xdr:colOff>
      <xdr:row>54</xdr:row>
      <xdr:rowOff>154678</xdr:rowOff>
    </xdr:to>
    <xdr:sp macro="" textlink="">
      <xdr:nvSpPr>
        <xdr:cNvPr id="143" name="円/楕円 142"/>
        <xdr:cNvSpPr/>
      </xdr:nvSpPr>
      <xdr:spPr>
        <a:xfrm>
          <a:off x="1968500" y="931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52</xdr:row>
      <xdr:rowOff>171205</xdr:rowOff>
    </xdr:from>
    <xdr:ext cx="599010" cy="259045"/>
    <xdr:sp macro="" textlink="">
      <xdr:nvSpPr>
        <xdr:cNvPr id="144" name="テキスト ボックス 143"/>
        <xdr:cNvSpPr txBox="1"/>
      </xdr:nvSpPr>
      <xdr:spPr>
        <a:xfrm>
          <a:off x="1719794" y="9086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157,835</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78919</xdr:rowOff>
    </xdr:from>
    <xdr:to>
      <xdr:col>1</xdr:col>
      <xdr:colOff>485775</xdr:colOff>
      <xdr:row>55</xdr:row>
      <xdr:rowOff>9069</xdr:rowOff>
    </xdr:to>
    <xdr:sp macro="" textlink="">
      <xdr:nvSpPr>
        <xdr:cNvPr id="145" name="円/楕円 144"/>
        <xdr:cNvSpPr/>
      </xdr:nvSpPr>
      <xdr:spPr>
        <a:xfrm>
          <a:off x="1079500" y="933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53</xdr:row>
      <xdr:rowOff>25596</xdr:rowOff>
    </xdr:from>
    <xdr:ext cx="599010" cy="259045"/>
    <xdr:sp macro="" textlink="">
      <xdr:nvSpPr>
        <xdr:cNvPr id="146" name="テキスト ボックス 145"/>
        <xdr:cNvSpPr txBox="1"/>
      </xdr:nvSpPr>
      <xdr:spPr>
        <a:xfrm>
          <a:off x="830794" y="9112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152,183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4,926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146901</xdr:rowOff>
    </xdr:from>
    <xdr:to>
      <xdr:col>6</xdr:col>
      <xdr:colOff>510540</xdr:colOff>
      <xdr:row>79</xdr:row>
      <xdr:rowOff>42126</xdr:rowOff>
    </xdr:to>
    <xdr:cxnSp macro="">
      <xdr:nvCxnSpPr>
        <xdr:cNvPr id="170" name="直線コネクタ 169"/>
        <xdr:cNvCxnSpPr/>
      </xdr:nvCxnSpPr>
      <xdr:spPr>
        <a:xfrm flipV="1">
          <a:off x="4633595" y="12148401"/>
          <a:ext cx="127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45953</xdr:rowOff>
    </xdr:from>
    <xdr:ext cx="313932" cy="259045"/>
    <xdr:sp macro="" textlink="">
      <xdr:nvSpPr>
        <xdr:cNvPr id="171" name="維持補修費最小値テキスト"/>
        <xdr:cNvSpPr txBox="1"/>
      </xdr:nvSpPr>
      <xdr:spPr>
        <a:xfrm>
          <a:off x="4686300" y="135905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422275</xdr:colOff>
      <xdr:row>79</xdr:row>
      <xdr:rowOff>42126</xdr:rowOff>
    </xdr:from>
    <xdr:to>
      <xdr:col>6</xdr:col>
      <xdr:colOff>600075</xdr:colOff>
      <xdr:row>79</xdr:row>
      <xdr:rowOff>42126</xdr:rowOff>
    </xdr:to>
    <xdr:cxnSp macro="">
      <xdr:nvCxnSpPr>
        <xdr:cNvPr id="172" name="直線コネクタ 171"/>
        <xdr:cNvCxnSpPr/>
      </xdr:nvCxnSpPr>
      <xdr:spPr>
        <a:xfrm>
          <a:off x="4546600" y="13586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93578</xdr:rowOff>
    </xdr:from>
    <xdr:ext cx="534377" cy="259045"/>
    <xdr:sp macro="" textlink="">
      <xdr:nvSpPr>
        <xdr:cNvPr id="173" name="維持補修費最大値テキスト"/>
        <xdr:cNvSpPr txBox="1"/>
      </xdr:nvSpPr>
      <xdr:spPr>
        <a:xfrm>
          <a:off x="4686300" y="1192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37,811</a:t>
          </a:r>
          <a:endParaRPr kumimoji="1" lang="ja-JP" altLang="en-US" sz="1000" b="1">
            <a:latin typeface="ＭＳ Ｐゴシック"/>
          </a:endParaRPr>
        </a:p>
      </xdr:txBody>
    </xdr:sp>
    <xdr:clientData/>
  </xdr:oneCellAnchor>
  <xdr:twoCellAnchor>
    <xdr:from>
      <xdr:col>6</xdr:col>
      <xdr:colOff>422275</xdr:colOff>
      <xdr:row>70</xdr:row>
      <xdr:rowOff>146901</xdr:rowOff>
    </xdr:from>
    <xdr:to>
      <xdr:col>6</xdr:col>
      <xdr:colOff>600075</xdr:colOff>
      <xdr:row>70</xdr:row>
      <xdr:rowOff>146901</xdr:rowOff>
    </xdr:to>
    <xdr:cxnSp macro="">
      <xdr:nvCxnSpPr>
        <xdr:cNvPr id="174" name="直線コネクタ 173"/>
        <xdr:cNvCxnSpPr/>
      </xdr:nvCxnSpPr>
      <xdr:spPr>
        <a:xfrm>
          <a:off x="4546600" y="12148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55651</xdr:rowOff>
    </xdr:from>
    <xdr:to>
      <xdr:col>6</xdr:col>
      <xdr:colOff>511175</xdr:colOff>
      <xdr:row>78</xdr:row>
      <xdr:rowOff>8941</xdr:rowOff>
    </xdr:to>
    <xdr:cxnSp macro="">
      <xdr:nvCxnSpPr>
        <xdr:cNvPr id="175" name="直線コネクタ 174"/>
        <xdr:cNvCxnSpPr/>
      </xdr:nvCxnSpPr>
      <xdr:spPr>
        <a:xfrm flipV="1">
          <a:off x="3797300" y="13257301"/>
          <a:ext cx="838200" cy="124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7510</xdr:rowOff>
    </xdr:from>
    <xdr:ext cx="469744" cy="259045"/>
    <xdr:sp macro="" textlink="">
      <xdr:nvSpPr>
        <xdr:cNvPr id="176" name="維持補修費平均値テキスト"/>
        <xdr:cNvSpPr txBox="1"/>
      </xdr:nvSpPr>
      <xdr:spPr>
        <a:xfrm>
          <a:off x="4686300" y="132091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8,070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29083</xdr:rowOff>
    </xdr:from>
    <xdr:to>
      <xdr:col>6</xdr:col>
      <xdr:colOff>561975</xdr:colOff>
      <xdr:row>77</xdr:row>
      <xdr:rowOff>130683</xdr:rowOff>
    </xdr:to>
    <xdr:sp macro="" textlink="">
      <xdr:nvSpPr>
        <xdr:cNvPr id="177" name="フローチャート : 判断 176"/>
        <xdr:cNvSpPr/>
      </xdr:nvSpPr>
      <xdr:spPr>
        <a:xfrm>
          <a:off x="4584700" y="1323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144044</xdr:rowOff>
    </xdr:from>
    <xdr:to>
      <xdr:col>5</xdr:col>
      <xdr:colOff>358775</xdr:colOff>
      <xdr:row>78</xdr:row>
      <xdr:rowOff>8941</xdr:rowOff>
    </xdr:to>
    <xdr:cxnSp macro="">
      <xdr:nvCxnSpPr>
        <xdr:cNvPr id="178" name="直線コネクタ 177"/>
        <xdr:cNvCxnSpPr/>
      </xdr:nvCxnSpPr>
      <xdr:spPr>
        <a:xfrm>
          <a:off x="2908300" y="13345694"/>
          <a:ext cx="889000" cy="3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40627</xdr:rowOff>
    </xdr:from>
    <xdr:to>
      <xdr:col>5</xdr:col>
      <xdr:colOff>409575</xdr:colOff>
      <xdr:row>77</xdr:row>
      <xdr:rowOff>142227</xdr:rowOff>
    </xdr:to>
    <xdr:sp macro="" textlink="">
      <xdr:nvSpPr>
        <xdr:cNvPr id="179" name="フローチャート : 判断 178"/>
        <xdr:cNvSpPr/>
      </xdr:nvSpPr>
      <xdr:spPr>
        <a:xfrm>
          <a:off x="3746500" y="1324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158754</xdr:rowOff>
    </xdr:from>
    <xdr:ext cx="469744" cy="259045"/>
    <xdr:sp macro="" textlink="">
      <xdr:nvSpPr>
        <xdr:cNvPr id="180" name="テキスト ボックス 179"/>
        <xdr:cNvSpPr txBox="1"/>
      </xdr:nvSpPr>
      <xdr:spPr>
        <a:xfrm>
          <a:off x="3562427" y="1301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7,767</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144044</xdr:rowOff>
    </xdr:from>
    <xdr:to>
      <xdr:col>4</xdr:col>
      <xdr:colOff>155575</xdr:colOff>
      <xdr:row>77</xdr:row>
      <xdr:rowOff>145644</xdr:rowOff>
    </xdr:to>
    <xdr:cxnSp macro="">
      <xdr:nvCxnSpPr>
        <xdr:cNvPr id="181" name="直線コネクタ 180"/>
        <xdr:cNvCxnSpPr/>
      </xdr:nvCxnSpPr>
      <xdr:spPr>
        <a:xfrm flipV="1">
          <a:off x="2019300" y="13345694"/>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62688</xdr:rowOff>
    </xdr:from>
    <xdr:to>
      <xdr:col>4</xdr:col>
      <xdr:colOff>206375</xdr:colOff>
      <xdr:row>77</xdr:row>
      <xdr:rowOff>164288</xdr:rowOff>
    </xdr:to>
    <xdr:sp macro="" textlink="">
      <xdr:nvSpPr>
        <xdr:cNvPr id="182" name="フローチャート : 判断 181"/>
        <xdr:cNvSpPr/>
      </xdr:nvSpPr>
      <xdr:spPr>
        <a:xfrm>
          <a:off x="2857500" y="1326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9365</xdr:rowOff>
    </xdr:from>
    <xdr:ext cx="469744" cy="259045"/>
    <xdr:sp macro="" textlink="">
      <xdr:nvSpPr>
        <xdr:cNvPr id="183" name="テキスト ボックス 182"/>
        <xdr:cNvSpPr txBox="1"/>
      </xdr:nvSpPr>
      <xdr:spPr>
        <a:xfrm>
          <a:off x="2673427" y="13039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99580</xdr:rowOff>
    </xdr:from>
    <xdr:to>
      <xdr:col>2</xdr:col>
      <xdr:colOff>638175</xdr:colOff>
      <xdr:row>77</xdr:row>
      <xdr:rowOff>145644</xdr:rowOff>
    </xdr:to>
    <xdr:cxnSp macro="">
      <xdr:nvCxnSpPr>
        <xdr:cNvPr id="184" name="直線コネクタ 183"/>
        <xdr:cNvCxnSpPr/>
      </xdr:nvCxnSpPr>
      <xdr:spPr>
        <a:xfrm>
          <a:off x="1130300" y="13301230"/>
          <a:ext cx="889000" cy="46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62345</xdr:rowOff>
    </xdr:from>
    <xdr:to>
      <xdr:col>3</xdr:col>
      <xdr:colOff>3175</xdr:colOff>
      <xdr:row>77</xdr:row>
      <xdr:rowOff>163945</xdr:rowOff>
    </xdr:to>
    <xdr:sp macro="" textlink="">
      <xdr:nvSpPr>
        <xdr:cNvPr id="185" name="フローチャート : 判断 184"/>
        <xdr:cNvSpPr/>
      </xdr:nvSpPr>
      <xdr:spPr>
        <a:xfrm>
          <a:off x="1968500" y="1326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9022</xdr:rowOff>
    </xdr:from>
    <xdr:ext cx="469744" cy="259045"/>
    <xdr:sp macro="" textlink="">
      <xdr:nvSpPr>
        <xdr:cNvPr id="186" name="テキスト ボックス 185"/>
        <xdr:cNvSpPr txBox="1"/>
      </xdr:nvSpPr>
      <xdr:spPr>
        <a:xfrm>
          <a:off x="1784427" y="13039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74079</xdr:rowOff>
    </xdr:from>
    <xdr:to>
      <xdr:col>1</xdr:col>
      <xdr:colOff>485775</xdr:colOff>
      <xdr:row>78</xdr:row>
      <xdr:rowOff>4229</xdr:rowOff>
    </xdr:to>
    <xdr:sp macro="" textlink="">
      <xdr:nvSpPr>
        <xdr:cNvPr id="187" name="フローチャート : 判断 186"/>
        <xdr:cNvSpPr/>
      </xdr:nvSpPr>
      <xdr:spPr>
        <a:xfrm>
          <a:off x="1079500" y="1327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166806</xdr:rowOff>
    </xdr:from>
    <xdr:ext cx="469744" cy="259045"/>
    <xdr:sp macro="" textlink="">
      <xdr:nvSpPr>
        <xdr:cNvPr id="188" name="テキスト ボックス 187"/>
        <xdr:cNvSpPr txBox="1"/>
      </xdr:nvSpPr>
      <xdr:spPr>
        <a:xfrm>
          <a:off x="895427" y="1336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4851</xdr:rowOff>
    </xdr:from>
    <xdr:to>
      <xdr:col>6</xdr:col>
      <xdr:colOff>561975</xdr:colOff>
      <xdr:row>77</xdr:row>
      <xdr:rowOff>106451</xdr:rowOff>
    </xdr:to>
    <xdr:sp macro="" textlink="">
      <xdr:nvSpPr>
        <xdr:cNvPr id="194" name="円/楕円 193"/>
        <xdr:cNvSpPr/>
      </xdr:nvSpPr>
      <xdr:spPr>
        <a:xfrm>
          <a:off x="4584700" y="1320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27728</xdr:rowOff>
    </xdr:from>
    <xdr:ext cx="469744" cy="259045"/>
    <xdr:sp macro="" textlink="">
      <xdr:nvSpPr>
        <xdr:cNvPr id="195" name="維持補修費該当値テキスト"/>
        <xdr:cNvSpPr txBox="1"/>
      </xdr:nvSpPr>
      <xdr:spPr>
        <a:xfrm>
          <a:off x="4686300" y="13057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8,706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129591</xdr:rowOff>
    </xdr:from>
    <xdr:to>
      <xdr:col>5</xdr:col>
      <xdr:colOff>409575</xdr:colOff>
      <xdr:row>78</xdr:row>
      <xdr:rowOff>59741</xdr:rowOff>
    </xdr:to>
    <xdr:sp macro="" textlink="">
      <xdr:nvSpPr>
        <xdr:cNvPr id="196" name="円/楕円 195"/>
        <xdr:cNvSpPr/>
      </xdr:nvSpPr>
      <xdr:spPr>
        <a:xfrm>
          <a:off x="3746500" y="1333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50868</xdr:rowOff>
    </xdr:from>
    <xdr:ext cx="469744" cy="259045"/>
    <xdr:sp macro="" textlink="">
      <xdr:nvSpPr>
        <xdr:cNvPr id="197" name="テキスト ボックス 196"/>
        <xdr:cNvSpPr txBox="1"/>
      </xdr:nvSpPr>
      <xdr:spPr>
        <a:xfrm>
          <a:off x="3562427" y="13423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5,432</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93244</xdr:rowOff>
    </xdr:from>
    <xdr:to>
      <xdr:col>4</xdr:col>
      <xdr:colOff>206375</xdr:colOff>
      <xdr:row>78</xdr:row>
      <xdr:rowOff>23394</xdr:rowOff>
    </xdr:to>
    <xdr:sp macro="" textlink="">
      <xdr:nvSpPr>
        <xdr:cNvPr id="198" name="円/楕円 197"/>
        <xdr:cNvSpPr/>
      </xdr:nvSpPr>
      <xdr:spPr>
        <a:xfrm>
          <a:off x="2857500" y="1329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14521</xdr:rowOff>
    </xdr:from>
    <xdr:ext cx="469744" cy="259045"/>
    <xdr:sp macro="" textlink="">
      <xdr:nvSpPr>
        <xdr:cNvPr id="199" name="テキスト ボックス 198"/>
        <xdr:cNvSpPr txBox="1"/>
      </xdr:nvSpPr>
      <xdr:spPr>
        <a:xfrm>
          <a:off x="2673427" y="13387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6,386</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94844</xdr:rowOff>
    </xdr:from>
    <xdr:to>
      <xdr:col>3</xdr:col>
      <xdr:colOff>3175</xdr:colOff>
      <xdr:row>78</xdr:row>
      <xdr:rowOff>24994</xdr:rowOff>
    </xdr:to>
    <xdr:sp macro="" textlink="">
      <xdr:nvSpPr>
        <xdr:cNvPr id="200" name="円/楕円 199"/>
        <xdr:cNvSpPr/>
      </xdr:nvSpPr>
      <xdr:spPr>
        <a:xfrm>
          <a:off x="1968500" y="1329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16121</xdr:rowOff>
    </xdr:from>
    <xdr:ext cx="469744" cy="259045"/>
    <xdr:sp macro="" textlink="">
      <xdr:nvSpPr>
        <xdr:cNvPr id="201" name="テキスト ボックス 200"/>
        <xdr:cNvSpPr txBox="1"/>
      </xdr:nvSpPr>
      <xdr:spPr>
        <a:xfrm>
          <a:off x="1784427" y="13389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48780</xdr:rowOff>
    </xdr:from>
    <xdr:to>
      <xdr:col>1</xdr:col>
      <xdr:colOff>485775</xdr:colOff>
      <xdr:row>77</xdr:row>
      <xdr:rowOff>150380</xdr:rowOff>
    </xdr:to>
    <xdr:sp macro="" textlink="">
      <xdr:nvSpPr>
        <xdr:cNvPr id="202" name="円/楕円 201"/>
        <xdr:cNvSpPr/>
      </xdr:nvSpPr>
      <xdr:spPr>
        <a:xfrm>
          <a:off x="1079500" y="1325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166907</xdr:rowOff>
    </xdr:from>
    <xdr:ext cx="469744" cy="259045"/>
    <xdr:sp macro="" textlink="">
      <xdr:nvSpPr>
        <xdr:cNvPr id="203" name="テキスト ボックス 202"/>
        <xdr:cNvSpPr txBox="1"/>
      </xdr:nvSpPr>
      <xdr:spPr>
        <a:xfrm>
          <a:off x="895427" y="1302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7,553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104,859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64585</xdr:rowOff>
    </xdr:from>
    <xdr:to>
      <xdr:col>6</xdr:col>
      <xdr:colOff>510540</xdr:colOff>
      <xdr:row>99</xdr:row>
      <xdr:rowOff>130136</xdr:rowOff>
    </xdr:to>
    <xdr:cxnSp macro="">
      <xdr:nvCxnSpPr>
        <xdr:cNvPr id="228" name="直線コネクタ 227"/>
        <xdr:cNvCxnSpPr/>
      </xdr:nvCxnSpPr>
      <xdr:spPr>
        <a:xfrm flipV="1">
          <a:off x="4633595" y="15666535"/>
          <a:ext cx="1270" cy="1437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133963</xdr:rowOff>
    </xdr:from>
    <xdr:ext cx="534377" cy="259045"/>
    <xdr:sp macro="" textlink="">
      <xdr:nvSpPr>
        <xdr:cNvPr id="229" name="扶助費最小値テキスト"/>
        <xdr:cNvSpPr txBox="1"/>
      </xdr:nvSpPr>
      <xdr:spPr>
        <a:xfrm>
          <a:off x="4686300" y="1710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35,502</a:t>
          </a:r>
          <a:endParaRPr kumimoji="1" lang="ja-JP" altLang="en-US" sz="1000" b="1">
            <a:latin typeface="ＭＳ Ｐゴシック"/>
          </a:endParaRPr>
        </a:p>
      </xdr:txBody>
    </xdr:sp>
    <xdr:clientData/>
  </xdr:oneCellAnchor>
  <xdr:twoCellAnchor>
    <xdr:from>
      <xdr:col>6</xdr:col>
      <xdr:colOff>422275</xdr:colOff>
      <xdr:row>99</xdr:row>
      <xdr:rowOff>130136</xdr:rowOff>
    </xdr:from>
    <xdr:to>
      <xdr:col>6</xdr:col>
      <xdr:colOff>600075</xdr:colOff>
      <xdr:row>99</xdr:row>
      <xdr:rowOff>130136</xdr:rowOff>
    </xdr:to>
    <xdr:cxnSp macro="">
      <xdr:nvCxnSpPr>
        <xdr:cNvPr id="230" name="直線コネクタ 229"/>
        <xdr:cNvCxnSpPr/>
      </xdr:nvCxnSpPr>
      <xdr:spPr>
        <a:xfrm>
          <a:off x="4546600" y="17103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11262</xdr:rowOff>
    </xdr:from>
    <xdr:ext cx="599010" cy="259045"/>
    <xdr:sp macro="" textlink="">
      <xdr:nvSpPr>
        <xdr:cNvPr id="231" name="扶助費最大値テキスト"/>
        <xdr:cNvSpPr txBox="1"/>
      </xdr:nvSpPr>
      <xdr:spPr>
        <a:xfrm>
          <a:off x="4686300" y="15441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110,943</a:t>
          </a:r>
          <a:endParaRPr kumimoji="1" lang="ja-JP" altLang="en-US" sz="1000" b="1">
            <a:latin typeface="ＭＳ Ｐゴシック"/>
          </a:endParaRPr>
        </a:p>
      </xdr:txBody>
    </xdr:sp>
    <xdr:clientData/>
  </xdr:oneCellAnchor>
  <xdr:twoCellAnchor>
    <xdr:from>
      <xdr:col>6</xdr:col>
      <xdr:colOff>422275</xdr:colOff>
      <xdr:row>91</xdr:row>
      <xdr:rowOff>64585</xdr:rowOff>
    </xdr:from>
    <xdr:to>
      <xdr:col>6</xdr:col>
      <xdr:colOff>600075</xdr:colOff>
      <xdr:row>91</xdr:row>
      <xdr:rowOff>64585</xdr:rowOff>
    </xdr:to>
    <xdr:cxnSp macro="">
      <xdr:nvCxnSpPr>
        <xdr:cNvPr id="232" name="直線コネクタ 231"/>
        <xdr:cNvCxnSpPr/>
      </xdr:nvCxnSpPr>
      <xdr:spPr>
        <a:xfrm>
          <a:off x="4546600" y="15666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57786</xdr:rowOff>
    </xdr:from>
    <xdr:to>
      <xdr:col>6</xdr:col>
      <xdr:colOff>511175</xdr:colOff>
      <xdr:row>96</xdr:row>
      <xdr:rowOff>135871</xdr:rowOff>
    </xdr:to>
    <xdr:cxnSp macro="">
      <xdr:nvCxnSpPr>
        <xdr:cNvPr id="233" name="直線コネクタ 232"/>
        <xdr:cNvCxnSpPr/>
      </xdr:nvCxnSpPr>
      <xdr:spPr>
        <a:xfrm flipV="1">
          <a:off x="3797300" y="16345536"/>
          <a:ext cx="838200" cy="24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96074</xdr:rowOff>
    </xdr:from>
    <xdr:ext cx="534377" cy="259045"/>
    <xdr:sp macro="" textlink="">
      <xdr:nvSpPr>
        <xdr:cNvPr id="234" name="扶助費平均値テキスト"/>
        <xdr:cNvSpPr txBox="1"/>
      </xdr:nvSpPr>
      <xdr:spPr>
        <a:xfrm>
          <a:off x="4686300" y="165552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60,491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117647</xdr:rowOff>
    </xdr:from>
    <xdr:to>
      <xdr:col>6</xdr:col>
      <xdr:colOff>561975</xdr:colOff>
      <xdr:row>97</xdr:row>
      <xdr:rowOff>47797</xdr:rowOff>
    </xdr:to>
    <xdr:sp macro="" textlink="">
      <xdr:nvSpPr>
        <xdr:cNvPr id="235" name="フローチャート : 判断 234"/>
        <xdr:cNvSpPr/>
      </xdr:nvSpPr>
      <xdr:spPr>
        <a:xfrm>
          <a:off x="4584700" y="165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135871</xdr:rowOff>
    </xdr:from>
    <xdr:to>
      <xdr:col>5</xdr:col>
      <xdr:colOff>358775</xdr:colOff>
      <xdr:row>97</xdr:row>
      <xdr:rowOff>20638</xdr:rowOff>
    </xdr:to>
    <xdr:cxnSp macro="">
      <xdr:nvCxnSpPr>
        <xdr:cNvPr id="236" name="直線コネクタ 235"/>
        <xdr:cNvCxnSpPr/>
      </xdr:nvCxnSpPr>
      <xdr:spPr>
        <a:xfrm flipV="1">
          <a:off x="2908300" y="16595071"/>
          <a:ext cx="889000" cy="5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168796</xdr:rowOff>
    </xdr:from>
    <xdr:to>
      <xdr:col>5</xdr:col>
      <xdr:colOff>409575</xdr:colOff>
      <xdr:row>97</xdr:row>
      <xdr:rowOff>98946</xdr:rowOff>
    </xdr:to>
    <xdr:sp macro="" textlink="">
      <xdr:nvSpPr>
        <xdr:cNvPr id="237" name="フローチャート : 判断 236"/>
        <xdr:cNvSpPr/>
      </xdr:nvSpPr>
      <xdr:spPr>
        <a:xfrm>
          <a:off x="3746500" y="1662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90073</xdr:rowOff>
    </xdr:from>
    <xdr:ext cx="534377" cy="259045"/>
    <xdr:sp macro="" textlink="">
      <xdr:nvSpPr>
        <xdr:cNvPr id="238" name="テキスト ボックス 237"/>
        <xdr:cNvSpPr txBox="1"/>
      </xdr:nvSpPr>
      <xdr:spPr>
        <a:xfrm>
          <a:off x="3530111" y="1672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20638</xdr:rowOff>
    </xdr:from>
    <xdr:to>
      <xdr:col>4</xdr:col>
      <xdr:colOff>155575</xdr:colOff>
      <xdr:row>97</xdr:row>
      <xdr:rowOff>84302</xdr:rowOff>
    </xdr:to>
    <xdr:cxnSp macro="">
      <xdr:nvCxnSpPr>
        <xdr:cNvPr id="239" name="直線コネクタ 238"/>
        <xdr:cNvCxnSpPr/>
      </xdr:nvCxnSpPr>
      <xdr:spPr>
        <a:xfrm flipV="1">
          <a:off x="2019300" y="16651288"/>
          <a:ext cx="889000" cy="6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81890</xdr:rowOff>
    </xdr:from>
    <xdr:to>
      <xdr:col>4</xdr:col>
      <xdr:colOff>206375</xdr:colOff>
      <xdr:row>98</xdr:row>
      <xdr:rowOff>12040</xdr:rowOff>
    </xdr:to>
    <xdr:sp macro="" textlink="">
      <xdr:nvSpPr>
        <xdr:cNvPr id="240" name="フローチャート : 判断 239"/>
        <xdr:cNvSpPr/>
      </xdr:nvSpPr>
      <xdr:spPr>
        <a:xfrm>
          <a:off x="2857500" y="1671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3167</xdr:rowOff>
    </xdr:from>
    <xdr:ext cx="534377" cy="259045"/>
    <xdr:sp macro="" textlink="">
      <xdr:nvSpPr>
        <xdr:cNvPr id="241" name="テキスト ボックス 240"/>
        <xdr:cNvSpPr txBox="1"/>
      </xdr:nvSpPr>
      <xdr:spPr>
        <a:xfrm>
          <a:off x="2641111" y="1680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53,368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84302</xdr:rowOff>
    </xdr:from>
    <xdr:to>
      <xdr:col>2</xdr:col>
      <xdr:colOff>638175</xdr:colOff>
      <xdr:row>97</xdr:row>
      <xdr:rowOff>133641</xdr:rowOff>
    </xdr:to>
    <xdr:cxnSp macro="">
      <xdr:nvCxnSpPr>
        <xdr:cNvPr id="242" name="直線コネクタ 241"/>
        <xdr:cNvCxnSpPr/>
      </xdr:nvCxnSpPr>
      <xdr:spPr>
        <a:xfrm flipV="1">
          <a:off x="1130300" y="16714952"/>
          <a:ext cx="889000" cy="4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116542</xdr:rowOff>
    </xdr:from>
    <xdr:to>
      <xdr:col>3</xdr:col>
      <xdr:colOff>3175</xdr:colOff>
      <xdr:row>98</xdr:row>
      <xdr:rowOff>46692</xdr:rowOff>
    </xdr:to>
    <xdr:sp macro="" textlink="">
      <xdr:nvSpPr>
        <xdr:cNvPr id="243" name="フローチャート : 判断 242"/>
        <xdr:cNvSpPr/>
      </xdr:nvSpPr>
      <xdr:spPr>
        <a:xfrm>
          <a:off x="1968500" y="1674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37819</xdr:rowOff>
    </xdr:from>
    <xdr:ext cx="534377" cy="259045"/>
    <xdr:sp macro="" textlink="">
      <xdr:nvSpPr>
        <xdr:cNvPr id="244" name="テキスト ボックス 243"/>
        <xdr:cNvSpPr txBox="1"/>
      </xdr:nvSpPr>
      <xdr:spPr>
        <a:xfrm>
          <a:off x="1752111" y="1683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51,549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109589</xdr:rowOff>
    </xdr:from>
    <xdr:to>
      <xdr:col>1</xdr:col>
      <xdr:colOff>485775</xdr:colOff>
      <xdr:row>98</xdr:row>
      <xdr:rowOff>39739</xdr:rowOff>
    </xdr:to>
    <xdr:sp macro="" textlink="">
      <xdr:nvSpPr>
        <xdr:cNvPr id="245" name="フローチャート : 判断 244"/>
        <xdr:cNvSpPr/>
      </xdr:nvSpPr>
      <xdr:spPr>
        <a:xfrm>
          <a:off x="1079500" y="1674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30866</xdr:rowOff>
    </xdr:from>
    <xdr:ext cx="534377" cy="259045"/>
    <xdr:sp macro="" textlink="">
      <xdr:nvSpPr>
        <xdr:cNvPr id="246" name="テキスト ボックス 245"/>
        <xdr:cNvSpPr txBox="1"/>
      </xdr:nvSpPr>
      <xdr:spPr>
        <a:xfrm>
          <a:off x="863111" y="1683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6986</xdr:rowOff>
    </xdr:from>
    <xdr:to>
      <xdr:col>6</xdr:col>
      <xdr:colOff>561975</xdr:colOff>
      <xdr:row>95</xdr:row>
      <xdr:rowOff>108586</xdr:rowOff>
    </xdr:to>
    <xdr:sp macro="" textlink="">
      <xdr:nvSpPr>
        <xdr:cNvPr id="252" name="円/楕円 251"/>
        <xdr:cNvSpPr/>
      </xdr:nvSpPr>
      <xdr:spPr>
        <a:xfrm>
          <a:off x="4584700" y="1629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29863</xdr:rowOff>
    </xdr:from>
    <xdr:ext cx="534377" cy="259045"/>
    <xdr:sp macro="" textlink="">
      <xdr:nvSpPr>
        <xdr:cNvPr id="253" name="扶助費該当値テキスト"/>
        <xdr:cNvSpPr txBox="1"/>
      </xdr:nvSpPr>
      <xdr:spPr>
        <a:xfrm>
          <a:off x="4686300" y="1614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75,300</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85071</xdr:rowOff>
    </xdr:from>
    <xdr:to>
      <xdr:col>5</xdr:col>
      <xdr:colOff>409575</xdr:colOff>
      <xdr:row>97</xdr:row>
      <xdr:rowOff>15221</xdr:rowOff>
    </xdr:to>
    <xdr:sp macro="" textlink="">
      <xdr:nvSpPr>
        <xdr:cNvPr id="254" name="円/楕円 253"/>
        <xdr:cNvSpPr/>
      </xdr:nvSpPr>
      <xdr:spPr>
        <a:xfrm>
          <a:off x="3746500" y="1654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31748</xdr:rowOff>
    </xdr:from>
    <xdr:ext cx="534377" cy="259045"/>
    <xdr:sp macro="" textlink="">
      <xdr:nvSpPr>
        <xdr:cNvPr id="255" name="テキスト ボックス 254"/>
        <xdr:cNvSpPr txBox="1"/>
      </xdr:nvSpPr>
      <xdr:spPr>
        <a:xfrm>
          <a:off x="3530111" y="1631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62,201</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141288</xdr:rowOff>
    </xdr:from>
    <xdr:to>
      <xdr:col>4</xdr:col>
      <xdr:colOff>206375</xdr:colOff>
      <xdr:row>97</xdr:row>
      <xdr:rowOff>71438</xdr:rowOff>
    </xdr:to>
    <xdr:sp macro="" textlink="">
      <xdr:nvSpPr>
        <xdr:cNvPr id="256" name="円/楕円 255"/>
        <xdr:cNvSpPr/>
      </xdr:nvSpPr>
      <xdr:spPr>
        <a:xfrm>
          <a:off x="2857500" y="1660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87965</xdr:rowOff>
    </xdr:from>
    <xdr:ext cx="534377" cy="259045"/>
    <xdr:sp macro="" textlink="">
      <xdr:nvSpPr>
        <xdr:cNvPr id="257" name="テキスト ボックス 256"/>
        <xdr:cNvSpPr txBox="1"/>
      </xdr:nvSpPr>
      <xdr:spPr>
        <a:xfrm>
          <a:off x="2641111" y="1637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59,250</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33502</xdr:rowOff>
    </xdr:from>
    <xdr:to>
      <xdr:col>3</xdr:col>
      <xdr:colOff>3175</xdr:colOff>
      <xdr:row>97</xdr:row>
      <xdr:rowOff>135102</xdr:rowOff>
    </xdr:to>
    <xdr:sp macro="" textlink="">
      <xdr:nvSpPr>
        <xdr:cNvPr id="258" name="円/楕円 257"/>
        <xdr:cNvSpPr/>
      </xdr:nvSpPr>
      <xdr:spPr>
        <a:xfrm>
          <a:off x="1968500" y="16664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151629</xdr:rowOff>
    </xdr:from>
    <xdr:ext cx="534377" cy="259045"/>
    <xdr:sp macro="" textlink="">
      <xdr:nvSpPr>
        <xdr:cNvPr id="259" name="テキスト ボックス 258"/>
        <xdr:cNvSpPr txBox="1"/>
      </xdr:nvSpPr>
      <xdr:spPr>
        <a:xfrm>
          <a:off x="1752111" y="1643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55,908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82841</xdr:rowOff>
    </xdr:from>
    <xdr:to>
      <xdr:col>1</xdr:col>
      <xdr:colOff>485775</xdr:colOff>
      <xdr:row>98</xdr:row>
      <xdr:rowOff>12991</xdr:rowOff>
    </xdr:to>
    <xdr:sp macro="" textlink="">
      <xdr:nvSpPr>
        <xdr:cNvPr id="260" name="円/楕円 259"/>
        <xdr:cNvSpPr/>
      </xdr:nvSpPr>
      <xdr:spPr>
        <a:xfrm>
          <a:off x="1079500" y="1671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29518</xdr:rowOff>
    </xdr:from>
    <xdr:ext cx="534377" cy="259045"/>
    <xdr:sp macro="" textlink="">
      <xdr:nvSpPr>
        <xdr:cNvPr id="261" name="テキスト ボックス 260"/>
        <xdr:cNvSpPr txBox="1"/>
      </xdr:nvSpPr>
      <xdr:spPr>
        <a:xfrm>
          <a:off x="863111" y="1648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53,318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67,804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5" name="テキスト ボックス 274"/>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7" name="テキスト ボックス 276"/>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9" name="テキスト ボックス 278"/>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46372</xdr:rowOff>
    </xdr:from>
    <xdr:to>
      <xdr:col>15</xdr:col>
      <xdr:colOff>180340</xdr:colOff>
      <xdr:row>37</xdr:row>
      <xdr:rowOff>157938</xdr:rowOff>
    </xdr:to>
    <xdr:cxnSp macro="">
      <xdr:nvCxnSpPr>
        <xdr:cNvPr id="283" name="直線コネクタ 282"/>
        <xdr:cNvCxnSpPr/>
      </xdr:nvCxnSpPr>
      <xdr:spPr>
        <a:xfrm flipV="1">
          <a:off x="10475595" y="5361322"/>
          <a:ext cx="1270" cy="114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161765</xdr:rowOff>
    </xdr:from>
    <xdr:ext cx="534377" cy="259045"/>
    <xdr:sp macro="" textlink="">
      <xdr:nvSpPr>
        <xdr:cNvPr id="284" name="補助費等最小値テキスト"/>
        <xdr:cNvSpPr txBox="1"/>
      </xdr:nvSpPr>
      <xdr:spPr>
        <a:xfrm>
          <a:off x="10528300" y="650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33,511</a:t>
          </a:r>
          <a:endParaRPr kumimoji="1" lang="ja-JP" altLang="en-US" sz="1000" b="1">
            <a:latin typeface="ＭＳ Ｐゴシック"/>
          </a:endParaRPr>
        </a:p>
      </xdr:txBody>
    </xdr:sp>
    <xdr:clientData/>
  </xdr:oneCellAnchor>
  <xdr:twoCellAnchor>
    <xdr:from>
      <xdr:col>15</xdr:col>
      <xdr:colOff>92075</xdr:colOff>
      <xdr:row>37</xdr:row>
      <xdr:rowOff>157938</xdr:rowOff>
    </xdr:from>
    <xdr:to>
      <xdr:col>15</xdr:col>
      <xdr:colOff>269875</xdr:colOff>
      <xdr:row>37</xdr:row>
      <xdr:rowOff>157938</xdr:rowOff>
    </xdr:to>
    <xdr:cxnSp macro="">
      <xdr:nvCxnSpPr>
        <xdr:cNvPr id="285" name="直線コネクタ 284"/>
        <xdr:cNvCxnSpPr/>
      </xdr:nvCxnSpPr>
      <xdr:spPr>
        <a:xfrm>
          <a:off x="10388600" y="650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164499</xdr:rowOff>
    </xdr:from>
    <xdr:ext cx="599010" cy="259045"/>
    <xdr:sp macro="" textlink="">
      <xdr:nvSpPr>
        <xdr:cNvPr id="286" name="補助費等最大値テキスト"/>
        <xdr:cNvSpPr txBox="1"/>
      </xdr:nvSpPr>
      <xdr:spPr>
        <a:xfrm>
          <a:off x="10528300" y="5136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282,913</a:t>
          </a:r>
          <a:endParaRPr kumimoji="1" lang="ja-JP" altLang="en-US" sz="1000" b="1">
            <a:latin typeface="ＭＳ Ｐゴシック"/>
          </a:endParaRPr>
        </a:p>
      </xdr:txBody>
    </xdr:sp>
    <xdr:clientData/>
  </xdr:oneCellAnchor>
  <xdr:twoCellAnchor>
    <xdr:from>
      <xdr:col>15</xdr:col>
      <xdr:colOff>92075</xdr:colOff>
      <xdr:row>31</xdr:row>
      <xdr:rowOff>46372</xdr:rowOff>
    </xdr:from>
    <xdr:to>
      <xdr:col>15</xdr:col>
      <xdr:colOff>269875</xdr:colOff>
      <xdr:row>31</xdr:row>
      <xdr:rowOff>46372</xdr:rowOff>
    </xdr:to>
    <xdr:cxnSp macro="">
      <xdr:nvCxnSpPr>
        <xdr:cNvPr id="287" name="直線コネクタ 286"/>
        <xdr:cNvCxnSpPr/>
      </xdr:nvCxnSpPr>
      <xdr:spPr>
        <a:xfrm>
          <a:off x="10388600" y="536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170278</xdr:rowOff>
    </xdr:from>
    <xdr:to>
      <xdr:col>15</xdr:col>
      <xdr:colOff>180975</xdr:colOff>
      <xdr:row>34</xdr:row>
      <xdr:rowOff>37795</xdr:rowOff>
    </xdr:to>
    <xdr:cxnSp macro="">
      <xdr:nvCxnSpPr>
        <xdr:cNvPr id="288" name="直線コネクタ 287"/>
        <xdr:cNvCxnSpPr/>
      </xdr:nvCxnSpPr>
      <xdr:spPr>
        <a:xfrm>
          <a:off x="9639300" y="5828128"/>
          <a:ext cx="838200" cy="38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106847</xdr:rowOff>
    </xdr:from>
    <xdr:ext cx="599010" cy="259045"/>
    <xdr:sp macro="" textlink="">
      <xdr:nvSpPr>
        <xdr:cNvPr id="289" name="補助費等平均値テキスト"/>
        <xdr:cNvSpPr txBox="1"/>
      </xdr:nvSpPr>
      <xdr:spPr>
        <a:xfrm>
          <a:off x="10528300" y="61075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103,856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128420</xdr:rowOff>
    </xdr:from>
    <xdr:to>
      <xdr:col>15</xdr:col>
      <xdr:colOff>231775</xdr:colOff>
      <xdr:row>36</xdr:row>
      <xdr:rowOff>58570</xdr:rowOff>
    </xdr:to>
    <xdr:sp macro="" textlink="">
      <xdr:nvSpPr>
        <xdr:cNvPr id="290" name="フローチャート : 判断 289"/>
        <xdr:cNvSpPr/>
      </xdr:nvSpPr>
      <xdr:spPr>
        <a:xfrm>
          <a:off x="10426700" y="612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170278</xdr:rowOff>
    </xdr:from>
    <xdr:to>
      <xdr:col>14</xdr:col>
      <xdr:colOff>28575</xdr:colOff>
      <xdr:row>34</xdr:row>
      <xdr:rowOff>116035</xdr:rowOff>
    </xdr:to>
    <xdr:cxnSp macro="">
      <xdr:nvCxnSpPr>
        <xdr:cNvPr id="291" name="直線コネクタ 290"/>
        <xdr:cNvCxnSpPr/>
      </xdr:nvCxnSpPr>
      <xdr:spPr>
        <a:xfrm flipV="1">
          <a:off x="8750300" y="5828128"/>
          <a:ext cx="889000" cy="117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15048</xdr:rowOff>
    </xdr:from>
    <xdr:to>
      <xdr:col>14</xdr:col>
      <xdr:colOff>79375</xdr:colOff>
      <xdr:row>36</xdr:row>
      <xdr:rowOff>116648</xdr:rowOff>
    </xdr:to>
    <xdr:sp macro="" textlink="">
      <xdr:nvSpPr>
        <xdr:cNvPr id="292" name="フローチャート : 判断 291"/>
        <xdr:cNvSpPr/>
      </xdr:nvSpPr>
      <xdr:spPr>
        <a:xfrm>
          <a:off x="9588500" y="6187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107775</xdr:rowOff>
    </xdr:from>
    <xdr:ext cx="534377" cy="259045"/>
    <xdr:sp macro="" textlink="">
      <xdr:nvSpPr>
        <xdr:cNvPr id="293" name="テキスト ボックス 292"/>
        <xdr:cNvSpPr txBox="1"/>
      </xdr:nvSpPr>
      <xdr:spPr>
        <a:xfrm>
          <a:off x="9372111" y="627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91,153</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116035</xdr:rowOff>
    </xdr:from>
    <xdr:to>
      <xdr:col>12</xdr:col>
      <xdr:colOff>511175</xdr:colOff>
      <xdr:row>35</xdr:row>
      <xdr:rowOff>1886</xdr:rowOff>
    </xdr:to>
    <xdr:cxnSp macro="">
      <xdr:nvCxnSpPr>
        <xdr:cNvPr id="294" name="直線コネクタ 293"/>
        <xdr:cNvCxnSpPr/>
      </xdr:nvCxnSpPr>
      <xdr:spPr>
        <a:xfrm flipV="1">
          <a:off x="7861300" y="5945335"/>
          <a:ext cx="889000" cy="57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40053</xdr:rowOff>
    </xdr:from>
    <xdr:to>
      <xdr:col>12</xdr:col>
      <xdr:colOff>561975</xdr:colOff>
      <xdr:row>36</xdr:row>
      <xdr:rowOff>141653</xdr:rowOff>
    </xdr:to>
    <xdr:sp macro="" textlink="">
      <xdr:nvSpPr>
        <xdr:cNvPr id="295" name="フローチャート : 判断 294"/>
        <xdr:cNvSpPr/>
      </xdr:nvSpPr>
      <xdr:spPr>
        <a:xfrm>
          <a:off x="8699500" y="621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132780</xdr:rowOff>
    </xdr:from>
    <xdr:ext cx="534377" cy="259045"/>
    <xdr:sp macro="" textlink="">
      <xdr:nvSpPr>
        <xdr:cNvPr id="296" name="テキスト ボックス 295"/>
        <xdr:cNvSpPr txBox="1"/>
      </xdr:nvSpPr>
      <xdr:spPr>
        <a:xfrm>
          <a:off x="8483111" y="63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85,684</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1886</xdr:rowOff>
    </xdr:from>
    <xdr:to>
      <xdr:col>11</xdr:col>
      <xdr:colOff>307975</xdr:colOff>
      <xdr:row>35</xdr:row>
      <xdr:rowOff>51886</xdr:rowOff>
    </xdr:to>
    <xdr:cxnSp macro="">
      <xdr:nvCxnSpPr>
        <xdr:cNvPr id="297" name="直線コネクタ 296"/>
        <xdr:cNvCxnSpPr/>
      </xdr:nvCxnSpPr>
      <xdr:spPr>
        <a:xfrm flipV="1">
          <a:off x="6972300" y="6002636"/>
          <a:ext cx="889000" cy="50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48808</xdr:rowOff>
    </xdr:from>
    <xdr:to>
      <xdr:col>11</xdr:col>
      <xdr:colOff>358775</xdr:colOff>
      <xdr:row>36</xdr:row>
      <xdr:rowOff>150408</xdr:rowOff>
    </xdr:to>
    <xdr:sp macro="" textlink="">
      <xdr:nvSpPr>
        <xdr:cNvPr id="298" name="フローチャート : 判断 297"/>
        <xdr:cNvSpPr/>
      </xdr:nvSpPr>
      <xdr:spPr>
        <a:xfrm>
          <a:off x="7810500" y="622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141535</xdr:rowOff>
    </xdr:from>
    <xdr:ext cx="534377" cy="259045"/>
    <xdr:sp macro="" textlink="">
      <xdr:nvSpPr>
        <xdr:cNvPr id="299" name="テキスト ボックス 298"/>
        <xdr:cNvSpPr txBox="1"/>
      </xdr:nvSpPr>
      <xdr:spPr>
        <a:xfrm>
          <a:off x="7594111" y="631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83,769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69885</xdr:rowOff>
    </xdr:from>
    <xdr:to>
      <xdr:col>10</xdr:col>
      <xdr:colOff>155575</xdr:colOff>
      <xdr:row>37</xdr:row>
      <xdr:rowOff>35</xdr:rowOff>
    </xdr:to>
    <xdr:sp macro="" textlink="">
      <xdr:nvSpPr>
        <xdr:cNvPr id="300" name="フローチャート : 判断 299"/>
        <xdr:cNvSpPr/>
      </xdr:nvSpPr>
      <xdr:spPr>
        <a:xfrm>
          <a:off x="6921500" y="624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162612</xdr:rowOff>
    </xdr:from>
    <xdr:ext cx="534377" cy="259045"/>
    <xdr:sp macro="" textlink="">
      <xdr:nvSpPr>
        <xdr:cNvPr id="301" name="テキスト ボックス 300"/>
        <xdr:cNvSpPr txBox="1"/>
      </xdr:nvSpPr>
      <xdr:spPr>
        <a:xfrm>
          <a:off x="6705111" y="633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79,159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33</xdr:row>
      <xdr:rowOff>158445</xdr:rowOff>
    </xdr:from>
    <xdr:to>
      <xdr:col>15</xdr:col>
      <xdr:colOff>231775</xdr:colOff>
      <xdr:row>34</xdr:row>
      <xdr:rowOff>88595</xdr:rowOff>
    </xdr:to>
    <xdr:sp macro="" textlink="">
      <xdr:nvSpPr>
        <xdr:cNvPr id="307" name="円/楕円 306"/>
        <xdr:cNvSpPr/>
      </xdr:nvSpPr>
      <xdr:spPr>
        <a:xfrm>
          <a:off x="10426700" y="581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9872</xdr:rowOff>
    </xdr:from>
    <xdr:ext cx="599010" cy="259045"/>
    <xdr:sp macro="" textlink="">
      <xdr:nvSpPr>
        <xdr:cNvPr id="308" name="補助費等該当値テキスト"/>
        <xdr:cNvSpPr txBox="1"/>
      </xdr:nvSpPr>
      <xdr:spPr>
        <a:xfrm>
          <a:off x="10528300" y="5667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172,289</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119478</xdr:rowOff>
    </xdr:from>
    <xdr:to>
      <xdr:col>14</xdr:col>
      <xdr:colOff>79375</xdr:colOff>
      <xdr:row>34</xdr:row>
      <xdr:rowOff>49628</xdr:rowOff>
    </xdr:to>
    <xdr:sp macro="" textlink="">
      <xdr:nvSpPr>
        <xdr:cNvPr id="309" name="円/楕円 308"/>
        <xdr:cNvSpPr/>
      </xdr:nvSpPr>
      <xdr:spPr>
        <a:xfrm>
          <a:off x="9588500" y="577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32</xdr:row>
      <xdr:rowOff>66155</xdr:rowOff>
    </xdr:from>
    <xdr:ext cx="599010" cy="259045"/>
    <xdr:sp macro="" textlink="">
      <xdr:nvSpPr>
        <xdr:cNvPr id="310" name="テキスト ボックス 309"/>
        <xdr:cNvSpPr txBox="1"/>
      </xdr:nvSpPr>
      <xdr:spPr>
        <a:xfrm>
          <a:off x="9339794" y="5552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180,812</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65235</xdr:rowOff>
    </xdr:from>
    <xdr:to>
      <xdr:col>12</xdr:col>
      <xdr:colOff>561975</xdr:colOff>
      <xdr:row>34</xdr:row>
      <xdr:rowOff>166835</xdr:rowOff>
    </xdr:to>
    <xdr:sp macro="" textlink="">
      <xdr:nvSpPr>
        <xdr:cNvPr id="311" name="円/楕円 310"/>
        <xdr:cNvSpPr/>
      </xdr:nvSpPr>
      <xdr:spPr>
        <a:xfrm>
          <a:off x="8699500" y="589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33</xdr:row>
      <xdr:rowOff>11912</xdr:rowOff>
    </xdr:from>
    <xdr:ext cx="599010" cy="259045"/>
    <xdr:sp macro="" textlink="">
      <xdr:nvSpPr>
        <xdr:cNvPr id="312" name="テキスト ボックス 311"/>
        <xdr:cNvSpPr txBox="1"/>
      </xdr:nvSpPr>
      <xdr:spPr>
        <a:xfrm>
          <a:off x="8450794" y="5669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155,176</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122536</xdr:rowOff>
    </xdr:from>
    <xdr:to>
      <xdr:col>11</xdr:col>
      <xdr:colOff>358775</xdr:colOff>
      <xdr:row>35</xdr:row>
      <xdr:rowOff>52686</xdr:rowOff>
    </xdr:to>
    <xdr:sp macro="" textlink="">
      <xdr:nvSpPr>
        <xdr:cNvPr id="313" name="円/楕円 312"/>
        <xdr:cNvSpPr/>
      </xdr:nvSpPr>
      <xdr:spPr>
        <a:xfrm>
          <a:off x="7810500" y="595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33</xdr:row>
      <xdr:rowOff>69213</xdr:rowOff>
    </xdr:from>
    <xdr:ext cx="599010" cy="259045"/>
    <xdr:sp macro="" textlink="">
      <xdr:nvSpPr>
        <xdr:cNvPr id="314" name="テキスト ボックス 313"/>
        <xdr:cNvSpPr txBox="1"/>
      </xdr:nvSpPr>
      <xdr:spPr>
        <a:xfrm>
          <a:off x="7561794" y="5727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142,643</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1086</xdr:rowOff>
    </xdr:from>
    <xdr:to>
      <xdr:col>10</xdr:col>
      <xdr:colOff>155575</xdr:colOff>
      <xdr:row>35</xdr:row>
      <xdr:rowOff>102686</xdr:rowOff>
    </xdr:to>
    <xdr:sp macro="" textlink="">
      <xdr:nvSpPr>
        <xdr:cNvPr id="315" name="円/楕円 314"/>
        <xdr:cNvSpPr/>
      </xdr:nvSpPr>
      <xdr:spPr>
        <a:xfrm>
          <a:off x="6921500" y="600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33</xdr:row>
      <xdr:rowOff>119213</xdr:rowOff>
    </xdr:from>
    <xdr:ext cx="599010" cy="259045"/>
    <xdr:sp macro="" textlink="">
      <xdr:nvSpPr>
        <xdr:cNvPr id="316" name="テキスト ボックス 315"/>
        <xdr:cNvSpPr txBox="1"/>
      </xdr:nvSpPr>
      <xdr:spPr>
        <a:xfrm>
          <a:off x="6672794" y="5777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131,707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99,568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138534</xdr:rowOff>
    </xdr:from>
    <xdr:to>
      <xdr:col>15</xdr:col>
      <xdr:colOff>180340</xdr:colOff>
      <xdr:row>59</xdr:row>
      <xdr:rowOff>4090</xdr:rowOff>
    </xdr:to>
    <xdr:cxnSp macro="">
      <xdr:nvCxnSpPr>
        <xdr:cNvPr id="340" name="直線コネクタ 339"/>
        <xdr:cNvCxnSpPr/>
      </xdr:nvCxnSpPr>
      <xdr:spPr>
        <a:xfrm flipV="1">
          <a:off x="10475595" y="8711034"/>
          <a:ext cx="1270" cy="1408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7917</xdr:rowOff>
    </xdr:from>
    <xdr:ext cx="534377" cy="259045"/>
    <xdr:sp macro="" textlink="">
      <xdr:nvSpPr>
        <xdr:cNvPr id="341" name="普通建設事業費最小値テキスト"/>
        <xdr:cNvSpPr txBox="1"/>
      </xdr:nvSpPr>
      <xdr:spPr>
        <a:xfrm>
          <a:off x="10528300" y="1012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10,593</a:t>
          </a:r>
          <a:endParaRPr kumimoji="1" lang="ja-JP" altLang="en-US" sz="1000" b="1">
            <a:latin typeface="ＭＳ Ｐゴシック"/>
          </a:endParaRPr>
        </a:p>
      </xdr:txBody>
    </xdr:sp>
    <xdr:clientData/>
  </xdr:oneCellAnchor>
  <xdr:twoCellAnchor>
    <xdr:from>
      <xdr:col>15</xdr:col>
      <xdr:colOff>92075</xdr:colOff>
      <xdr:row>59</xdr:row>
      <xdr:rowOff>4090</xdr:rowOff>
    </xdr:from>
    <xdr:to>
      <xdr:col>15</xdr:col>
      <xdr:colOff>269875</xdr:colOff>
      <xdr:row>59</xdr:row>
      <xdr:rowOff>4090</xdr:rowOff>
    </xdr:to>
    <xdr:cxnSp macro="">
      <xdr:nvCxnSpPr>
        <xdr:cNvPr id="342" name="直線コネクタ 341"/>
        <xdr:cNvCxnSpPr/>
      </xdr:nvCxnSpPr>
      <xdr:spPr>
        <a:xfrm>
          <a:off x="10388600" y="1011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85211</xdr:rowOff>
    </xdr:from>
    <xdr:ext cx="599010" cy="259045"/>
    <xdr:sp macro="" textlink="">
      <xdr:nvSpPr>
        <xdr:cNvPr id="343" name="普通建設事業費最大値テキスト"/>
        <xdr:cNvSpPr txBox="1"/>
      </xdr:nvSpPr>
      <xdr:spPr>
        <a:xfrm>
          <a:off x="10528300" y="848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380,306</a:t>
          </a:r>
          <a:endParaRPr kumimoji="1" lang="ja-JP" altLang="en-US" sz="1000" b="1">
            <a:latin typeface="ＭＳ Ｐゴシック"/>
          </a:endParaRPr>
        </a:p>
      </xdr:txBody>
    </xdr:sp>
    <xdr:clientData/>
  </xdr:oneCellAnchor>
  <xdr:twoCellAnchor>
    <xdr:from>
      <xdr:col>15</xdr:col>
      <xdr:colOff>92075</xdr:colOff>
      <xdr:row>50</xdr:row>
      <xdr:rowOff>138534</xdr:rowOff>
    </xdr:from>
    <xdr:to>
      <xdr:col>15</xdr:col>
      <xdr:colOff>269875</xdr:colOff>
      <xdr:row>50</xdr:row>
      <xdr:rowOff>138534</xdr:rowOff>
    </xdr:to>
    <xdr:cxnSp macro="">
      <xdr:nvCxnSpPr>
        <xdr:cNvPr id="344" name="直線コネクタ 343"/>
        <xdr:cNvCxnSpPr/>
      </xdr:nvCxnSpPr>
      <xdr:spPr>
        <a:xfrm>
          <a:off x="10388600" y="871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138908</xdr:rowOff>
    </xdr:from>
    <xdr:to>
      <xdr:col>15</xdr:col>
      <xdr:colOff>180975</xdr:colOff>
      <xdr:row>55</xdr:row>
      <xdr:rowOff>34197</xdr:rowOff>
    </xdr:to>
    <xdr:cxnSp macro="">
      <xdr:nvCxnSpPr>
        <xdr:cNvPr id="345" name="直線コネクタ 344"/>
        <xdr:cNvCxnSpPr/>
      </xdr:nvCxnSpPr>
      <xdr:spPr>
        <a:xfrm flipV="1">
          <a:off x="9639300" y="9397208"/>
          <a:ext cx="838200" cy="6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67632</xdr:rowOff>
    </xdr:from>
    <xdr:ext cx="599010" cy="259045"/>
    <xdr:sp macro="" textlink="">
      <xdr:nvSpPr>
        <xdr:cNvPr id="346" name="普通建設事業費平均値テキスト"/>
        <xdr:cNvSpPr txBox="1"/>
      </xdr:nvSpPr>
      <xdr:spPr>
        <a:xfrm>
          <a:off x="10528300" y="9668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109,920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89205</xdr:rowOff>
    </xdr:from>
    <xdr:to>
      <xdr:col>15</xdr:col>
      <xdr:colOff>231775</xdr:colOff>
      <xdr:row>57</xdr:row>
      <xdr:rowOff>19355</xdr:rowOff>
    </xdr:to>
    <xdr:sp macro="" textlink="">
      <xdr:nvSpPr>
        <xdr:cNvPr id="347" name="フローチャート : 判断 346"/>
        <xdr:cNvSpPr/>
      </xdr:nvSpPr>
      <xdr:spPr>
        <a:xfrm>
          <a:off x="10426700" y="96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34197</xdr:rowOff>
    </xdr:from>
    <xdr:to>
      <xdr:col>14</xdr:col>
      <xdr:colOff>28575</xdr:colOff>
      <xdr:row>55</xdr:row>
      <xdr:rowOff>158179</xdr:rowOff>
    </xdr:to>
    <xdr:cxnSp macro="">
      <xdr:nvCxnSpPr>
        <xdr:cNvPr id="348" name="直線コネクタ 347"/>
        <xdr:cNvCxnSpPr/>
      </xdr:nvCxnSpPr>
      <xdr:spPr>
        <a:xfrm flipV="1">
          <a:off x="8750300" y="9463947"/>
          <a:ext cx="889000" cy="12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52000</xdr:rowOff>
    </xdr:from>
    <xdr:to>
      <xdr:col>14</xdr:col>
      <xdr:colOff>79375</xdr:colOff>
      <xdr:row>56</xdr:row>
      <xdr:rowOff>153600</xdr:rowOff>
    </xdr:to>
    <xdr:sp macro="" textlink="">
      <xdr:nvSpPr>
        <xdr:cNvPr id="349" name="フローチャート : 判断 348"/>
        <xdr:cNvSpPr/>
      </xdr:nvSpPr>
      <xdr:spPr>
        <a:xfrm>
          <a:off x="9588500" y="96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144727</xdr:rowOff>
    </xdr:from>
    <xdr:ext cx="599010" cy="259045"/>
    <xdr:sp macro="" textlink="">
      <xdr:nvSpPr>
        <xdr:cNvPr id="350" name="テキスト ボックス 349"/>
        <xdr:cNvSpPr txBox="1"/>
      </xdr:nvSpPr>
      <xdr:spPr>
        <a:xfrm>
          <a:off x="9339794" y="9745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119,685</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158179</xdr:rowOff>
    </xdr:from>
    <xdr:to>
      <xdr:col>12</xdr:col>
      <xdr:colOff>511175</xdr:colOff>
      <xdr:row>56</xdr:row>
      <xdr:rowOff>96590</xdr:rowOff>
    </xdr:to>
    <xdr:cxnSp macro="">
      <xdr:nvCxnSpPr>
        <xdr:cNvPr id="351" name="直線コネクタ 350"/>
        <xdr:cNvCxnSpPr/>
      </xdr:nvCxnSpPr>
      <xdr:spPr>
        <a:xfrm flipV="1">
          <a:off x="7861300" y="9587929"/>
          <a:ext cx="889000" cy="109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52042</xdr:rowOff>
    </xdr:from>
    <xdr:to>
      <xdr:col>12</xdr:col>
      <xdr:colOff>561975</xdr:colOff>
      <xdr:row>56</xdr:row>
      <xdr:rowOff>153642</xdr:rowOff>
    </xdr:to>
    <xdr:sp macro="" textlink="">
      <xdr:nvSpPr>
        <xdr:cNvPr id="352" name="フローチャート : 判断 351"/>
        <xdr:cNvSpPr/>
      </xdr:nvSpPr>
      <xdr:spPr>
        <a:xfrm>
          <a:off x="8699500" y="965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144769</xdr:rowOff>
    </xdr:from>
    <xdr:ext cx="599010" cy="259045"/>
    <xdr:sp macro="" textlink="">
      <xdr:nvSpPr>
        <xdr:cNvPr id="353" name="テキスト ボックス 352"/>
        <xdr:cNvSpPr txBox="1"/>
      </xdr:nvSpPr>
      <xdr:spPr>
        <a:xfrm>
          <a:off x="8450794" y="9745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119,674</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96590</xdr:rowOff>
    </xdr:from>
    <xdr:to>
      <xdr:col>11</xdr:col>
      <xdr:colOff>307975</xdr:colOff>
      <xdr:row>57</xdr:row>
      <xdr:rowOff>38247</xdr:rowOff>
    </xdr:to>
    <xdr:cxnSp macro="">
      <xdr:nvCxnSpPr>
        <xdr:cNvPr id="354" name="直線コネクタ 353"/>
        <xdr:cNvCxnSpPr/>
      </xdr:nvCxnSpPr>
      <xdr:spPr>
        <a:xfrm flipV="1">
          <a:off x="6972300" y="9697790"/>
          <a:ext cx="889000" cy="11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146705</xdr:rowOff>
    </xdr:from>
    <xdr:to>
      <xdr:col>11</xdr:col>
      <xdr:colOff>358775</xdr:colOff>
      <xdr:row>57</xdr:row>
      <xdr:rowOff>76855</xdr:rowOff>
    </xdr:to>
    <xdr:sp macro="" textlink="">
      <xdr:nvSpPr>
        <xdr:cNvPr id="355" name="フローチャート : 判断 354"/>
        <xdr:cNvSpPr/>
      </xdr:nvSpPr>
      <xdr:spPr>
        <a:xfrm>
          <a:off x="7810500" y="9747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67982</xdr:rowOff>
    </xdr:from>
    <xdr:ext cx="534377" cy="259045"/>
    <xdr:sp macro="" textlink="">
      <xdr:nvSpPr>
        <xdr:cNvPr id="356" name="テキスト ボックス 355"/>
        <xdr:cNvSpPr txBox="1"/>
      </xdr:nvSpPr>
      <xdr:spPr>
        <a:xfrm>
          <a:off x="7594111" y="984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94,828</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157400</xdr:rowOff>
    </xdr:from>
    <xdr:to>
      <xdr:col>10</xdr:col>
      <xdr:colOff>155575</xdr:colOff>
      <xdr:row>57</xdr:row>
      <xdr:rowOff>87550</xdr:rowOff>
    </xdr:to>
    <xdr:sp macro="" textlink="">
      <xdr:nvSpPr>
        <xdr:cNvPr id="357" name="フローチャート : 判断 356"/>
        <xdr:cNvSpPr/>
      </xdr:nvSpPr>
      <xdr:spPr>
        <a:xfrm>
          <a:off x="6921500" y="975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104077</xdr:rowOff>
    </xdr:from>
    <xdr:ext cx="534377" cy="259045"/>
    <xdr:sp macro="" textlink="">
      <xdr:nvSpPr>
        <xdr:cNvPr id="358" name="テキスト ボックス 357"/>
        <xdr:cNvSpPr txBox="1"/>
      </xdr:nvSpPr>
      <xdr:spPr>
        <a:xfrm>
          <a:off x="6705111" y="953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92,021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54</xdr:row>
      <xdr:rowOff>88108</xdr:rowOff>
    </xdr:from>
    <xdr:to>
      <xdr:col>15</xdr:col>
      <xdr:colOff>231775</xdr:colOff>
      <xdr:row>55</xdr:row>
      <xdr:rowOff>18258</xdr:rowOff>
    </xdr:to>
    <xdr:sp macro="" textlink="">
      <xdr:nvSpPr>
        <xdr:cNvPr id="364" name="円/楕円 363"/>
        <xdr:cNvSpPr/>
      </xdr:nvSpPr>
      <xdr:spPr>
        <a:xfrm>
          <a:off x="10426700" y="934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110985</xdr:rowOff>
    </xdr:from>
    <xdr:ext cx="599010" cy="259045"/>
    <xdr:sp macro="" textlink="">
      <xdr:nvSpPr>
        <xdr:cNvPr id="365" name="普通建設事業費該当値テキスト"/>
        <xdr:cNvSpPr txBox="1"/>
      </xdr:nvSpPr>
      <xdr:spPr>
        <a:xfrm>
          <a:off x="10528300" y="9197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200,208</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154847</xdr:rowOff>
    </xdr:from>
    <xdr:to>
      <xdr:col>14</xdr:col>
      <xdr:colOff>79375</xdr:colOff>
      <xdr:row>55</xdr:row>
      <xdr:rowOff>84997</xdr:rowOff>
    </xdr:to>
    <xdr:sp macro="" textlink="">
      <xdr:nvSpPr>
        <xdr:cNvPr id="366" name="円/楕円 365"/>
        <xdr:cNvSpPr/>
      </xdr:nvSpPr>
      <xdr:spPr>
        <a:xfrm>
          <a:off x="9588500" y="941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53</xdr:row>
      <xdr:rowOff>101524</xdr:rowOff>
    </xdr:from>
    <xdr:ext cx="599010" cy="259045"/>
    <xdr:sp macro="" textlink="">
      <xdr:nvSpPr>
        <xdr:cNvPr id="367" name="テキスト ボックス 366"/>
        <xdr:cNvSpPr txBox="1"/>
      </xdr:nvSpPr>
      <xdr:spPr>
        <a:xfrm>
          <a:off x="9339794" y="9188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182,691</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107379</xdr:rowOff>
    </xdr:from>
    <xdr:to>
      <xdr:col>12</xdr:col>
      <xdr:colOff>561975</xdr:colOff>
      <xdr:row>56</xdr:row>
      <xdr:rowOff>37529</xdr:rowOff>
    </xdr:to>
    <xdr:sp macro="" textlink="">
      <xdr:nvSpPr>
        <xdr:cNvPr id="368" name="円/楕円 367"/>
        <xdr:cNvSpPr/>
      </xdr:nvSpPr>
      <xdr:spPr>
        <a:xfrm>
          <a:off x="8699500" y="95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54056</xdr:rowOff>
    </xdr:from>
    <xdr:ext cx="599010" cy="259045"/>
    <xdr:sp macro="" textlink="">
      <xdr:nvSpPr>
        <xdr:cNvPr id="369" name="テキスト ボックス 368"/>
        <xdr:cNvSpPr txBox="1"/>
      </xdr:nvSpPr>
      <xdr:spPr>
        <a:xfrm>
          <a:off x="8450794" y="9312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150,150</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45790</xdr:rowOff>
    </xdr:from>
    <xdr:to>
      <xdr:col>11</xdr:col>
      <xdr:colOff>358775</xdr:colOff>
      <xdr:row>56</xdr:row>
      <xdr:rowOff>147390</xdr:rowOff>
    </xdr:to>
    <xdr:sp macro="" textlink="">
      <xdr:nvSpPr>
        <xdr:cNvPr id="370" name="円/楕円 369"/>
        <xdr:cNvSpPr/>
      </xdr:nvSpPr>
      <xdr:spPr>
        <a:xfrm>
          <a:off x="7810500" y="964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54</xdr:row>
      <xdr:rowOff>163917</xdr:rowOff>
    </xdr:from>
    <xdr:ext cx="599010" cy="259045"/>
    <xdr:sp macro="" textlink="">
      <xdr:nvSpPr>
        <xdr:cNvPr id="371" name="テキスト ボックス 370"/>
        <xdr:cNvSpPr txBox="1"/>
      </xdr:nvSpPr>
      <xdr:spPr>
        <a:xfrm>
          <a:off x="7561794" y="9422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121,315</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158897</xdr:rowOff>
    </xdr:from>
    <xdr:to>
      <xdr:col>10</xdr:col>
      <xdr:colOff>155575</xdr:colOff>
      <xdr:row>57</xdr:row>
      <xdr:rowOff>89047</xdr:rowOff>
    </xdr:to>
    <xdr:sp macro="" textlink="">
      <xdr:nvSpPr>
        <xdr:cNvPr id="372" name="円/楕円 371"/>
        <xdr:cNvSpPr/>
      </xdr:nvSpPr>
      <xdr:spPr>
        <a:xfrm>
          <a:off x="6921500" y="976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80174</xdr:rowOff>
    </xdr:from>
    <xdr:ext cx="534377" cy="259045"/>
    <xdr:sp macro="" textlink="">
      <xdr:nvSpPr>
        <xdr:cNvPr id="373" name="テキスト ボックス 372"/>
        <xdr:cNvSpPr txBox="1"/>
      </xdr:nvSpPr>
      <xdr:spPr>
        <a:xfrm>
          <a:off x="6705111" y="9852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91,628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44,267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62026</xdr:rowOff>
    </xdr:from>
    <xdr:to>
      <xdr:col>15</xdr:col>
      <xdr:colOff>180340</xdr:colOff>
      <xdr:row>78</xdr:row>
      <xdr:rowOff>139700</xdr:rowOff>
    </xdr:to>
    <xdr:cxnSp macro="">
      <xdr:nvCxnSpPr>
        <xdr:cNvPr id="395" name="直線コネクタ 394"/>
        <xdr:cNvCxnSpPr/>
      </xdr:nvCxnSpPr>
      <xdr:spPr>
        <a:xfrm flipV="1">
          <a:off x="10475595" y="12406426"/>
          <a:ext cx="1270" cy="1106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396"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8703</xdr:rowOff>
    </xdr:from>
    <xdr:ext cx="599010" cy="259045"/>
    <xdr:sp macro="" textlink="">
      <xdr:nvSpPr>
        <xdr:cNvPr id="398" name="普通建設事業費 （ うち新規整備　）最大値テキスト"/>
        <xdr:cNvSpPr txBox="1"/>
      </xdr:nvSpPr>
      <xdr:spPr>
        <a:xfrm>
          <a:off x="10528300" y="12181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241,989</a:t>
          </a:r>
          <a:endParaRPr kumimoji="1" lang="ja-JP" altLang="en-US" sz="1000" b="1">
            <a:latin typeface="ＭＳ Ｐゴシック"/>
          </a:endParaRPr>
        </a:p>
      </xdr:txBody>
    </xdr:sp>
    <xdr:clientData/>
  </xdr:oneCellAnchor>
  <xdr:twoCellAnchor>
    <xdr:from>
      <xdr:col>15</xdr:col>
      <xdr:colOff>92075</xdr:colOff>
      <xdr:row>72</xdr:row>
      <xdr:rowOff>62026</xdr:rowOff>
    </xdr:from>
    <xdr:to>
      <xdr:col>15</xdr:col>
      <xdr:colOff>269875</xdr:colOff>
      <xdr:row>72</xdr:row>
      <xdr:rowOff>62026</xdr:rowOff>
    </xdr:to>
    <xdr:cxnSp macro="">
      <xdr:nvCxnSpPr>
        <xdr:cNvPr id="399" name="直線コネクタ 398"/>
        <xdr:cNvCxnSpPr/>
      </xdr:nvCxnSpPr>
      <xdr:spPr>
        <a:xfrm>
          <a:off x="10388600" y="12406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72903</xdr:rowOff>
    </xdr:from>
    <xdr:to>
      <xdr:col>15</xdr:col>
      <xdr:colOff>180975</xdr:colOff>
      <xdr:row>76</xdr:row>
      <xdr:rowOff>121425</xdr:rowOff>
    </xdr:to>
    <xdr:cxnSp macro="">
      <xdr:nvCxnSpPr>
        <xdr:cNvPr id="400" name="直線コネクタ 399"/>
        <xdr:cNvCxnSpPr/>
      </xdr:nvCxnSpPr>
      <xdr:spPr>
        <a:xfrm>
          <a:off x="9639300" y="13103103"/>
          <a:ext cx="838200" cy="4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161386</xdr:rowOff>
    </xdr:from>
    <xdr:ext cx="534377" cy="259045"/>
    <xdr:sp macro="" textlink="">
      <xdr:nvSpPr>
        <xdr:cNvPr id="401" name="普通建設事業費 （ うち新規整備　）平均値テキスト"/>
        <xdr:cNvSpPr txBox="1"/>
      </xdr:nvSpPr>
      <xdr:spPr>
        <a:xfrm>
          <a:off x="10528300" y="13191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54,427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11509</xdr:rowOff>
    </xdr:from>
    <xdr:to>
      <xdr:col>15</xdr:col>
      <xdr:colOff>231775</xdr:colOff>
      <xdr:row>77</xdr:row>
      <xdr:rowOff>113109</xdr:rowOff>
    </xdr:to>
    <xdr:sp macro="" textlink="">
      <xdr:nvSpPr>
        <xdr:cNvPr id="402" name="フローチャート : 判断 401"/>
        <xdr:cNvSpPr/>
      </xdr:nvSpPr>
      <xdr:spPr>
        <a:xfrm>
          <a:off x="10426700" y="1321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13736</xdr:rowOff>
    </xdr:from>
    <xdr:to>
      <xdr:col>14</xdr:col>
      <xdr:colOff>79375</xdr:colOff>
      <xdr:row>77</xdr:row>
      <xdr:rowOff>115336</xdr:rowOff>
    </xdr:to>
    <xdr:sp macro="" textlink="">
      <xdr:nvSpPr>
        <xdr:cNvPr id="403" name="フローチャート : 判断 402"/>
        <xdr:cNvSpPr/>
      </xdr:nvSpPr>
      <xdr:spPr>
        <a:xfrm>
          <a:off x="9588500" y="1321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106463</xdr:rowOff>
    </xdr:from>
    <xdr:ext cx="534377" cy="259045"/>
    <xdr:sp macro="" textlink="">
      <xdr:nvSpPr>
        <xdr:cNvPr id="404" name="テキスト ボックス 403"/>
        <xdr:cNvSpPr txBox="1"/>
      </xdr:nvSpPr>
      <xdr:spPr>
        <a:xfrm>
          <a:off x="9372111" y="1330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5" name="テキスト ボックス 40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6" name="テキスト ボックス 40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7" name="テキスト ボックス 40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8" name="テキスト ボックス 40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9" name="テキスト ボックス 40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70625</xdr:rowOff>
    </xdr:from>
    <xdr:to>
      <xdr:col>15</xdr:col>
      <xdr:colOff>231775</xdr:colOff>
      <xdr:row>77</xdr:row>
      <xdr:rowOff>775</xdr:rowOff>
    </xdr:to>
    <xdr:sp macro="" textlink="">
      <xdr:nvSpPr>
        <xdr:cNvPr id="410" name="円/楕円 409"/>
        <xdr:cNvSpPr/>
      </xdr:nvSpPr>
      <xdr:spPr>
        <a:xfrm>
          <a:off x="10426700" y="1310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93503</xdr:rowOff>
    </xdr:from>
    <xdr:ext cx="534377" cy="259045"/>
    <xdr:sp macro="" textlink="">
      <xdr:nvSpPr>
        <xdr:cNvPr id="411" name="普通建設事業費 （ うち新規整備　）該当値テキスト"/>
        <xdr:cNvSpPr txBox="1"/>
      </xdr:nvSpPr>
      <xdr:spPr>
        <a:xfrm>
          <a:off x="10528300" y="1295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78,997</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22103</xdr:rowOff>
    </xdr:from>
    <xdr:to>
      <xdr:col>14</xdr:col>
      <xdr:colOff>79375</xdr:colOff>
      <xdr:row>76</xdr:row>
      <xdr:rowOff>123703</xdr:rowOff>
    </xdr:to>
    <xdr:sp macro="" textlink="">
      <xdr:nvSpPr>
        <xdr:cNvPr id="412" name="円/楕円 411"/>
        <xdr:cNvSpPr/>
      </xdr:nvSpPr>
      <xdr:spPr>
        <a:xfrm>
          <a:off x="9588500" y="1305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140230</xdr:rowOff>
    </xdr:from>
    <xdr:ext cx="534377" cy="259045"/>
    <xdr:sp macro="" textlink="">
      <xdr:nvSpPr>
        <xdr:cNvPr id="413" name="テキスト ボックス 412"/>
        <xdr:cNvSpPr txBox="1"/>
      </xdr:nvSpPr>
      <xdr:spPr>
        <a:xfrm>
          <a:off x="9372111" y="1282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89,610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4" name="正方形/長方形 41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5" name="正方形/長方形 41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6" name="正方形/長方形 41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7" name="正方形/長方形 41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8" name="正方形/長方形 41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19" name="正方形/長方形 41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0" name="正方形/長方形 41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36,573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1" name="正方形/長方形 42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2" name="テキスト ボックス 42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3" name="直線コネクタ 42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4" name="直線コネクタ 42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5" name="テキスト ボックス 42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6" name="直線コネクタ 42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27" name="テキスト ボックス 42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8" name="直線コネクタ 42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29" name="テキスト ボックス 42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0" name="直線コネクタ 42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1" name="テキスト ボックス 43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2" name="直線コネクタ 43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3" name="テキスト ボックス 43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72473</xdr:rowOff>
    </xdr:from>
    <xdr:to>
      <xdr:col>15</xdr:col>
      <xdr:colOff>180340</xdr:colOff>
      <xdr:row>98</xdr:row>
      <xdr:rowOff>139700</xdr:rowOff>
    </xdr:to>
    <xdr:cxnSp macro="">
      <xdr:nvCxnSpPr>
        <xdr:cNvPr id="435" name="直線コネクタ 434"/>
        <xdr:cNvCxnSpPr/>
      </xdr:nvCxnSpPr>
      <xdr:spPr>
        <a:xfrm flipV="1">
          <a:off x="10475595" y="15502973"/>
          <a:ext cx="1270" cy="1438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36"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37" name="直線コネクタ 436"/>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19150</xdr:rowOff>
    </xdr:from>
    <xdr:ext cx="599010" cy="259045"/>
    <xdr:sp macro="" textlink="">
      <xdr:nvSpPr>
        <xdr:cNvPr id="438" name="普通建設事業費 （ うち更新整備　）最大値テキスト"/>
        <xdr:cNvSpPr txBox="1"/>
      </xdr:nvSpPr>
      <xdr:spPr>
        <a:xfrm>
          <a:off x="10528300" y="1527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157,352</a:t>
          </a:r>
          <a:endParaRPr kumimoji="1" lang="ja-JP" altLang="en-US" sz="1000" b="1">
            <a:latin typeface="ＭＳ Ｐゴシック"/>
          </a:endParaRPr>
        </a:p>
      </xdr:txBody>
    </xdr:sp>
    <xdr:clientData/>
  </xdr:oneCellAnchor>
  <xdr:twoCellAnchor>
    <xdr:from>
      <xdr:col>15</xdr:col>
      <xdr:colOff>92075</xdr:colOff>
      <xdr:row>90</xdr:row>
      <xdr:rowOff>72473</xdr:rowOff>
    </xdr:from>
    <xdr:to>
      <xdr:col>15</xdr:col>
      <xdr:colOff>269875</xdr:colOff>
      <xdr:row>90</xdr:row>
      <xdr:rowOff>72473</xdr:rowOff>
    </xdr:to>
    <xdr:cxnSp macro="">
      <xdr:nvCxnSpPr>
        <xdr:cNvPr id="439" name="直線コネクタ 438"/>
        <xdr:cNvCxnSpPr/>
      </xdr:nvCxnSpPr>
      <xdr:spPr>
        <a:xfrm>
          <a:off x="10388600" y="15502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92</xdr:row>
      <xdr:rowOff>140094</xdr:rowOff>
    </xdr:from>
    <xdr:to>
      <xdr:col>15</xdr:col>
      <xdr:colOff>180975</xdr:colOff>
      <xdr:row>94</xdr:row>
      <xdr:rowOff>45453</xdr:rowOff>
    </xdr:to>
    <xdr:cxnSp macro="">
      <xdr:nvCxnSpPr>
        <xdr:cNvPr id="440" name="直線コネクタ 439"/>
        <xdr:cNvCxnSpPr/>
      </xdr:nvCxnSpPr>
      <xdr:spPr>
        <a:xfrm flipV="1">
          <a:off x="9639300" y="15913494"/>
          <a:ext cx="838200" cy="2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12417</xdr:rowOff>
    </xdr:from>
    <xdr:ext cx="534377" cy="259045"/>
    <xdr:sp macro="" textlink="">
      <xdr:nvSpPr>
        <xdr:cNvPr id="441" name="普通建設事業費 （ うち更新整備　）平均値テキスト"/>
        <xdr:cNvSpPr txBox="1"/>
      </xdr:nvSpPr>
      <xdr:spPr>
        <a:xfrm>
          <a:off x="10528300" y="16471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43,505</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33990</xdr:rowOff>
    </xdr:from>
    <xdr:to>
      <xdr:col>15</xdr:col>
      <xdr:colOff>231775</xdr:colOff>
      <xdr:row>96</xdr:row>
      <xdr:rowOff>135590</xdr:rowOff>
    </xdr:to>
    <xdr:sp macro="" textlink="">
      <xdr:nvSpPr>
        <xdr:cNvPr id="442" name="フローチャート : 判断 441"/>
        <xdr:cNvSpPr/>
      </xdr:nvSpPr>
      <xdr:spPr>
        <a:xfrm>
          <a:off x="10426700" y="1649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155468</xdr:rowOff>
    </xdr:from>
    <xdr:to>
      <xdr:col>14</xdr:col>
      <xdr:colOff>79375</xdr:colOff>
      <xdr:row>96</xdr:row>
      <xdr:rowOff>85618</xdr:rowOff>
    </xdr:to>
    <xdr:sp macro="" textlink="">
      <xdr:nvSpPr>
        <xdr:cNvPr id="443" name="フローチャート : 判断 442"/>
        <xdr:cNvSpPr/>
      </xdr:nvSpPr>
      <xdr:spPr>
        <a:xfrm>
          <a:off x="9588500" y="1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76745</xdr:rowOff>
    </xdr:from>
    <xdr:ext cx="534377" cy="259045"/>
    <xdr:sp macro="" textlink="">
      <xdr:nvSpPr>
        <xdr:cNvPr id="444" name="テキスト ボックス 443"/>
        <xdr:cNvSpPr txBox="1"/>
      </xdr:nvSpPr>
      <xdr:spPr>
        <a:xfrm>
          <a:off x="9372111" y="1653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5" name="テキスト ボックス 44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6" name="テキスト ボックス 44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7" name="テキスト ボックス 44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8" name="テキスト ボックス 44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9" name="テキスト ボックス 44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92</xdr:row>
      <xdr:rowOff>89294</xdr:rowOff>
    </xdr:from>
    <xdr:to>
      <xdr:col>15</xdr:col>
      <xdr:colOff>231775</xdr:colOff>
      <xdr:row>93</xdr:row>
      <xdr:rowOff>19444</xdr:rowOff>
    </xdr:to>
    <xdr:sp macro="" textlink="">
      <xdr:nvSpPr>
        <xdr:cNvPr id="450" name="円/楕円 449"/>
        <xdr:cNvSpPr/>
      </xdr:nvSpPr>
      <xdr:spPr>
        <a:xfrm>
          <a:off x="10426700" y="1586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91</xdr:row>
      <xdr:rowOff>112171</xdr:rowOff>
    </xdr:from>
    <xdr:ext cx="599010" cy="259045"/>
    <xdr:sp macro="" textlink="">
      <xdr:nvSpPr>
        <xdr:cNvPr id="451" name="普通建設事業費 （ うち更新整備　）該当値テキスト"/>
        <xdr:cNvSpPr txBox="1"/>
      </xdr:nvSpPr>
      <xdr:spPr>
        <a:xfrm>
          <a:off x="10528300" y="15714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112,457</a:t>
          </a:r>
          <a:endParaRPr kumimoji="1" lang="ja-JP" altLang="en-US" sz="1000" b="1">
            <a:solidFill>
              <a:srgbClr val="FF0000"/>
            </a:solidFill>
            <a:latin typeface="ＭＳ Ｐゴシック"/>
          </a:endParaRPr>
        </a:p>
      </xdr:txBody>
    </xdr:sp>
    <xdr:clientData/>
  </xdr:oneCellAnchor>
  <xdr:twoCellAnchor>
    <xdr:from>
      <xdr:col>13</xdr:col>
      <xdr:colOff>663575</xdr:colOff>
      <xdr:row>93</xdr:row>
      <xdr:rowOff>166103</xdr:rowOff>
    </xdr:from>
    <xdr:to>
      <xdr:col>14</xdr:col>
      <xdr:colOff>79375</xdr:colOff>
      <xdr:row>94</xdr:row>
      <xdr:rowOff>96253</xdr:rowOff>
    </xdr:to>
    <xdr:sp macro="" textlink="">
      <xdr:nvSpPr>
        <xdr:cNvPr id="452" name="円/楕円 451"/>
        <xdr:cNvSpPr/>
      </xdr:nvSpPr>
      <xdr:spPr>
        <a:xfrm>
          <a:off x="9588500" y="1611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92</xdr:row>
      <xdr:rowOff>112780</xdr:rowOff>
    </xdr:from>
    <xdr:ext cx="534377" cy="259045"/>
    <xdr:sp macro="" textlink="">
      <xdr:nvSpPr>
        <xdr:cNvPr id="453" name="テキスト ボックス 452"/>
        <xdr:cNvSpPr txBox="1"/>
      </xdr:nvSpPr>
      <xdr:spPr>
        <a:xfrm>
          <a:off x="9372111" y="1588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85,307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4" name="正方形/長方形 45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5" name="正方形/長方形 45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6" name="正方形/長方形 45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7" name="正方形/長方形 45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8" name="正方形/長方形 45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59" name="正方形/長方形 45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0" name="正方形/長方形 45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1" name="正方形/長方形 46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2" name="テキスト ボックス 46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3" name="直線コネクタ 46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4" name="直線コネクタ 46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5" name="テキスト ボックス 46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6" name="直線コネクタ 46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67" name="テキスト ボックス 46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8" name="直線コネクタ 46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69" name="テキスト ボックス 46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0" name="直線コネクタ 46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71" name="テキスト ボックス 47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2" name="直線コネクタ 47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73" name="テキスト ボックス 47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4" name="直線コネクタ 47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5" name="テキスト ボックス 47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147244</xdr:rowOff>
    </xdr:from>
    <xdr:to>
      <xdr:col>23</xdr:col>
      <xdr:colOff>516889</xdr:colOff>
      <xdr:row>39</xdr:row>
      <xdr:rowOff>44450</xdr:rowOff>
    </xdr:to>
    <xdr:cxnSp macro="">
      <xdr:nvCxnSpPr>
        <xdr:cNvPr id="477" name="直線コネクタ 476"/>
        <xdr:cNvCxnSpPr/>
      </xdr:nvCxnSpPr>
      <xdr:spPr>
        <a:xfrm flipV="1">
          <a:off x="16317595" y="5462194"/>
          <a:ext cx="1269" cy="1268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7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79" name="直線コネクタ 47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93921</xdr:rowOff>
    </xdr:from>
    <xdr:ext cx="599010" cy="259045"/>
    <xdr:sp macro="" textlink="">
      <xdr:nvSpPr>
        <xdr:cNvPr id="480" name="災害復旧事業費最大値テキスト"/>
        <xdr:cNvSpPr txBox="1"/>
      </xdr:nvSpPr>
      <xdr:spPr>
        <a:xfrm>
          <a:off x="16370300" y="5237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166,510</a:t>
          </a:r>
          <a:endParaRPr kumimoji="1" lang="ja-JP" altLang="en-US" sz="1000" b="1">
            <a:latin typeface="ＭＳ Ｐゴシック"/>
          </a:endParaRPr>
        </a:p>
      </xdr:txBody>
    </xdr:sp>
    <xdr:clientData/>
  </xdr:oneCellAnchor>
  <xdr:twoCellAnchor>
    <xdr:from>
      <xdr:col>23</xdr:col>
      <xdr:colOff>428625</xdr:colOff>
      <xdr:row>31</xdr:row>
      <xdr:rowOff>147244</xdr:rowOff>
    </xdr:from>
    <xdr:to>
      <xdr:col>23</xdr:col>
      <xdr:colOff>606425</xdr:colOff>
      <xdr:row>31</xdr:row>
      <xdr:rowOff>147244</xdr:rowOff>
    </xdr:to>
    <xdr:cxnSp macro="">
      <xdr:nvCxnSpPr>
        <xdr:cNvPr id="481" name="直線コネクタ 480"/>
        <xdr:cNvCxnSpPr/>
      </xdr:nvCxnSpPr>
      <xdr:spPr>
        <a:xfrm>
          <a:off x="16230600" y="546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30</xdr:row>
      <xdr:rowOff>148448</xdr:rowOff>
    </xdr:from>
    <xdr:to>
      <xdr:col>23</xdr:col>
      <xdr:colOff>517525</xdr:colOff>
      <xdr:row>32</xdr:row>
      <xdr:rowOff>149454</xdr:rowOff>
    </xdr:to>
    <xdr:cxnSp macro="">
      <xdr:nvCxnSpPr>
        <xdr:cNvPr id="482" name="直線コネクタ 481"/>
        <xdr:cNvCxnSpPr/>
      </xdr:nvCxnSpPr>
      <xdr:spPr>
        <a:xfrm>
          <a:off x="15481300" y="5291948"/>
          <a:ext cx="838200" cy="34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69987</xdr:rowOff>
    </xdr:from>
    <xdr:ext cx="469744" cy="259045"/>
    <xdr:sp macro="" textlink="">
      <xdr:nvSpPr>
        <xdr:cNvPr id="483" name="災害復旧事業費平均値テキスト"/>
        <xdr:cNvSpPr txBox="1"/>
      </xdr:nvSpPr>
      <xdr:spPr>
        <a:xfrm>
          <a:off x="16370300" y="6585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9,651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91560</xdr:rowOff>
    </xdr:from>
    <xdr:to>
      <xdr:col>23</xdr:col>
      <xdr:colOff>568325</xdr:colOff>
      <xdr:row>39</xdr:row>
      <xdr:rowOff>21710</xdr:rowOff>
    </xdr:to>
    <xdr:sp macro="" textlink="">
      <xdr:nvSpPr>
        <xdr:cNvPr id="484" name="フローチャート : 判断 483"/>
        <xdr:cNvSpPr/>
      </xdr:nvSpPr>
      <xdr:spPr>
        <a:xfrm>
          <a:off x="16268700" y="66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30</xdr:row>
      <xdr:rowOff>148448</xdr:rowOff>
    </xdr:from>
    <xdr:to>
      <xdr:col>22</xdr:col>
      <xdr:colOff>365125</xdr:colOff>
      <xdr:row>35</xdr:row>
      <xdr:rowOff>85735</xdr:rowOff>
    </xdr:to>
    <xdr:cxnSp macro="">
      <xdr:nvCxnSpPr>
        <xdr:cNvPr id="485" name="直線コネクタ 484"/>
        <xdr:cNvCxnSpPr/>
      </xdr:nvCxnSpPr>
      <xdr:spPr>
        <a:xfrm flipV="1">
          <a:off x="14592300" y="5291948"/>
          <a:ext cx="889000" cy="794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71625</xdr:rowOff>
    </xdr:from>
    <xdr:to>
      <xdr:col>22</xdr:col>
      <xdr:colOff>415925</xdr:colOff>
      <xdr:row>39</xdr:row>
      <xdr:rowOff>1775</xdr:rowOff>
    </xdr:to>
    <xdr:sp macro="" textlink="">
      <xdr:nvSpPr>
        <xdr:cNvPr id="486" name="フローチャート : 判断 485"/>
        <xdr:cNvSpPr/>
      </xdr:nvSpPr>
      <xdr:spPr>
        <a:xfrm>
          <a:off x="15430500" y="658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164352</xdr:rowOff>
    </xdr:from>
    <xdr:ext cx="534377" cy="259045"/>
    <xdr:sp macro="" textlink="">
      <xdr:nvSpPr>
        <xdr:cNvPr id="487" name="テキスト ボックス 486"/>
        <xdr:cNvSpPr txBox="1"/>
      </xdr:nvSpPr>
      <xdr:spPr>
        <a:xfrm>
          <a:off x="15214111" y="667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12,267</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85735</xdr:rowOff>
    </xdr:from>
    <xdr:to>
      <xdr:col>21</xdr:col>
      <xdr:colOff>161925</xdr:colOff>
      <xdr:row>39</xdr:row>
      <xdr:rowOff>44450</xdr:rowOff>
    </xdr:to>
    <xdr:cxnSp macro="">
      <xdr:nvCxnSpPr>
        <xdr:cNvPr id="488" name="直線コネクタ 487"/>
        <xdr:cNvCxnSpPr/>
      </xdr:nvCxnSpPr>
      <xdr:spPr>
        <a:xfrm flipV="1">
          <a:off x="13703300" y="6086485"/>
          <a:ext cx="889000" cy="64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95079</xdr:rowOff>
    </xdr:from>
    <xdr:to>
      <xdr:col>21</xdr:col>
      <xdr:colOff>212725</xdr:colOff>
      <xdr:row>39</xdr:row>
      <xdr:rowOff>25229</xdr:rowOff>
    </xdr:to>
    <xdr:sp macro="" textlink="">
      <xdr:nvSpPr>
        <xdr:cNvPr id="489" name="フローチャート : 判断 488"/>
        <xdr:cNvSpPr/>
      </xdr:nvSpPr>
      <xdr:spPr>
        <a:xfrm>
          <a:off x="14541500" y="661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16356</xdr:rowOff>
    </xdr:from>
    <xdr:ext cx="469744" cy="259045"/>
    <xdr:sp macro="" textlink="">
      <xdr:nvSpPr>
        <xdr:cNvPr id="490" name="テキスト ボックス 489"/>
        <xdr:cNvSpPr txBox="1"/>
      </xdr:nvSpPr>
      <xdr:spPr>
        <a:xfrm>
          <a:off x="14357427" y="6702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57526</xdr:rowOff>
    </xdr:from>
    <xdr:to>
      <xdr:col>19</xdr:col>
      <xdr:colOff>644525</xdr:colOff>
      <xdr:row>39</xdr:row>
      <xdr:rowOff>44450</xdr:rowOff>
    </xdr:to>
    <xdr:cxnSp macro="">
      <xdr:nvCxnSpPr>
        <xdr:cNvPr id="491" name="直線コネクタ 490"/>
        <xdr:cNvCxnSpPr/>
      </xdr:nvCxnSpPr>
      <xdr:spPr>
        <a:xfrm>
          <a:off x="12814300" y="6572626"/>
          <a:ext cx="889000" cy="158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93891</xdr:rowOff>
    </xdr:from>
    <xdr:to>
      <xdr:col>20</xdr:col>
      <xdr:colOff>9525</xdr:colOff>
      <xdr:row>39</xdr:row>
      <xdr:rowOff>24041</xdr:rowOff>
    </xdr:to>
    <xdr:sp macro="" textlink="">
      <xdr:nvSpPr>
        <xdr:cNvPr id="492" name="フローチャート : 判断 491"/>
        <xdr:cNvSpPr/>
      </xdr:nvSpPr>
      <xdr:spPr>
        <a:xfrm>
          <a:off x="13652500" y="660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40568</xdr:rowOff>
    </xdr:from>
    <xdr:ext cx="469744" cy="259045"/>
    <xdr:sp macro="" textlink="">
      <xdr:nvSpPr>
        <xdr:cNvPr id="493" name="テキスト ボックス 492"/>
        <xdr:cNvSpPr txBox="1"/>
      </xdr:nvSpPr>
      <xdr:spPr>
        <a:xfrm>
          <a:off x="13468427" y="638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99561</xdr:rowOff>
    </xdr:from>
    <xdr:to>
      <xdr:col>18</xdr:col>
      <xdr:colOff>492125</xdr:colOff>
      <xdr:row>39</xdr:row>
      <xdr:rowOff>29711</xdr:rowOff>
    </xdr:to>
    <xdr:sp macro="" textlink="">
      <xdr:nvSpPr>
        <xdr:cNvPr id="494" name="フローチャート : 判断 493"/>
        <xdr:cNvSpPr/>
      </xdr:nvSpPr>
      <xdr:spPr>
        <a:xfrm>
          <a:off x="12763500" y="6614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20838</xdr:rowOff>
    </xdr:from>
    <xdr:ext cx="469744" cy="259045"/>
    <xdr:sp macro="" textlink="">
      <xdr:nvSpPr>
        <xdr:cNvPr id="495" name="テキスト ボックス 494"/>
        <xdr:cNvSpPr txBox="1"/>
      </xdr:nvSpPr>
      <xdr:spPr>
        <a:xfrm>
          <a:off x="12579427" y="670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6" name="テキスト ボックス 49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7" name="テキスト ボックス 49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8" name="テキスト ボックス 49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9" name="テキスト ボックス 49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0" name="テキスト ボックス 49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32</xdr:row>
      <xdr:rowOff>98654</xdr:rowOff>
    </xdr:from>
    <xdr:to>
      <xdr:col>23</xdr:col>
      <xdr:colOff>568325</xdr:colOff>
      <xdr:row>33</xdr:row>
      <xdr:rowOff>28804</xdr:rowOff>
    </xdr:to>
    <xdr:sp macro="" textlink="">
      <xdr:nvSpPr>
        <xdr:cNvPr id="501" name="円/楕円 500"/>
        <xdr:cNvSpPr/>
      </xdr:nvSpPr>
      <xdr:spPr>
        <a:xfrm>
          <a:off x="16268700" y="558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31</xdr:row>
      <xdr:rowOff>121531</xdr:rowOff>
    </xdr:from>
    <xdr:ext cx="599010" cy="259045"/>
    <xdr:sp macro="" textlink="">
      <xdr:nvSpPr>
        <xdr:cNvPr id="502" name="災害復旧事業費該当値テキスト"/>
        <xdr:cNvSpPr txBox="1"/>
      </xdr:nvSpPr>
      <xdr:spPr>
        <a:xfrm>
          <a:off x="16370300" y="5436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143,720</a:t>
          </a:r>
          <a:endParaRPr kumimoji="1" lang="ja-JP" altLang="en-US" sz="1000" b="1">
            <a:solidFill>
              <a:srgbClr val="FF0000"/>
            </a:solidFill>
            <a:latin typeface="ＭＳ Ｐゴシック"/>
          </a:endParaRPr>
        </a:p>
      </xdr:txBody>
    </xdr:sp>
    <xdr:clientData/>
  </xdr:oneCellAnchor>
  <xdr:twoCellAnchor>
    <xdr:from>
      <xdr:col>22</xdr:col>
      <xdr:colOff>314325</xdr:colOff>
      <xdr:row>30</xdr:row>
      <xdr:rowOff>97648</xdr:rowOff>
    </xdr:from>
    <xdr:to>
      <xdr:col>22</xdr:col>
      <xdr:colOff>415925</xdr:colOff>
      <xdr:row>31</xdr:row>
      <xdr:rowOff>27798</xdr:rowOff>
    </xdr:to>
    <xdr:sp macro="" textlink="">
      <xdr:nvSpPr>
        <xdr:cNvPr id="503" name="円/楕円 502"/>
        <xdr:cNvSpPr/>
      </xdr:nvSpPr>
      <xdr:spPr>
        <a:xfrm>
          <a:off x="15430500" y="524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29</xdr:row>
      <xdr:rowOff>44325</xdr:rowOff>
    </xdr:from>
    <xdr:ext cx="599010" cy="259045"/>
    <xdr:sp macro="" textlink="">
      <xdr:nvSpPr>
        <xdr:cNvPr id="504" name="テキスト ボックス 503"/>
        <xdr:cNvSpPr txBox="1"/>
      </xdr:nvSpPr>
      <xdr:spPr>
        <a:xfrm>
          <a:off x="15181794" y="5016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188,852</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34935</xdr:rowOff>
    </xdr:from>
    <xdr:to>
      <xdr:col>21</xdr:col>
      <xdr:colOff>212725</xdr:colOff>
      <xdr:row>35</xdr:row>
      <xdr:rowOff>136535</xdr:rowOff>
    </xdr:to>
    <xdr:sp macro="" textlink="">
      <xdr:nvSpPr>
        <xdr:cNvPr id="505" name="円/楕円 504"/>
        <xdr:cNvSpPr/>
      </xdr:nvSpPr>
      <xdr:spPr>
        <a:xfrm>
          <a:off x="14541500" y="603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153062</xdr:rowOff>
    </xdr:from>
    <xdr:ext cx="534377" cy="259045"/>
    <xdr:sp macro="" textlink="">
      <xdr:nvSpPr>
        <xdr:cNvPr id="506" name="テキスト ボックス 505"/>
        <xdr:cNvSpPr txBox="1"/>
      </xdr:nvSpPr>
      <xdr:spPr>
        <a:xfrm>
          <a:off x="14325111" y="581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84,582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07" name="円/楕円 506"/>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08" name="テキスト ボックス 507"/>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6726</xdr:rowOff>
    </xdr:from>
    <xdr:to>
      <xdr:col>18</xdr:col>
      <xdr:colOff>492125</xdr:colOff>
      <xdr:row>38</xdr:row>
      <xdr:rowOff>108326</xdr:rowOff>
    </xdr:to>
    <xdr:sp macro="" textlink="">
      <xdr:nvSpPr>
        <xdr:cNvPr id="509" name="円/楕円 508"/>
        <xdr:cNvSpPr/>
      </xdr:nvSpPr>
      <xdr:spPr>
        <a:xfrm>
          <a:off x="12763500" y="652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124853</xdr:rowOff>
    </xdr:from>
    <xdr:ext cx="534377" cy="259045"/>
    <xdr:sp macro="" textlink="">
      <xdr:nvSpPr>
        <xdr:cNvPr id="510" name="テキスト ボックス 509"/>
        <xdr:cNvSpPr txBox="1"/>
      </xdr:nvSpPr>
      <xdr:spPr>
        <a:xfrm>
          <a:off x="12547111" y="629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20,784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1" name="正方形/長方形 51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2" name="正方形/長方形 51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3" name="正方形/長方形 51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4" name="正方形/長方形 51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5" name="正方形/長方形 51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6" name="正方形/長方形 51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7" name="正方形/長方形 51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8" name="正方形/長方形 51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9" name="テキスト ボックス 51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0" name="直線コネクタ 51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1" name="直線コネクタ 52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2" name="テキスト ボックス 52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3" name="直線コネクタ 52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4" name="テキスト ボックス 52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6" name="直線コネクタ 52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8" name="直線コネクタ 52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0" name="直線コネクタ 52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1" name="直線コネクタ 53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3" name="フローチャート : 判断 53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4" name="直線コネクタ 53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5" name="フローチャート : 判断 53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6" name="テキスト ボックス 53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7" name="直線コネクタ 53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8" name="フローチャート : 判断 53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9" name="テキスト ボックス 53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0" name="直線コネクタ 53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1" name="フローチャート : 判断 54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2" name="テキスト ボックス 54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3" name="フローチャート : 判断 54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4" name="テキスト ボックス 54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5" name="テキスト ボックス 54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6" name="テキスト ボックス 54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7" name="テキスト ボックス 54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8" name="テキスト ボックス 54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9" name="テキスト ボックス 54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0" name="円/楕円 54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2" name="円/楕円 55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3" name="テキスト ボックス 55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4" name="円/楕円 55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5" name="テキスト ボックス 55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6" name="円/楕円 55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7" name="テキスト ボックス 55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8" name="円/楕円 55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9" name="テキスト ボックス 55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0" name="正方形/長方形 55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1" name="正方形/長方形 56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2" name="正方形/長方形 56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3" name="正方形/長方形 56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4" name="正方形/長方形 56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5" name="正方形/長方形 56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6" name="正方形/長方形 56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100,168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7" name="正方形/長方形 56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8" name="テキスト ボックス 56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9" name="直線コネクタ 56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70" name="直線コネクタ 56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71" name="テキスト ボックス 57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72" name="直線コネクタ 57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73" name="テキスト ボックス 572"/>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74" name="直線コネクタ 57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75" name="テキスト ボックス 57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76" name="直線コネクタ 57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77" name="テキスト ボックス 57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8" name="直線コネクタ 57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9" name="テキスト ボックス 57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166391</xdr:rowOff>
    </xdr:from>
    <xdr:to>
      <xdr:col>23</xdr:col>
      <xdr:colOff>516889</xdr:colOff>
      <xdr:row>78</xdr:row>
      <xdr:rowOff>76428</xdr:rowOff>
    </xdr:to>
    <xdr:cxnSp macro="">
      <xdr:nvCxnSpPr>
        <xdr:cNvPr id="581" name="直線コネクタ 580"/>
        <xdr:cNvCxnSpPr/>
      </xdr:nvCxnSpPr>
      <xdr:spPr>
        <a:xfrm flipV="1">
          <a:off x="16317595" y="12510791"/>
          <a:ext cx="1269" cy="938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80255</xdr:rowOff>
    </xdr:from>
    <xdr:ext cx="534377" cy="259045"/>
    <xdr:sp macro="" textlink="">
      <xdr:nvSpPr>
        <xdr:cNvPr id="582" name="公債費最小値テキスト"/>
        <xdr:cNvSpPr txBox="1"/>
      </xdr:nvSpPr>
      <xdr:spPr>
        <a:xfrm>
          <a:off x="16370300" y="1345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13,839</a:t>
          </a:r>
          <a:endParaRPr kumimoji="1" lang="ja-JP" altLang="en-US" sz="1000" b="1">
            <a:latin typeface="ＭＳ Ｐゴシック"/>
          </a:endParaRPr>
        </a:p>
      </xdr:txBody>
    </xdr:sp>
    <xdr:clientData/>
  </xdr:oneCellAnchor>
  <xdr:twoCellAnchor>
    <xdr:from>
      <xdr:col>23</xdr:col>
      <xdr:colOff>428625</xdr:colOff>
      <xdr:row>78</xdr:row>
      <xdr:rowOff>76428</xdr:rowOff>
    </xdr:from>
    <xdr:to>
      <xdr:col>23</xdr:col>
      <xdr:colOff>606425</xdr:colOff>
      <xdr:row>78</xdr:row>
      <xdr:rowOff>76428</xdr:rowOff>
    </xdr:to>
    <xdr:cxnSp macro="">
      <xdr:nvCxnSpPr>
        <xdr:cNvPr id="583" name="直線コネクタ 582"/>
        <xdr:cNvCxnSpPr/>
      </xdr:nvCxnSpPr>
      <xdr:spPr>
        <a:xfrm>
          <a:off x="16230600" y="13449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71</xdr:row>
      <xdr:rowOff>113068</xdr:rowOff>
    </xdr:from>
    <xdr:ext cx="599010" cy="259045"/>
    <xdr:sp macro="" textlink="">
      <xdr:nvSpPr>
        <xdr:cNvPr id="584" name="公債費最大値テキスト"/>
        <xdr:cNvSpPr txBox="1"/>
      </xdr:nvSpPr>
      <xdr:spPr>
        <a:xfrm>
          <a:off x="16370300" y="1228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219,162</a:t>
          </a:r>
          <a:endParaRPr kumimoji="1" lang="ja-JP" altLang="en-US" sz="1000" b="1">
            <a:latin typeface="ＭＳ Ｐゴシック"/>
          </a:endParaRPr>
        </a:p>
      </xdr:txBody>
    </xdr:sp>
    <xdr:clientData/>
  </xdr:oneCellAnchor>
  <xdr:twoCellAnchor>
    <xdr:from>
      <xdr:col>23</xdr:col>
      <xdr:colOff>428625</xdr:colOff>
      <xdr:row>72</xdr:row>
      <xdr:rowOff>166391</xdr:rowOff>
    </xdr:from>
    <xdr:to>
      <xdr:col>23</xdr:col>
      <xdr:colOff>606425</xdr:colOff>
      <xdr:row>72</xdr:row>
      <xdr:rowOff>166391</xdr:rowOff>
    </xdr:to>
    <xdr:cxnSp macro="">
      <xdr:nvCxnSpPr>
        <xdr:cNvPr id="585" name="直線コネクタ 584"/>
        <xdr:cNvCxnSpPr/>
      </xdr:nvCxnSpPr>
      <xdr:spPr>
        <a:xfrm>
          <a:off x="16230600" y="1251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154678</xdr:rowOff>
    </xdr:from>
    <xdr:to>
      <xdr:col>23</xdr:col>
      <xdr:colOff>517525</xdr:colOff>
      <xdr:row>74</xdr:row>
      <xdr:rowOff>68121</xdr:rowOff>
    </xdr:to>
    <xdr:cxnSp macro="">
      <xdr:nvCxnSpPr>
        <xdr:cNvPr id="586" name="直線コネクタ 585"/>
        <xdr:cNvCxnSpPr/>
      </xdr:nvCxnSpPr>
      <xdr:spPr>
        <a:xfrm flipV="1">
          <a:off x="15481300" y="12670528"/>
          <a:ext cx="838200" cy="84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101243</xdr:rowOff>
    </xdr:from>
    <xdr:ext cx="534377" cy="259045"/>
    <xdr:sp macro="" textlink="">
      <xdr:nvSpPr>
        <xdr:cNvPr id="587" name="公債費平均値テキスト"/>
        <xdr:cNvSpPr txBox="1"/>
      </xdr:nvSpPr>
      <xdr:spPr>
        <a:xfrm>
          <a:off x="16370300" y="13131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122816</xdr:rowOff>
    </xdr:from>
    <xdr:to>
      <xdr:col>23</xdr:col>
      <xdr:colOff>568325</xdr:colOff>
      <xdr:row>77</xdr:row>
      <xdr:rowOff>52966</xdr:rowOff>
    </xdr:to>
    <xdr:sp macro="" textlink="">
      <xdr:nvSpPr>
        <xdr:cNvPr id="588" name="フローチャート : 判断 587"/>
        <xdr:cNvSpPr/>
      </xdr:nvSpPr>
      <xdr:spPr>
        <a:xfrm>
          <a:off x="162687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68121</xdr:rowOff>
    </xdr:from>
    <xdr:to>
      <xdr:col>22</xdr:col>
      <xdr:colOff>365125</xdr:colOff>
      <xdr:row>74</xdr:row>
      <xdr:rowOff>91310</xdr:rowOff>
    </xdr:to>
    <xdr:cxnSp macro="">
      <xdr:nvCxnSpPr>
        <xdr:cNvPr id="589" name="直線コネクタ 588"/>
        <xdr:cNvCxnSpPr/>
      </xdr:nvCxnSpPr>
      <xdr:spPr>
        <a:xfrm flipV="1">
          <a:off x="14592300" y="12755421"/>
          <a:ext cx="889000" cy="23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106607</xdr:rowOff>
    </xdr:from>
    <xdr:to>
      <xdr:col>22</xdr:col>
      <xdr:colOff>415925</xdr:colOff>
      <xdr:row>77</xdr:row>
      <xdr:rowOff>36757</xdr:rowOff>
    </xdr:to>
    <xdr:sp macro="" textlink="">
      <xdr:nvSpPr>
        <xdr:cNvPr id="590" name="フローチャート : 判断 589"/>
        <xdr:cNvSpPr/>
      </xdr:nvSpPr>
      <xdr:spPr>
        <a:xfrm>
          <a:off x="15430500" y="1313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27884</xdr:rowOff>
    </xdr:from>
    <xdr:ext cx="534377" cy="259045"/>
    <xdr:sp macro="" textlink="">
      <xdr:nvSpPr>
        <xdr:cNvPr id="591" name="テキスト ボックス 590"/>
        <xdr:cNvSpPr txBox="1"/>
      </xdr:nvSpPr>
      <xdr:spPr>
        <a:xfrm>
          <a:off x="15214111" y="1322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71,127</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126240</xdr:rowOff>
    </xdr:from>
    <xdr:to>
      <xdr:col>21</xdr:col>
      <xdr:colOff>161925</xdr:colOff>
      <xdr:row>74</xdr:row>
      <xdr:rowOff>91310</xdr:rowOff>
    </xdr:to>
    <xdr:cxnSp macro="">
      <xdr:nvCxnSpPr>
        <xdr:cNvPr id="592" name="直線コネクタ 591"/>
        <xdr:cNvCxnSpPr/>
      </xdr:nvCxnSpPr>
      <xdr:spPr>
        <a:xfrm>
          <a:off x="13703300" y="12642090"/>
          <a:ext cx="889000" cy="13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96124</xdr:rowOff>
    </xdr:from>
    <xdr:to>
      <xdr:col>21</xdr:col>
      <xdr:colOff>212725</xdr:colOff>
      <xdr:row>77</xdr:row>
      <xdr:rowOff>26274</xdr:rowOff>
    </xdr:to>
    <xdr:sp macro="" textlink="">
      <xdr:nvSpPr>
        <xdr:cNvPr id="593" name="フローチャート : 判断 592"/>
        <xdr:cNvSpPr/>
      </xdr:nvSpPr>
      <xdr:spPr>
        <a:xfrm>
          <a:off x="14541500" y="1312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17401</xdr:rowOff>
    </xdr:from>
    <xdr:ext cx="534377" cy="259045"/>
    <xdr:sp macro="" textlink="">
      <xdr:nvSpPr>
        <xdr:cNvPr id="594" name="テキスト ボックス 593"/>
        <xdr:cNvSpPr txBox="1"/>
      </xdr:nvSpPr>
      <xdr:spPr>
        <a:xfrm>
          <a:off x="14325111" y="1321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73,420</a:t>
          </a:r>
          <a:endParaRPr kumimoji="1" lang="ja-JP" altLang="en-US" sz="1000" b="1">
            <a:solidFill>
              <a:srgbClr val="000080"/>
            </a:solidFill>
            <a:latin typeface="ＭＳ Ｐゴシック"/>
          </a:endParaRPr>
        </a:p>
      </xdr:txBody>
    </xdr:sp>
    <xdr:clientData/>
  </xdr:oneCellAnchor>
  <xdr:twoCellAnchor>
    <xdr:from>
      <xdr:col>18</xdr:col>
      <xdr:colOff>441325</xdr:colOff>
      <xdr:row>72</xdr:row>
      <xdr:rowOff>61487</xdr:rowOff>
    </xdr:from>
    <xdr:to>
      <xdr:col>19</xdr:col>
      <xdr:colOff>644525</xdr:colOff>
      <xdr:row>73</xdr:row>
      <xdr:rowOff>126240</xdr:rowOff>
    </xdr:to>
    <xdr:cxnSp macro="">
      <xdr:nvCxnSpPr>
        <xdr:cNvPr id="595" name="直線コネクタ 594"/>
        <xdr:cNvCxnSpPr/>
      </xdr:nvCxnSpPr>
      <xdr:spPr>
        <a:xfrm>
          <a:off x="12814300" y="12405887"/>
          <a:ext cx="889000" cy="23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86029</xdr:rowOff>
    </xdr:from>
    <xdr:to>
      <xdr:col>20</xdr:col>
      <xdr:colOff>9525</xdr:colOff>
      <xdr:row>77</xdr:row>
      <xdr:rowOff>16179</xdr:rowOff>
    </xdr:to>
    <xdr:sp macro="" textlink="">
      <xdr:nvSpPr>
        <xdr:cNvPr id="596" name="フローチャート : 判断 595"/>
        <xdr:cNvSpPr/>
      </xdr:nvSpPr>
      <xdr:spPr>
        <a:xfrm>
          <a:off x="13652500" y="1311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7306</xdr:rowOff>
    </xdr:from>
    <xdr:ext cx="534377" cy="259045"/>
    <xdr:sp macro="" textlink="">
      <xdr:nvSpPr>
        <xdr:cNvPr id="597" name="テキスト ボックス 596"/>
        <xdr:cNvSpPr txBox="1"/>
      </xdr:nvSpPr>
      <xdr:spPr>
        <a:xfrm>
          <a:off x="13436111" y="1320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75,628</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69438</xdr:rowOff>
    </xdr:from>
    <xdr:to>
      <xdr:col>18</xdr:col>
      <xdr:colOff>492125</xdr:colOff>
      <xdr:row>76</xdr:row>
      <xdr:rowOff>171038</xdr:rowOff>
    </xdr:to>
    <xdr:sp macro="" textlink="">
      <xdr:nvSpPr>
        <xdr:cNvPr id="598" name="フローチャート : 判断 597"/>
        <xdr:cNvSpPr/>
      </xdr:nvSpPr>
      <xdr:spPr>
        <a:xfrm>
          <a:off x="12763500" y="1309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162165</xdr:rowOff>
    </xdr:from>
    <xdr:ext cx="534377" cy="259045"/>
    <xdr:sp macro="" textlink="">
      <xdr:nvSpPr>
        <xdr:cNvPr id="599" name="テキスト ボックス 598"/>
        <xdr:cNvSpPr txBox="1"/>
      </xdr:nvSpPr>
      <xdr:spPr>
        <a:xfrm>
          <a:off x="12547111" y="1319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79,257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0" name="テキスト ボックス 59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1" name="テキスト ボックス 60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2" name="テキスト ボックス 60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3" name="テキスト ボックス 60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4" name="テキスト ボックス 60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73</xdr:row>
      <xdr:rowOff>103878</xdr:rowOff>
    </xdr:from>
    <xdr:to>
      <xdr:col>23</xdr:col>
      <xdr:colOff>568325</xdr:colOff>
      <xdr:row>74</xdr:row>
      <xdr:rowOff>34028</xdr:rowOff>
    </xdr:to>
    <xdr:sp macro="" textlink="">
      <xdr:nvSpPr>
        <xdr:cNvPr id="605" name="円/楕円 604"/>
        <xdr:cNvSpPr/>
      </xdr:nvSpPr>
      <xdr:spPr>
        <a:xfrm>
          <a:off x="16268700" y="1261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126755</xdr:rowOff>
    </xdr:from>
    <xdr:ext cx="599010" cy="259045"/>
    <xdr:sp macro="" textlink="">
      <xdr:nvSpPr>
        <xdr:cNvPr id="606" name="公債費該当値テキスト"/>
        <xdr:cNvSpPr txBox="1"/>
      </xdr:nvSpPr>
      <xdr:spPr>
        <a:xfrm>
          <a:off x="16370300" y="12471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184,224</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17321</xdr:rowOff>
    </xdr:from>
    <xdr:to>
      <xdr:col>22</xdr:col>
      <xdr:colOff>415925</xdr:colOff>
      <xdr:row>74</xdr:row>
      <xdr:rowOff>118921</xdr:rowOff>
    </xdr:to>
    <xdr:sp macro="" textlink="">
      <xdr:nvSpPr>
        <xdr:cNvPr id="607" name="円/楕円 606"/>
        <xdr:cNvSpPr/>
      </xdr:nvSpPr>
      <xdr:spPr>
        <a:xfrm>
          <a:off x="15430500" y="1270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72</xdr:row>
      <xdr:rowOff>135448</xdr:rowOff>
    </xdr:from>
    <xdr:ext cx="599010" cy="259045"/>
    <xdr:sp macro="" textlink="">
      <xdr:nvSpPr>
        <xdr:cNvPr id="608" name="テキスト ボックス 607"/>
        <xdr:cNvSpPr txBox="1"/>
      </xdr:nvSpPr>
      <xdr:spPr>
        <a:xfrm>
          <a:off x="15181794" y="12479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165,656</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40510</xdr:rowOff>
    </xdr:from>
    <xdr:to>
      <xdr:col>21</xdr:col>
      <xdr:colOff>212725</xdr:colOff>
      <xdr:row>74</xdr:row>
      <xdr:rowOff>142110</xdr:rowOff>
    </xdr:to>
    <xdr:sp macro="" textlink="">
      <xdr:nvSpPr>
        <xdr:cNvPr id="609" name="円/楕円 608"/>
        <xdr:cNvSpPr/>
      </xdr:nvSpPr>
      <xdr:spPr>
        <a:xfrm>
          <a:off x="14541500" y="1272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72</xdr:row>
      <xdr:rowOff>158637</xdr:rowOff>
    </xdr:from>
    <xdr:ext cx="599010" cy="259045"/>
    <xdr:sp macro="" textlink="">
      <xdr:nvSpPr>
        <xdr:cNvPr id="610" name="テキスト ボックス 609"/>
        <xdr:cNvSpPr txBox="1"/>
      </xdr:nvSpPr>
      <xdr:spPr>
        <a:xfrm>
          <a:off x="14292794" y="12503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160,584</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75440</xdr:rowOff>
    </xdr:from>
    <xdr:to>
      <xdr:col>20</xdr:col>
      <xdr:colOff>9525</xdr:colOff>
      <xdr:row>74</xdr:row>
      <xdr:rowOff>5590</xdr:rowOff>
    </xdr:to>
    <xdr:sp macro="" textlink="">
      <xdr:nvSpPr>
        <xdr:cNvPr id="611" name="円/楕円 610"/>
        <xdr:cNvSpPr/>
      </xdr:nvSpPr>
      <xdr:spPr>
        <a:xfrm>
          <a:off x="13652500" y="1259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72</xdr:row>
      <xdr:rowOff>22117</xdr:rowOff>
    </xdr:from>
    <xdr:ext cx="599010" cy="259045"/>
    <xdr:sp macro="" textlink="">
      <xdr:nvSpPr>
        <xdr:cNvPr id="612" name="テキスト ボックス 611"/>
        <xdr:cNvSpPr txBox="1"/>
      </xdr:nvSpPr>
      <xdr:spPr>
        <a:xfrm>
          <a:off x="13403794" y="12366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190,444</a:t>
          </a:r>
          <a:endParaRPr kumimoji="1" lang="ja-JP" altLang="en-US" sz="1000" b="1">
            <a:solidFill>
              <a:srgbClr val="FF0000"/>
            </a:solidFill>
            <a:latin typeface="ＭＳ Ｐゴシック"/>
          </a:endParaRPr>
        </a:p>
      </xdr:txBody>
    </xdr:sp>
    <xdr:clientData/>
  </xdr:oneCellAnchor>
  <xdr:twoCellAnchor>
    <xdr:from>
      <xdr:col>18</xdr:col>
      <xdr:colOff>390525</xdr:colOff>
      <xdr:row>72</xdr:row>
      <xdr:rowOff>10687</xdr:rowOff>
    </xdr:from>
    <xdr:to>
      <xdr:col>18</xdr:col>
      <xdr:colOff>492125</xdr:colOff>
      <xdr:row>72</xdr:row>
      <xdr:rowOff>112287</xdr:rowOff>
    </xdr:to>
    <xdr:sp macro="" textlink="">
      <xdr:nvSpPr>
        <xdr:cNvPr id="613" name="円/楕円 612"/>
        <xdr:cNvSpPr/>
      </xdr:nvSpPr>
      <xdr:spPr>
        <a:xfrm>
          <a:off x="12763500" y="1235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70</xdr:row>
      <xdr:rowOff>128814</xdr:rowOff>
    </xdr:from>
    <xdr:ext cx="599010" cy="259045"/>
    <xdr:sp macro="" textlink="">
      <xdr:nvSpPr>
        <xdr:cNvPr id="614" name="テキスト ボックス 613"/>
        <xdr:cNvSpPr txBox="1"/>
      </xdr:nvSpPr>
      <xdr:spPr>
        <a:xfrm>
          <a:off x="12514794" y="12130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242,107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5" name="正方形/長方形 61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6" name="正方形/長方形 61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17" name="正方形/長方形 61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18" name="正方形/長方形 61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19" name="正方形/長方形 61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0" name="正方形/長方形 61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1" name="正方形/長方形 62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16,748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2" name="正方形/長方形 62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3" name="テキスト ボックス 62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4" name="直線コネクタ 62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25" name="直線コネクタ 62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26" name="テキスト ボックス 62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27" name="直線コネクタ 62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28" name="テキスト ボックス 62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29" name="直線コネクタ 62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30" name="テキスト ボックス 62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31" name="直線コネクタ 63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32" name="テキスト ボックス 63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3" name="直線コネクタ 63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34" name="テキスト ボックス 63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50332</xdr:rowOff>
    </xdr:from>
    <xdr:to>
      <xdr:col>23</xdr:col>
      <xdr:colOff>516889</xdr:colOff>
      <xdr:row>98</xdr:row>
      <xdr:rowOff>138309</xdr:rowOff>
    </xdr:to>
    <xdr:cxnSp macro="">
      <xdr:nvCxnSpPr>
        <xdr:cNvPr id="636" name="直線コネクタ 635"/>
        <xdr:cNvCxnSpPr/>
      </xdr:nvCxnSpPr>
      <xdr:spPr>
        <a:xfrm flipV="1">
          <a:off x="16317595" y="15652282"/>
          <a:ext cx="1269" cy="1288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142136</xdr:rowOff>
    </xdr:from>
    <xdr:ext cx="378565" cy="259045"/>
    <xdr:sp macro="" textlink="">
      <xdr:nvSpPr>
        <xdr:cNvPr id="637" name="積立金最小値テキスト"/>
        <xdr:cNvSpPr txBox="1"/>
      </xdr:nvSpPr>
      <xdr:spPr>
        <a:xfrm>
          <a:off x="16370300" y="16944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428625</xdr:colOff>
      <xdr:row>98</xdr:row>
      <xdr:rowOff>138309</xdr:rowOff>
    </xdr:from>
    <xdr:to>
      <xdr:col>23</xdr:col>
      <xdr:colOff>606425</xdr:colOff>
      <xdr:row>98</xdr:row>
      <xdr:rowOff>138309</xdr:rowOff>
    </xdr:to>
    <xdr:cxnSp macro="">
      <xdr:nvCxnSpPr>
        <xdr:cNvPr id="638" name="直線コネクタ 637"/>
        <xdr:cNvCxnSpPr/>
      </xdr:nvCxnSpPr>
      <xdr:spPr>
        <a:xfrm>
          <a:off x="16230600" y="16940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168459</xdr:rowOff>
    </xdr:from>
    <xdr:ext cx="599010" cy="259045"/>
    <xdr:sp macro="" textlink="">
      <xdr:nvSpPr>
        <xdr:cNvPr id="639" name="積立金最大値テキスト"/>
        <xdr:cNvSpPr txBox="1"/>
      </xdr:nvSpPr>
      <xdr:spPr>
        <a:xfrm>
          <a:off x="16370300" y="15427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282,047</a:t>
          </a:r>
          <a:endParaRPr kumimoji="1" lang="ja-JP" altLang="en-US" sz="1000" b="1">
            <a:latin typeface="ＭＳ Ｐゴシック"/>
          </a:endParaRPr>
        </a:p>
      </xdr:txBody>
    </xdr:sp>
    <xdr:clientData/>
  </xdr:oneCellAnchor>
  <xdr:twoCellAnchor>
    <xdr:from>
      <xdr:col>23</xdr:col>
      <xdr:colOff>428625</xdr:colOff>
      <xdr:row>91</xdr:row>
      <xdr:rowOff>50332</xdr:rowOff>
    </xdr:from>
    <xdr:to>
      <xdr:col>23</xdr:col>
      <xdr:colOff>606425</xdr:colOff>
      <xdr:row>91</xdr:row>
      <xdr:rowOff>50332</xdr:rowOff>
    </xdr:to>
    <xdr:cxnSp macro="">
      <xdr:nvCxnSpPr>
        <xdr:cNvPr id="640" name="直線コネクタ 639"/>
        <xdr:cNvCxnSpPr/>
      </xdr:nvCxnSpPr>
      <xdr:spPr>
        <a:xfrm>
          <a:off x="16230600" y="1565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65363</xdr:rowOff>
    </xdr:from>
    <xdr:to>
      <xdr:col>23</xdr:col>
      <xdr:colOff>517525</xdr:colOff>
      <xdr:row>98</xdr:row>
      <xdr:rowOff>583</xdr:rowOff>
    </xdr:to>
    <xdr:cxnSp macro="">
      <xdr:nvCxnSpPr>
        <xdr:cNvPr id="641" name="直線コネクタ 640"/>
        <xdr:cNvCxnSpPr/>
      </xdr:nvCxnSpPr>
      <xdr:spPr>
        <a:xfrm>
          <a:off x="15481300" y="16696013"/>
          <a:ext cx="838200" cy="10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72463</xdr:rowOff>
    </xdr:from>
    <xdr:ext cx="534377" cy="259045"/>
    <xdr:sp macro="" textlink="">
      <xdr:nvSpPr>
        <xdr:cNvPr id="642" name="積立金平均値テキスト"/>
        <xdr:cNvSpPr txBox="1"/>
      </xdr:nvSpPr>
      <xdr:spPr>
        <a:xfrm>
          <a:off x="16370300" y="165316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46,099</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49586</xdr:rowOff>
    </xdr:from>
    <xdr:to>
      <xdr:col>23</xdr:col>
      <xdr:colOff>568325</xdr:colOff>
      <xdr:row>97</xdr:row>
      <xdr:rowOff>151186</xdr:rowOff>
    </xdr:to>
    <xdr:sp macro="" textlink="">
      <xdr:nvSpPr>
        <xdr:cNvPr id="643" name="フローチャート : 判断 642"/>
        <xdr:cNvSpPr/>
      </xdr:nvSpPr>
      <xdr:spPr>
        <a:xfrm>
          <a:off x="16268700" y="1668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151647</xdr:rowOff>
    </xdr:from>
    <xdr:to>
      <xdr:col>22</xdr:col>
      <xdr:colOff>365125</xdr:colOff>
      <xdr:row>97</xdr:row>
      <xdr:rowOff>65363</xdr:rowOff>
    </xdr:to>
    <xdr:cxnSp macro="">
      <xdr:nvCxnSpPr>
        <xdr:cNvPr id="644" name="直線コネクタ 643"/>
        <xdr:cNvCxnSpPr/>
      </xdr:nvCxnSpPr>
      <xdr:spPr>
        <a:xfrm>
          <a:off x="14592300" y="16610847"/>
          <a:ext cx="889000" cy="8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136637</xdr:rowOff>
    </xdr:from>
    <xdr:to>
      <xdr:col>22</xdr:col>
      <xdr:colOff>415925</xdr:colOff>
      <xdr:row>96</xdr:row>
      <xdr:rowOff>66787</xdr:rowOff>
    </xdr:to>
    <xdr:sp macro="" textlink="">
      <xdr:nvSpPr>
        <xdr:cNvPr id="645" name="フローチャート : 判断 644"/>
        <xdr:cNvSpPr/>
      </xdr:nvSpPr>
      <xdr:spPr>
        <a:xfrm>
          <a:off x="15430500" y="1642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83314</xdr:rowOff>
    </xdr:from>
    <xdr:ext cx="599010" cy="259045"/>
    <xdr:sp macro="" textlink="">
      <xdr:nvSpPr>
        <xdr:cNvPr id="646" name="テキスト ボックス 645"/>
        <xdr:cNvSpPr txBox="1"/>
      </xdr:nvSpPr>
      <xdr:spPr>
        <a:xfrm>
          <a:off x="15181794" y="16199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102,059</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92380</xdr:rowOff>
    </xdr:from>
    <xdr:to>
      <xdr:col>21</xdr:col>
      <xdr:colOff>161925</xdr:colOff>
      <xdr:row>96</xdr:row>
      <xdr:rowOff>151647</xdr:rowOff>
    </xdr:to>
    <xdr:cxnSp macro="">
      <xdr:nvCxnSpPr>
        <xdr:cNvPr id="647" name="直線コネクタ 646"/>
        <xdr:cNvCxnSpPr/>
      </xdr:nvCxnSpPr>
      <xdr:spPr>
        <a:xfrm>
          <a:off x="13703300" y="16551580"/>
          <a:ext cx="889000" cy="59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73231</xdr:rowOff>
    </xdr:from>
    <xdr:to>
      <xdr:col>21</xdr:col>
      <xdr:colOff>212725</xdr:colOff>
      <xdr:row>98</xdr:row>
      <xdr:rowOff>3381</xdr:rowOff>
    </xdr:to>
    <xdr:sp macro="" textlink="">
      <xdr:nvSpPr>
        <xdr:cNvPr id="648" name="フローチャート : 判断 647"/>
        <xdr:cNvSpPr/>
      </xdr:nvSpPr>
      <xdr:spPr>
        <a:xfrm>
          <a:off x="14541500" y="1670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165958</xdr:rowOff>
    </xdr:from>
    <xdr:ext cx="534377" cy="259045"/>
    <xdr:sp macro="" textlink="">
      <xdr:nvSpPr>
        <xdr:cNvPr id="649" name="テキスト ボックス 648"/>
        <xdr:cNvSpPr txBox="1"/>
      </xdr:nvSpPr>
      <xdr:spPr>
        <a:xfrm>
          <a:off x="14325111" y="16796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40,927</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92380</xdr:rowOff>
    </xdr:from>
    <xdr:to>
      <xdr:col>19</xdr:col>
      <xdr:colOff>644525</xdr:colOff>
      <xdr:row>97</xdr:row>
      <xdr:rowOff>83204</xdr:rowOff>
    </xdr:to>
    <xdr:cxnSp macro="">
      <xdr:nvCxnSpPr>
        <xdr:cNvPr id="650" name="直線コネクタ 649"/>
        <xdr:cNvCxnSpPr/>
      </xdr:nvCxnSpPr>
      <xdr:spPr>
        <a:xfrm flipV="1">
          <a:off x="12814300" y="16551580"/>
          <a:ext cx="889000" cy="162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75746</xdr:rowOff>
    </xdr:from>
    <xdr:to>
      <xdr:col>20</xdr:col>
      <xdr:colOff>9525</xdr:colOff>
      <xdr:row>98</xdr:row>
      <xdr:rowOff>5896</xdr:rowOff>
    </xdr:to>
    <xdr:sp macro="" textlink="">
      <xdr:nvSpPr>
        <xdr:cNvPr id="651" name="フローチャート : 判断 650"/>
        <xdr:cNvSpPr/>
      </xdr:nvSpPr>
      <xdr:spPr>
        <a:xfrm>
          <a:off x="13652500" y="1670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168473</xdr:rowOff>
    </xdr:from>
    <xdr:ext cx="534377" cy="259045"/>
    <xdr:sp macro="" textlink="">
      <xdr:nvSpPr>
        <xdr:cNvPr id="652" name="テキスト ボックス 651"/>
        <xdr:cNvSpPr txBox="1"/>
      </xdr:nvSpPr>
      <xdr:spPr>
        <a:xfrm>
          <a:off x="13436111" y="16799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40,377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61971</xdr:rowOff>
    </xdr:from>
    <xdr:to>
      <xdr:col>18</xdr:col>
      <xdr:colOff>492125</xdr:colOff>
      <xdr:row>97</xdr:row>
      <xdr:rowOff>163571</xdr:rowOff>
    </xdr:to>
    <xdr:sp macro="" textlink="">
      <xdr:nvSpPr>
        <xdr:cNvPr id="653" name="フローチャート : 判断 652"/>
        <xdr:cNvSpPr/>
      </xdr:nvSpPr>
      <xdr:spPr>
        <a:xfrm>
          <a:off x="12763500" y="1669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154698</xdr:rowOff>
    </xdr:from>
    <xdr:ext cx="534377" cy="259045"/>
    <xdr:sp macro="" textlink="">
      <xdr:nvSpPr>
        <xdr:cNvPr id="654" name="テキスト ボックス 653"/>
        <xdr:cNvSpPr txBox="1"/>
      </xdr:nvSpPr>
      <xdr:spPr>
        <a:xfrm>
          <a:off x="12547111" y="1678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5" name="テキスト ボックス 65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6" name="テキスト ボックス 65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7" name="テキスト ボックス 65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58" name="テキスト ボックス 65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59" name="テキスト ボックス 65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121233</xdr:rowOff>
    </xdr:from>
    <xdr:to>
      <xdr:col>23</xdr:col>
      <xdr:colOff>568325</xdr:colOff>
      <xdr:row>98</xdr:row>
      <xdr:rowOff>51383</xdr:rowOff>
    </xdr:to>
    <xdr:sp macro="" textlink="">
      <xdr:nvSpPr>
        <xdr:cNvPr id="660" name="円/楕円 659"/>
        <xdr:cNvSpPr/>
      </xdr:nvSpPr>
      <xdr:spPr>
        <a:xfrm>
          <a:off x="16268700" y="1675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99660</xdr:rowOff>
    </xdr:from>
    <xdr:ext cx="534377" cy="259045"/>
    <xdr:sp macro="" textlink="">
      <xdr:nvSpPr>
        <xdr:cNvPr id="661" name="積立金該当値テキスト"/>
        <xdr:cNvSpPr txBox="1"/>
      </xdr:nvSpPr>
      <xdr:spPr>
        <a:xfrm>
          <a:off x="16370300" y="1673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30,428</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14563</xdr:rowOff>
    </xdr:from>
    <xdr:to>
      <xdr:col>22</xdr:col>
      <xdr:colOff>415925</xdr:colOff>
      <xdr:row>97</xdr:row>
      <xdr:rowOff>116163</xdr:rowOff>
    </xdr:to>
    <xdr:sp macro="" textlink="">
      <xdr:nvSpPr>
        <xdr:cNvPr id="662" name="円/楕円 661"/>
        <xdr:cNvSpPr/>
      </xdr:nvSpPr>
      <xdr:spPr>
        <a:xfrm>
          <a:off x="15430500" y="16645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107290</xdr:rowOff>
    </xdr:from>
    <xdr:ext cx="534377" cy="259045"/>
    <xdr:sp macro="" textlink="">
      <xdr:nvSpPr>
        <xdr:cNvPr id="663" name="テキスト ボックス 662"/>
        <xdr:cNvSpPr txBox="1"/>
      </xdr:nvSpPr>
      <xdr:spPr>
        <a:xfrm>
          <a:off x="15214111" y="1673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53,759</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100847</xdr:rowOff>
    </xdr:from>
    <xdr:to>
      <xdr:col>21</xdr:col>
      <xdr:colOff>212725</xdr:colOff>
      <xdr:row>97</xdr:row>
      <xdr:rowOff>30997</xdr:rowOff>
    </xdr:to>
    <xdr:sp macro="" textlink="">
      <xdr:nvSpPr>
        <xdr:cNvPr id="664" name="円/楕円 663"/>
        <xdr:cNvSpPr/>
      </xdr:nvSpPr>
      <xdr:spPr>
        <a:xfrm>
          <a:off x="14541500" y="1656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47524</xdr:rowOff>
    </xdr:from>
    <xdr:ext cx="534377" cy="259045"/>
    <xdr:sp macro="" textlink="">
      <xdr:nvSpPr>
        <xdr:cNvPr id="665" name="テキスト ボックス 664"/>
        <xdr:cNvSpPr txBox="1"/>
      </xdr:nvSpPr>
      <xdr:spPr>
        <a:xfrm>
          <a:off x="14325111" y="1633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72,387</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41580</xdr:rowOff>
    </xdr:from>
    <xdr:to>
      <xdr:col>20</xdr:col>
      <xdr:colOff>9525</xdr:colOff>
      <xdr:row>96</xdr:row>
      <xdr:rowOff>143180</xdr:rowOff>
    </xdr:to>
    <xdr:sp macro="" textlink="">
      <xdr:nvSpPr>
        <xdr:cNvPr id="666" name="円/楕円 665"/>
        <xdr:cNvSpPr/>
      </xdr:nvSpPr>
      <xdr:spPr>
        <a:xfrm>
          <a:off x="13652500" y="1650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159707</xdr:rowOff>
    </xdr:from>
    <xdr:ext cx="534377" cy="259045"/>
    <xdr:sp macro="" textlink="">
      <xdr:nvSpPr>
        <xdr:cNvPr id="667" name="テキスト ボックス 666"/>
        <xdr:cNvSpPr txBox="1"/>
      </xdr:nvSpPr>
      <xdr:spPr>
        <a:xfrm>
          <a:off x="13436111" y="1627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85,350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32404</xdr:rowOff>
    </xdr:from>
    <xdr:to>
      <xdr:col>18</xdr:col>
      <xdr:colOff>492125</xdr:colOff>
      <xdr:row>97</xdr:row>
      <xdr:rowOff>134004</xdr:rowOff>
    </xdr:to>
    <xdr:sp macro="" textlink="">
      <xdr:nvSpPr>
        <xdr:cNvPr id="668" name="円/楕円 667"/>
        <xdr:cNvSpPr/>
      </xdr:nvSpPr>
      <xdr:spPr>
        <a:xfrm>
          <a:off x="12763500" y="1666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150531</xdr:rowOff>
    </xdr:from>
    <xdr:ext cx="534377" cy="259045"/>
    <xdr:sp macro="" textlink="">
      <xdr:nvSpPr>
        <xdr:cNvPr id="669" name="テキスト ボックス 668"/>
        <xdr:cNvSpPr txBox="1"/>
      </xdr:nvSpPr>
      <xdr:spPr>
        <a:xfrm>
          <a:off x="12547111" y="1643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49,857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0" name="正方形/長方形 66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1" name="正方形/長方形 67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2" name="正方形/長方形 67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3" name="正方形/長方形 67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74" name="正方形/長方形 67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5" name="正方形/長方形 67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76" name="正方形/長方形 67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7" name="正方形/長方形 67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78" name="テキスト ボックス 67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79" name="直線コネクタ 67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0" name="直線コネクタ 67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81" name="テキスト ボックス 68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2" name="直線コネクタ 68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83" name="テキスト ボックス 68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84" name="直線コネクタ 68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85" name="テキスト ボックス 68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86" name="直線コネクタ 68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687" name="テキスト ボックス 68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88" name="直線コネクタ 68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89" name="テキスト ボックス 68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0" name="直線コネクタ 68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1" name="テキスト ボックス 69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133350</xdr:rowOff>
    </xdr:from>
    <xdr:to>
      <xdr:col>32</xdr:col>
      <xdr:colOff>186689</xdr:colOff>
      <xdr:row>39</xdr:row>
      <xdr:rowOff>44450</xdr:rowOff>
    </xdr:to>
    <xdr:cxnSp macro="">
      <xdr:nvCxnSpPr>
        <xdr:cNvPr id="693" name="直線コネクタ 692"/>
        <xdr:cNvCxnSpPr/>
      </xdr:nvCxnSpPr>
      <xdr:spPr>
        <a:xfrm flipV="1">
          <a:off x="22159595" y="5448300"/>
          <a:ext cx="1269"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69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695" name="直線コネクタ 69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80027</xdr:rowOff>
    </xdr:from>
    <xdr:ext cx="534377" cy="259045"/>
    <xdr:sp macro="" textlink="">
      <xdr:nvSpPr>
        <xdr:cNvPr id="696" name="投資及び出資金最大値テキスト"/>
        <xdr:cNvSpPr txBox="1"/>
      </xdr:nvSpPr>
      <xdr:spPr>
        <a:xfrm>
          <a:off x="22212300" y="522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a:t>
          </a:r>
          <a:endParaRPr kumimoji="1" lang="ja-JP" altLang="en-US" sz="1000" b="1">
            <a:latin typeface="ＭＳ Ｐゴシック"/>
          </a:endParaRPr>
        </a:p>
      </xdr:txBody>
    </xdr:sp>
    <xdr:clientData/>
  </xdr:oneCellAnchor>
  <xdr:twoCellAnchor>
    <xdr:from>
      <xdr:col>32</xdr:col>
      <xdr:colOff>98425</xdr:colOff>
      <xdr:row>31</xdr:row>
      <xdr:rowOff>133350</xdr:rowOff>
    </xdr:from>
    <xdr:to>
      <xdr:col>32</xdr:col>
      <xdr:colOff>276225</xdr:colOff>
      <xdr:row>31</xdr:row>
      <xdr:rowOff>133350</xdr:rowOff>
    </xdr:to>
    <xdr:cxnSp macro="">
      <xdr:nvCxnSpPr>
        <xdr:cNvPr id="697" name="直線コネクタ 696"/>
        <xdr:cNvCxnSpPr/>
      </xdr:nvCxnSpPr>
      <xdr:spPr>
        <a:xfrm>
          <a:off x="22072600" y="544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698" name="直線コネクタ 69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73423</xdr:rowOff>
    </xdr:from>
    <xdr:ext cx="378565" cy="259045"/>
    <xdr:sp macro="" textlink="">
      <xdr:nvSpPr>
        <xdr:cNvPr id="699" name="投資及び出資金平均値テキスト"/>
        <xdr:cNvSpPr txBox="1"/>
      </xdr:nvSpPr>
      <xdr:spPr>
        <a:xfrm>
          <a:off x="22212300" y="64170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50546</xdr:rowOff>
    </xdr:from>
    <xdr:to>
      <xdr:col>32</xdr:col>
      <xdr:colOff>238125</xdr:colOff>
      <xdr:row>38</xdr:row>
      <xdr:rowOff>152146</xdr:rowOff>
    </xdr:to>
    <xdr:sp macro="" textlink="">
      <xdr:nvSpPr>
        <xdr:cNvPr id="700" name="フローチャート : 判断 699"/>
        <xdr:cNvSpPr/>
      </xdr:nvSpPr>
      <xdr:spPr>
        <a:xfrm>
          <a:off x="22110700" y="656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01" name="直線コネクタ 70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24130</xdr:rowOff>
    </xdr:from>
    <xdr:to>
      <xdr:col>31</xdr:col>
      <xdr:colOff>85725</xdr:colOff>
      <xdr:row>38</xdr:row>
      <xdr:rowOff>125730</xdr:rowOff>
    </xdr:to>
    <xdr:sp macro="" textlink="">
      <xdr:nvSpPr>
        <xdr:cNvPr id="702" name="フローチャート : 判断 701"/>
        <xdr:cNvSpPr/>
      </xdr:nvSpPr>
      <xdr:spPr>
        <a:xfrm>
          <a:off x="21272500" y="653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142257</xdr:rowOff>
    </xdr:from>
    <xdr:ext cx="469744" cy="259045"/>
    <xdr:sp macro="" textlink="">
      <xdr:nvSpPr>
        <xdr:cNvPr id="703" name="テキスト ボックス 702"/>
        <xdr:cNvSpPr txBox="1"/>
      </xdr:nvSpPr>
      <xdr:spPr>
        <a:xfrm>
          <a:off x="21088427" y="631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04" name="直線コネクタ 70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135001</xdr:rowOff>
    </xdr:from>
    <xdr:to>
      <xdr:col>29</xdr:col>
      <xdr:colOff>568325</xdr:colOff>
      <xdr:row>38</xdr:row>
      <xdr:rowOff>65151</xdr:rowOff>
    </xdr:to>
    <xdr:sp macro="" textlink="">
      <xdr:nvSpPr>
        <xdr:cNvPr id="705" name="フローチャート : 判断 704"/>
        <xdr:cNvSpPr/>
      </xdr:nvSpPr>
      <xdr:spPr>
        <a:xfrm>
          <a:off x="20383500" y="647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81678</xdr:rowOff>
    </xdr:from>
    <xdr:ext cx="469744" cy="259045"/>
    <xdr:sp macro="" textlink="">
      <xdr:nvSpPr>
        <xdr:cNvPr id="706" name="テキスト ボックス 705"/>
        <xdr:cNvSpPr txBox="1"/>
      </xdr:nvSpPr>
      <xdr:spPr>
        <a:xfrm>
          <a:off x="20199427" y="6253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07" name="直線コネクタ 70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168275</xdr:rowOff>
    </xdr:from>
    <xdr:to>
      <xdr:col>28</xdr:col>
      <xdr:colOff>365125</xdr:colOff>
      <xdr:row>38</xdr:row>
      <xdr:rowOff>98425</xdr:rowOff>
    </xdr:to>
    <xdr:sp macro="" textlink="">
      <xdr:nvSpPr>
        <xdr:cNvPr id="708" name="フローチャート : 判断 707"/>
        <xdr:cNvSpPr/>
      </xdr:nvSpPr>
      <xdr:spPr>
        <a:xfrm>
          <a:off x="19494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114952</xdr:rowOff>
    </xdr:from>
    <xdr:ext cx="469744" cy="259045"/>
    <xdr:sp macro="" textlink="">
      <xdr:nvSpPr>
        <xdr:cNvPr id="709" name="テキスト ボックス 708"/>
        <xdr:cNvSpPr txBox="1"/>
      </xdr:nvSpPr>
      <xdr:spPr>
        <a:xfrm>
          <a:off x="19310427" y="628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50419</xdr:rowOff>
    </xdr:from>
    <xdr:to>
      <xdr:col>27</xdr:col>
      <xdr:colOff>161925</xdr:colOff>
      <xdr:row>38</xdr:row>
      <xdr:rowOff>152019</xdr:rowOff>
    </xdr:to>
    <xdr:sp macro="" textlink="">
      <xdr:nvSpPr>
        <xdr:cNvPr id="710" name="フローチャート : 判断 709"/>
        <xdr:cNvSpPr/>
      </xdr:nvSpPr>
      <xdr:spPr>
        <a:xfrm>
          <a:off x="18605500" y="656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168546</xdr:rowOff>
    </xdr:from>
    <xdr:ext cx="378565" cy="259045"/>
    <xdr:sp macro="" textlink="">
      <xdr:nvSpPr>
        <xdr:cNvPr id="711" name="テキスト ボックス 710"/>
        <xdr:cNvSpPr txBox="1"/>
      </xdr:nvSpPr>
      <xdr:spPr>
        <a:xfrm>
          <a:off x="18467017" y="63407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2" name="テキスト ボックス 71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3" name="テキスト ボックス 71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4" name="テキスト ボックス 71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5" name="テキスト ボックス 71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16" name="テキスト ボックス 71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17" name="円/楕円 71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18"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19" name="円/楕円 71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20" name="テキスト ボックス 71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21" name="円/楕円 72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22" name="テキスト ボックス 72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23" name="円/楕円 72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24" name="テキスト ボックス 72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25" name="円/楕円 72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26" name="テキスト ボックス 72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7" name="正方形/長方形 72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28" name="正方形/長方形 72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29" name="正方形/長方形 72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0" name="正方形/長方形 72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1" name="正方形/長方形 73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2" name="正方形/長方形 73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3" name="正方形/長方形 73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4" name="正方形/長方形 73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5" name="テキスト ボックス 73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36" name="直線コネクタ 73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37" name="直線コネクタ 73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38" name="テキスト ボックス 73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39" name="直線コネクタ 73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40" name="テキスト ボックス 739"/>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41" name="直線コネクタ 74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42" name="テキスト ボックス 74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43" name="直線コネクタ 74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44" name="テキスト ボックス 74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45" name="直線コネクタ 74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46" name="テキスト ボックス 74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7" name="直線コネクタ 74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48" name="テキスト ボックス 74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146558</xdr:rowOff>
    </xdr:from>
    <xdr:to>
      <xdr:col>32</xdr:col>
      <xdr:colOff>186689</xdr:colOff>
      <xdr:row>59</xdr:row>
      <xdr:rowOff>44450</xdr:rowOff>
    </xdr:to>
    <xdr:cxnSp macro="">
      <xdr:nvCxnSpPr>
        <xdr:cNvPr id="750" name="直線コネクタ 749"/>
        <xdr:cNvCxnSpPr/>
      </xdr:nvCxnSpPr>
      <xdr:spPr>
        <a:xfrm flipV="1">
          <a:off x="22159595" y="8890508"/>
          <a:ext cx="1269" cy="1269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5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52" name="直線コネクタ 75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93235</xdr:rowOff>
    </xdr:from>
    <xdr:ext cx="534377" cy="259045"/>
    <xdr:sp macro="" textlink="">
      <xdr:nvSpPr>
        <xdr:cNvPr id="753" name="貸付金最大値テキスト"/>
        <xdr:cNvSpPr txBox="1"/>
      </xdr:nvSpPr>
      <xdr:spPr>
        <a:xfrm>
          <a:off x="22212300" y="866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16,660</a:t>
          </a:r>
          <a:endParaRPr kumimoji="1" lang="ja-JP" altLang="en-US" sz="1000" b="1">
            <a:latin typeface="ＭＳ Ｐゴシック"/>
          </a:endParaRPr>
        </a:p>
      </xdr:txBody>
    </xdr:sp>
    <xdr:clientData/>
  </xdr:oneCellAnchor>
  <xdr:twoCellAnchor>
    <xdr:from>
      <xdr:col>32</xdr:col>
      <xdr:colOff>98425</xdr:colOff>
      <xdr:row>51</xdr:row>
      <xdr:rowOff>146558</xdr:rowOff>
    </xdr:from>
    <xdr:to>
      <xdr:col>32</xdr:col>
      <xdr:colOff>276225</xdr:colOff>
      <xdr:row>51</xdr:row>
      <xdr:rowOff>146558</xdr:rowOff>
    </xdr:to>
    <xdr:cxnSp macro="">
      <xdr:nvCxnSpPr>
        <xdr:cNvPr id="754" name="直線コネクタ 753"/>
        <xdr:cNvCxnSpPr/>
      </xdr:nvCxnSpPr>
      <xdr:spPr>
        <a:xfrm>
          <a:off x="22072600" y="889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9779</xdr:rowOff>
    </xdr:from>
    <xdr:to>
      <xdr:col>32</xdr:col>
      <xdr:colOff>187325</xdr:colOff>
      <xdr:row>57</xdr:row>
      <xdr:rowOff>62891</xdr:rowOff>
    </xdr:to>
    <xdr:cxnSp macro="">
      <xdr:nvCxnSpPr>
        <xdr:cNvPr id="755" name="直線コネクタ 754"/>
        <xdr:cNvCxnSpPr/>
      </xdr:nvCxnSpPr>
      <xdr:spPr>
        <a:xfrm flipV="1">
          <a:off x="21323300" y="9610979"/>
          <a:ext cx="838200" cy="22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141622</xdr:rowOff>
    </xdr:from>
    <xdr:ext cx="469744" cy="259045"/>
    <xdr:sp macro="" textlink="">
      <xdr:nvSpPr>
        <xdr:cNvPr id="756" name="貸付金平均値テキスト"/>
        <xdr:cNvSpPr txBox="1"/>
      </xdr:nvSpPr>
      <xdr:spPr>
        <a:xfrm>
          <a:off x="22212300" y="99142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163195</xdr:rowOff>
    </xdr:from>
    <xdr:to>
      <xdr:col>32</xdr:col>
      <xdr:colOff>238125</xdr:colOff>
      <xdr:row>58</xdr:row>
      <xdr:rowOff>93345</xdr:rowOff>
    </xdr:to>
    <xdr:sp macro="" textlink="">
      <xdr:nvSpPr>
        <xdr:cNvPr id="757" name="フローチャート : 判断 756"/>
        <xdr:cNvSpPr/>
      </xdr:nvSpPr>
      <xdr:spPr>
        <a:xfrm>
          <a:off x="221107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62891</xdr:rowOff>
    </xdr:from>
    <xdr:to>
      <xdr:col>31</xdr:col>
      <xdr:colOff>34925</xdr:colOff>
      <xdr:row>57</xdr:row>
      <xdr:rowOff>91770</xdr:rowOff>
    </xdr:to>
    <xdr:cxnSp macro="">
      <xdr:nvCxnSpPr>
        <xdr:cNvPr id="758" name="直線コネクタ 757"/>
        <xdr:cNvCxnSpPr/>
      </xdr:nvCxnSpPr>
      <xdr:spPr>
        <a:xfrm flipV="1">
          <a:off x="20434300" y="9835541"/>
          <a:ext cx="889000" cy="28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115189</xdr:rowOff>
    </xdr:from>
    <xdr:to>
      <xdr:col>31</xdr:col>
      <xdr:colOff>85725</xdr:colOff>
      <xdr:row>58</xdr:row>
      <xdr:rowOff>45339</xdr:rowOff>
    </xdr:to>
    <xdr:sp macro="" textlink="">
      <xdr:nvSpPr>
        <xdr:cNvPr id="759" name="フローチャート : 判断 758"/>
        <xdr:cNvSpPr/>
      </xdr:nvSpPr>
      <xdr:spPr>
        <a:xfrm>
          <a:off x="21272500" y="988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36466</xdr:rowOff>
    </xdr:from>
    <xdr:ext cx="469744" cy="259045"/>
    <xdr:sp macro="" textlink="">
      <xdr:nvSpPr>
        <xdr:cNvPr id="760" name="テキスト ボックス 759"/>
        <xdr:cNvSpPr txBox="1"/>
      </xdr:nvSpPr>
      <xdr:spPr>
        <a:xfrm>
          <a:off x="21088427" y="9980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2,905</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18542</xdr:rowOff>
    </xdr:from>
    <xdr:to>
      <xdr:col>29</xdr:col>
      <xdr:colOff>517525</xdr:colOff>
      <xdr:row>57</xdr:row>
      <xdr:rowOff>91770</xdr:rowOff>
    </xdr:to>
    <xdr:cxnSp macro="">
      <xdr:nvCxnSpPr>
        <xdr:cNvPr id="761" name="直線コネクタ 760"/>
        <xdr:cNvCxnSpPr/>
      </xdr:nvCxnSpPr>
      <xdr:spPr>
        <a:xfrm>
          <a:off x="19545300" y="9791192"/>
          <a:ext cx="889000" cy="7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112217</xdr:rowOff>
    </xdr:from>
    <xdr:to>
      <xdr:col>29</xdr:col>
      <xdr:colOff>568325</xdr:colOff>
      <xdr:row>58</xdr:row>
      <xdr:rowOff>42367</xdr:rowOff>
    </xdr:to>
    <xdr:sp macro="" textlink="">
      <xdr:nvSpPr>
        <xdr:cNvPr id="762" name="フローチャート : 判断 761"/>
        <xdr:cNvSpPr/>
      </xdr:nvSpPr>
      <xdr:spPr>
        <a:xfrm>
          <a:off x="20383500" y="988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33494</xdr:rowOff>
    </xdr:from>
    <xdr:ext cx="469744" cy="259045"/>
    <xdr:sp macro="" textlink="">
      <xdr:nvSpPr>
        <xdr:cNvPr id="763" name="テキスト ボックス 762"/>
        <xdr:cNvSpPr txBox="1"/>
      </xdr:nvSpPr>
      <xdr:spPr>
        <a:xfrm>
          <a:off x="20199427" y="9977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2,944</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18542</xdr:rowOff>
    </xdr:from>
    <xdr:to>
      <xdr:col>28</xdr:col>
      <xdr:colOff>314325</xdr:colOff>
      <xdr:row>57</xdr:row>
      <xdr:rowOff>119507</xdr:rowOff>
    </xdr:to>
    <xdr:cxnSp macro="">
      <xdr:nvCxnSpPr>
        <xdr:cNvPr id="764" name="直線コネクタ 763"/>
        <xdr:cNvCxnSpPr/>
      </xdr:nvCxnSpPr>
      <xdr:spPr>
        <a:xfrm flipV="1">
          <a:off x="18656300" y="9791192"/>
          <a:ext cx="8890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83338</xdr:rowOff>
    </xdr:from>
    <xdr:to>
      <xdr:col>28</xdr:col>
      <xdr:colOff>365125</xdr:colOff>
      <xdr:row>58</xdr:row>
      <xdr:rowOff>13488</xdr:rowOff>
    </xdr:to>
    <xdr:sp macro="" textlink="">
      <xdr:nvSpPr>
        <xdr:cNvPr id="765" name="フローチャート : 判断 764"/>
        <xdr:cNvSpPr/>
      </xdr:nvSpPr>
      <xdr:spPr>
        <a:xfrm>
          <a:off x="19494500" y="985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4615</xdr:rowOff>
    </xdr:from>
    <xdr:ext cx="469744" cy="259045"/>
    <xdr:sp macro="" textlink="">
      <xdr:nvSpPr>
        <xdr:cNvPr id="766" name="テキスト ボックス 765"/>
        <xdr:cNvSpPr txBox="1"/>
      </xdr:nvSpPr>
      <xdr:spPr>
        <a:xfrm>
          <a:off x="19310427" y="9948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74041</xdr:rowOff>
    </xdr:from>
    <xdr:to>
      <xdr:col>27</xdr:col>
      <xdr:colOff>161925</xdr:colOff>
      <xdr:row>58</xdr:row>
      <xdr:rowOff>4191</xdr:rowOff>
    </xdr:to>
    <xdr:sp macro="" textlink="">
      <xdr:nvSpPr>
        <xdr:cNvPr id="767" name="フローチャート : 判断 766"/>
        <xdr:cNvSpPr/>
      </xdr:nvSpPr>
      <xdr:spPr>
        <a:xfrm>
          <a:off x="18605500" y="984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166768</xdr:rowOff>
    </xdr:from>
    <xdr:ext cx="469744" cy="259045"/>
    <xdr:sp macro="" textlink="">
      <xdr:nvSpPr>
        <xdr:cNvPr id="768" name="テキスト ボックス 767"/>
        <xdr:cNvSpPr txBox="1"/>
      </xdr:nvSpPr>
      <xdr:spPr>
        <a:xfrm>
          <a:off x="18421427" y="9939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9" name="テキスト ボックス 76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0" name="テキスト ボックス 76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1" name="テキスト ボックス 77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2" name="テキスト ボックス 77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3" name="テキスト ボックス 77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55</xdr:row>
      <xdr:rowOff>130429</xdr:rowOff>
    </xdr:from>
    <xdr:to>
      <xdr:col>32</xdr:col>
      <xdr:colOff>238125</xdr:colOff>
      <xdr:row>56</xdr:row>
      <xdr:rowOff>60579</xdr:rowOff>
    </xdr:to>
    <xdr:sp macro="" textlink="">
      <xdr:nvSpPr>
        <xdr:cNvPr id="774" name="円/楕円 773"/>
        <xdr:cNvSpPr/>
      </xdr:nvSpPr>
      <xdr:spPr>
        <a:xfrm>
          <a:off x="22110700" y="956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54</xdr:row>
      <xdr:rowOff>153306</xdr:rowOff>
    </xdr:from>
    <xdr:ext cx="469744" cy="259045"/>
    <xdr:sp macro="" textlink="">
      <xdr:nvSpPr>
        <xdr:cNvPr id="775" name="貸付金該当値テキスト"/>
        <xdr:cNvSpPr txBox="1"/>
      </xdr:nvSpPr>
      <xdr:spPr>
        <a:xfrm>
          <a:off x="22212300" y="9411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7,205</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12091</xdr:rowOff>
    </xdr:from>
    <xdr:to>
      <xdr:col>31</xdr:col>
      <xdr:colOff>85725</xdr:colOff>
      <xdr:row>57</xdr:row>
      <xdr:rowOff>113691</xdr:rowOff>
    </xdr:to>
    <xdr:sp macro="" textlink="">
      <xdr:nvSpPr>
        <xdr:cNvPr id="776" name="円/楕円 775"/>
        <xdr:cNvSpPr/>
      </xdr:nvSpPr>
      <xdr:spPr>
        <a:xfrm>
          <a:off x="21272500" y="978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130218</xdr:rowOff>
    </xdr:from>
    <xdr:ext cx="469744" cy="259045"/>
    <xdr:sp macro="" textlink="">
      <xdr:nvSpPr>
        <xdr:cNvPr id="777" name="テキスト ボックス 776"/>
        <xdr:cNvSpPr txBox="1"/>
      </xdr:nvSpPr>
      <xdr:spPr>
        <a:xfrm>
          <a:off x="21088427" y="9559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4,258</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40970</xdr:rowOff>
    </xdr:from>
    <xdr:to>
      <xdr:col>29</xdr:col>
      <xdr:colOff>568325</xdr:colOff>
      <xdr:row>57</xdr:row>
      <xdr:rowOff>142570</xdr:rowOff>
    </xdr:to>
    <xdr:sp macro="" textlink="">
      <xdr:nvSpPr>
        <xdr:cNvPr id="778" name="円/楕円 777"/>
        <xdr:cNvSpPr/>
      </xdr:nvSpPr>
      <xdr:spPr>
        <a:xfrm>
          <a:off x="20383500" y="98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159097</xdr:rowOff>
    </xdr:from>
    <xdr:ext cx="469744" cy="259045"/>
    <xdr:sp macro="" textlink="">
      <xdr:nvSpPr>
        <xdr:cNvPr id="779" name="テキスト ボックス 778"/>
        <xdr:cNvSpPr txBox="1"/>
      </xdr:nvSpPr>
      <xdr:spPr>
        <a:xfrm>
          <a:off x="20199427" y="9588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3,879</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139192</xdr:rowOff>
    </xdr:from>
    <xdr:to>
      <xdr:col>28</xdr:col>
      <xdr:colOff>365125</xdr:colOff>
      <xdr:row>57</xdr:row>
      <xdr:rowOff>69342</xdr:rowOff>
    </xdr:to>
    <xdr:sp macro="" textlink="">
      <xdr:nvSpPr>
        <xdr:cNvPr id="780" name="円/楕円 779"/>
        <xdr:cNvSpPr/>
      </xdr:nvSpPr>
      <xdr:spPr>
        <a:xfrm>
          <a:off x="19494500" y="974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85869</xdr:rowOff>
    </xdr:from>
    <xdr:ext cx="469744" cy="259045"/>
    <xdr:sp macro="" textlink="">
      <xdr:nvSpPr>
        <xdr:cNvPr id="781" name="テキスト ボックス 780"/>
        <xdr:cNvSpPr txBox="1"/>
      </xdr:nvSpPr>
      <xdr:spPr>
        <a:xfrm>
          <a:off x="19310427" y="9515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4,840</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68707</xdr:rowOff>
    </xdr:from>
    <xdr:to>
      <xdr:col>27</xdr:col>
      <xdr:colOff>161925</xdr:colOff>
      <xdr:row>57</xdr:row>
      <xdr:rowOff>170307</xdr:rowOff>
    </xdr:to>
    <xdr:sp macro="" textlink="">
      <xdr:nvSpPr>
        <xdr:cNvPr id="782" name="円/楕円 781"/>
        <xdr:cNvSpPr/>
      </xdr:nvSpPr>
      <xdr:spPr>
        <a:xfrm>
          <a:off x="18605500" y="984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15384</xdr:rowOff>
    </xdr:from>
    <xdr:ext cx="469744" cy="259045"/>
    <xdr:sp macro="" textlink="">
      <xdr:nvSpPr>
        <xdr:cNvPr id="783" name="テキスト ボックス 782"/>
        <xdr:cNvSpPr txBox="1"/>
      </xdr:nvSpPr>
      <xdr:spPr>
        <a:xfrm>
          <a:off x="18421427" y="961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4" name="正方形/長方形 78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85" name="正方形/長方形 78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86" name="正方形/長方形 78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87" name="正方形/長方形 78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88" name="正方形/長方形 78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89" name="正方形/長方形 78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0" name="正方形/長方形 78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63,689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1" name="正方形/長方形 79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2" name="テキスト ボックス 79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3" name="直線コネクタ 79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794" name="直線コネクタ 79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795" name="テキスト ボックス 79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796" name="直線コネクタ 79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797" name="テキスト ボックス 79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798" name="直線コネクタ 79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799" name="テキスト ボックス 79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0" name="直線コネクタ 79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01" name="テキスト ボックス 80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2" name="直線コネクタ 80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03" name="テキスト ボックス 80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4" name="直線コネクタ 80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05" name="テキスト ボックス 80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14610</xdr:rowOff>
    </xdr:from>
    <xdr:to>
      <xdr:col>32</xdr:col>
      <xdr:colOff>186689</xdr:colOff>
      <xdr:row>77</xdr:row>
      <xdr:rowOff>120917</xdr:rowOff>
    </xdr:to>
    <xdr:cxnSp macro="">
      <xdr:nvCxnSpPr>
        <xdr:cNvPr id="807" name="直線コネクタ 806"/>
        <xdr:cNvCxnSpPr/>
      </xdr:nvCxnSpPr>
      <xdr:spPr>
        <a:xfrm flipV="1">
          <a:off x="22159595" y="12016110"/>
          <a:ext cx="1269" cy="1306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124744</xdr:rowOff>
    </xdr:from>
    <xdr:ext cx="534377" cy="259045"/>
    <xdr:sp macro="" textlink="">
      <xdr:nvSpPr>
        <xdr:cNvPr id="808" name="繰出金最小値テキスト"/>
        <xdr:cNvSpPr txBox="1"/>
      </xdr:nvSpPr>
      <xdr:spPr>
        <a:xfrm>
          <a:off x="22212300" y="1332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34,965</a:t>
          </a:r>
          <a:endParaRPr kumimoji="1" lang="ja-JP" altLang="en-US" sz="1000" b="1">
            <a:latin typeface="ＭＳ Ｐゴシック"/>
          </a:endParaRPr>
        </a:p>
      </xdr:txBody>
    </xdr:sp>
    <xdr:clientData/>
  </xdr:oneCellAnchor>
  <xdr:twoCellAnchor>
    <xdr:from>
      <xdr:col>32</xdr:col>
      <xdr:colOff>98425</xdr:colOff>
      <xdr:row>77</xdr:row>
      <xdr:rowOff>120917</xdr:rowOff>
    </xdr:from>
    <xdr:to>
      <xdr:col>32</xdr:col>
      <xdr:colOff>276225</xdr:colOff>
      <xdr:row>77</xdr:row>
      <xdr:rowOff>120917</xdr:rowOff>
    </xdr:to>
    <xdr:cxnSp macro="">
      <xdr:nvCxnSpPr>
        <xdr:cNvPr id="809" name="直線コネクタ 808"/>
        <xdr:cNvCxnSpPr/>
      </xdr:nvCxnSpPr>
      <xdr:spPr>
        <a:xfrm>
          <a:off x="22072600" y="13322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132737</xdr:rowOff>
    </xdr:from>
    <xdr:ext cx="599010" cy="259045"/>
    <xdr:sp macro="" textlink="">
      <xdr:nvSpPr>
        <xdr:cNvPr id="810" name="繰出金最大値テキスト"/>
        <xdr:cNvSpPr txBox="1"/>
      </xdr:nvSpPr>
      <xdr:spPr>
        <a:xfrm>
          <a:off x="22212300" y="11791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206,416</a:t>
          </a:r>
          <a:endParaRPr kumimoji="1" lang="ja-JP" altLang="en-US" sz="1000" b="1">
            <a:latin typeface="ＭＳ Ｐゴシック"/>
          </a:endParaRPr>
        </a:p>
      </xdr:txBody>
    </xdr:sp>
    <xdr:clientData/>
  </xdr:oneCellAnchor>
  <xdr:twoCellAnchor>
    <xdr:from>
      <xdr:col>32</xdr:col>
      <xdr:colOff>98425</xdr:colOff>
      <xdr:row>70</xdr:row>
      <xdr:rowOff>14610</xdr:rowOff>
    </xdr:from>
    <xdr:to>
      <xdr:col>32</xdr:col>
      <xdr:colOff>276225</xdr:colOff>
      <xdr:row>70</xdr:row>
      <xdr:rowOff>14610</xdr:rowOff>
    </xdr:to>
    <xdr:cxnSp macro="">
      <xdr:nvCxnSpPr>
        <xdr:cNvPr id="811" name="直線コネクタ 810"/>
        <xdr:cNvCxnSpPr/>
      </xdr:nvCxnSpPr>
      <xdr:spPr>
        <a:xfrm>
          <a:off x="22072600" y="1201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12164</xdr:rowOff>
    </xdr:from>
    <xdr:to>
      <xdr:col>32</xdr:col>
      <xdr:colOff>187325</xdr:colOff>
      <xdr:row>75</xdr:row>
      <xdr:rowOff>16706</xdr:rowOff>
    </xdr:to>
    <xdr:cxnSp macro="">
      <xdr:nvCxnSpPr>
        <xdr:cNvPr id="812" name="直線コネクタ 811"/>
        <xdr:cNvCxnSpPr/>
      </xdr:nvCxnSpPr>
      <xdr:spPr>
        <a:xfrm>
          <a:off x="21323300" y="12870914"/>
          <a:ext cx="838200" cy="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95872</xdr:rowOff>
    </xdr:from>
    <xdr:ext cx="534377" cy="259045"/>
    <xdr:sp macro="" textlink="">
      <xdr:nvSpPr>
        <xdr:cNvPr id="813" name="繰出金平均値テキスト"/>
        <xdr:cNvSpPr txBox="1"/>
      </xdr:nvSpPr>
      <xdr:spPr>
        <a:xfrm>
          <a:off x="22212300" y="12954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73,754</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117445</xdr:rowOff>
    </xdr:from>
    <xdr:to>
      <xdr:col>32</xdr:col>
      <xdr:colOff>238125</xdr:colOff>
      <xdr:row>76</xdr:row>
      <xdr:rowOff>47594</xdr:rowOff>
    </xdr:to>
    <xdr:sp macro="" textlink="">
      <xdr:nvSpPr>
        <xdr:cNvPr id="814" name="フローチャート : 判断 813"/>
        <xdr:cNvSpPr/>
      </xdr:nvSpPr>
      <xdr:spPr>
        <a:xfrm>
          <a:off x="22110700" y="1297619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12164</xdr:rowOff>
    </xdr:from>
    <xdr:to>
      <xdr:col>31</xdr:col>
      <xdr:colOff>34925</xdr:colOff>
      <xdr:row>75</xdr:row>
      <xdr:rowOff>84569</xdr:rowOff>
    </xdr:to>
    <xdr:cxnSp macro="">
      <xdr:nvCxnSpPr>
        <xdr:cNvPr id="815" name="直線コネクタ 814"/>
        <xdr:cNvCxnSpPr/>
      </xdr:nvCxnSpPr>
      <xdr:spPr>
        <a:xfrm flipV="1">
          <a:off x="20434300" y="12870914"/>
          <a:ext cx="889000" cy="7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144755</xdr:rowOff>
    </xdr:from>
    <xdr:to>
      <xdr:col>31</xdr:col>
      <xdr:colOff>85725</xdr:colOff>
      <xdr:row>76</xdr:row>
      <xdr:rowOff>74904</xdr:rowOff>
    </xdr:to>
    <xdr:sp macro="" textlink="">
      <xdr:nvSpPr>
        <xdr:cNvPr id="816" name="フローチャート : 判断 815"/>
        <xdr:cNvSpPr/>
      </xdr:nvSpPr>
      <xdr:spPr>
        <a:xfrm>
          <a:off x="21272500" y="130035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66031</xdr:rowOff>
    </xdr:from>
    <xdr:ext cx="534377" cy="259045"/>
    <xdr:sp macro="" textlink="">
      <xdr:nvSpPr>
        <xdr:cNvPr id="817" name="テキスト ボックス 816"/>
        <xdr:cNvSpPr txBox="1"/>
      </xdr:nvSpPr>
      <xdr:spPr>
        <a:xfrm>
          <a:off x="21056111" y="1309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70,170</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84569</xdr:rowOff>
    </xdr:from>
    <xdr:to>
      <xdr:col>29</xdr:col>
      <xdr:colOff>517525</xdr:colOff>
      <xdr:row>75</xdr:row>
      <xdr:rowOff>88699</xdr:rowOff>
    </xdr:to>
    <xdr:cxnSp macro="">
      <xdr:nvCxnSpPr>
        <xdr:cNvPr id="818" name="直線コネクタ 817"/>
        <xdr:cNvCxnSpPr/>
      </xdr:nvCxnSpPr>
      <xdr:spPr>
        <a:xfrm flipV="1">
          <a:off x="19545300" y="12943319"/>
          <a:ext cx="889000" cy="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162075</xdr:rowOff>
    </xdr:from>
    <xdr:to>
      <xdr:col>29</xdr:col>
      <xdr:colOff>568325</xdr:colOff>
      <xdr:row>76</xdr:row>
      <xdr:rowOff>92225</xdr:rowOff>
    </xdr:to>
    <xdr:sp macro="" textlink="">
      <xdr:nvSpPr>
        <xdr:cNvPr id="819" name="フローチャート : 判断 818"/>
        <xdr:cNvSpPr/>
      </xdr:nvSpPr>
      <xdr:spPr>
        <a:xfrm>
          <a:off x="20383500" y="1302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83352</xdr:rowOff>
    </xdr:from>
    <xdr:ext cx="534377" cy="259045"/>
    <xdr:sp macro="" textlink="">
      <xdr:nvSpPr>
        <xdr:cNvPr id="820" name="テキスト ボックス 819"/>
        <xdr:cNvSpPr txBox="1"/>
      </xdr:nvSpPr>
      <xdr:spPr>
        <a:xfrm>
          <a:off x="20167111" y="1311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67,897</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88699</xdr:rowOff>
    </xdr:from>
    <xdr:to>
      <xdr:col>28</xdr:col>
      <xdr:colOff>314325</xdr:colOff>
      <xdr:row>75</xdr:row>
      <xdr:rowOff>100289</xdr:rowOff>
    </xdr:to>
    <xdr:cxnSp macro="">
      <xdr:nvCxnSpPr>
        <xdr:cNvPr id="821" name="直線コネクタ 820"/>
        <xdr:cNvCxnSpPr/>
      </xdr:nvCxnSpPr>
      <xdr:spPr>
        <a:xfrm flipV="1">
          <a:off x="18656300" y="12947449"/>
          <a:ext cx="889000" cy="1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168529</xdr:rowOff>
    </xdr:from>
    <xdr:to>
      <xdr:col>28</xdr:col>
      <xdr:colOff>365125</xdr:colOff>
      <xdr:row>76</xdr:row>
      <xdr:rowOff>98679</xdr:rowOff>
    </xdr:to>
    <xdr:sp macro="" textlink="">
      <xdr:nvSpPr>
        <xdr:cNvPr id="822" name="フローチャート : 判断 821"/>
        <xdr:cNvSpPr/>
      </xdr:nvSpPr>
      <xdr:spPr>
        <a:xfrm>
          <a:off x="19494500" y="1302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89806</xdr:rowOff>
    </xdr:from>
    <xdr:ext cx="534377" cy="259045"/>
    <xdr:sp macro="" textlink="">
      <xdr:nvSpPr>
        <xdr:cNvPr id="823" name="テキスト ボックス 822"/>
        <xdr:cNvSpPr txBox="1"/>
      </xdr:nvSpPr>
      <xdr:spPr>
        <a:xfrm>
          <a:off x="19278111" y="1312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67,050</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170365</xdr:rowOff>
    </xdr:from>
    <xdr:to>
      <xdr:col>27</xdr:col>
      <xdr:colOff>161925</xdr:colOff>
      <xdr:row>76</xdr:row>
      <xdr:rowOff>100515</xdr:rowOff>
    </xdr:to>
    <xdr:sp macro="" textlink="">
      <xdr:nvSpPr>
        <xdr:cNvPr id="824" name="フローチャート : 判断 823"/>
        <xdr:cNvSpPr/>
      </xdr:nvSpPr>
      <xdr:spPr>
        <a:xfrm>
          <a:off x="18605500" y="1302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91642</xdr:rowOff>
    </xdr:from>
    <xdr:ext cx="534377" cy="259045"/>
    <xdr:sp macro="" textlink="">
      <xdr:nvSpPr>
        <xdr:cNvPr id="825" name="テキスト ボックス 824"/>
        <xdr:cNvSpPr txBox="1"/>
      </xdr:nvSpPr>
      <xdr:spPr>
        <a:xfrm>
          <a:off x="18389111" y="1312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66,809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6" name="テキスト ボックス 82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7" name="テキスト ボックス 82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8" name="テキスト ボックス 82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9" name="テキスト ボックス 82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0" name="テキスト ボックス 82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137356</xdr:rowOff>
    </xdr:from>
    <xdr:to>
      <xdr:col>32</xdr:col>
      <xdr:colOff>238125</xdr:colOff>
      <xdr:row>75</xdr:row>
      <xdr:rowOff>67506</xdr:rowOff>
    </xdr:to>
    <xdr:sp macro="" textlink="">
      <xdr:nvSpPr>
        <xdr:cNvPr id="831" name="円/楕円 830"/>
        <xdr:cNvSpPr/>
      </xdr:nvSpPr>
      <xdr:spPr>
        <a:xfrm>
          <a:off x="22110700" y="1282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160233</xdr:rowOff>
    </xdr:from>
    <xdr:ext cx="534377" cy="259045"/>
    <xdr:sp macro="" textlink="">
      <xdr:nvSpPr>
        <xdr:cNvPr id="832" name="繰出金該当値テキスト"/>
        <xdr:cNvSpPr txBox="1"/>
      </xdr:nvSpPr>
      <xdr:spPr>
        <a:xfrm>
          <a:off x="22212300" y="1267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93,641</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132814</xdr:rowOff>
    </xdr:from>
    <xdr:to>
      <xdr:col>31</xdr:col>
      <xdr:colOff>85725</xdr:colOff>
      <xdr:row>75</xdr:row>
      <xdr:rowOff>62964</xdr:rowOff>
    </xdr:to>
    <xdr:sp macro="" textlink="">
      <xdr:nvSpPr>
        <xdr:cNvPr id="833" name="円/楕円 832"/>
        <xdr:cNvSpPr/>
      </xdr:nvSpPr>
      <xdr:spPr>
        <a:xfrm>
          <a:off x="21272500" y="1282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79491</xdr:rowOff>
    </xdr:from>
    <xdr:ext cx="534377" cy="259045"/>
    <xdr:sp macro="" textlink="">
      <xdr:nvSpPr>
        <xdr:cNvPr id="834" name="テキスト ボックス 833"/>
        <xdr:cNvSpPr txBox="1"/>
      </xdr:nvSpPr>
      <xdr:spPr>
        <a:xfrm>
          <a:off x="21056111" y="1259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94,237</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33769</xdr:rowOff>
    </xdr:from>
    <xdr:to>
      <xdr:col>29</xdr:col>
      <xdr:colOff>568325</xdr:colOff>
      <xdr:row>75</xdr:row>
      <xdr:rowOff>135369</xdr:rowOff>
    </xdr:to>
    <xdr:sp macro="" textlink="">
      <xdr:nvSpPr>
        <xdr:cNvPr id="835" name="円/楕円 834"/>
        <xdr:cNvSpPr/>
      </xdr:nvSpPr>
      <xdr:spPr>
        <a:xfrm>
          <a:off x="20383500" y="1289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151896</xdr:rowOff>
    </xdr:from>
    <xdr:ext cx="534377" cy="259045"/>
    <xdr:sp macro="" textlink="">
      <xdr:nvSpPr>
        <xdr:cNvPr id="836" name="テキスト ボックス 835"/>
        <xdr:cNvSpPr txBox="1"/>
      </xdr:nvSpPr>
      <xdr:spPr>
        <a:xfrm>
          <a:off x="20167111" y="1266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84,735</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37899</xdr:rowOff>
    </xdr:from>
    <xdr:to>
      <xdr:col>28</xdr:col>
      <xdr:colOff>365125</xdr:colOff>
      <xdr:row>75</xdr:row>
      <xdr:rowOff>139499</xdr:rowOff>
    </xdr:to>
    <xdr:sp macro="" textlink="">
      <xdr:nvSpPr>
        <xdr:cNvPr id="837" name="円/楕円 836"/>
        <xdr:cNvSpPr/>
      </xdr:nvSpPr>
      <xdr:spPr>
        <a:xfrm>
          <a:off x="19494500" y="1289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156026</xdr:rowOff>
    </xdr:from>
    <xdr:ext cx="534377" cy="259045"/>
    <xdr:sp macro="" textlink="">
      <xdr:nvSpPr>
        <xdr:cNvPr id="838" name="テキスト ボックス 837"/>
        <xdr:cNvSpPr txBox="1"/>
      </xdr:nvSpPr>
      <xdr:spPr>
        <a:xfrm>
          <a:off x="19278111" y="1267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84,193</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49489</xdr:rowOff>
    </xdr:from>
    <xdr:to>
      <xdr:col>27</xdr:col>
      <xdr:colOff>161925</xdr:colOff>
      <xdr:row>75</xdr:row>
      <xdr:rowOff>151088</xdr:rowOff>
    </xdr:to>
    <xdr:sp macro="" textlink="">
      <xdr:nvSpPr>
        <xdr:cNvPr id="839" name="円/楕円 838"/>
        <xdr:cNvSpPr/>
      </xdr:nvSpPr>
      <xdr:spPr>
        <a:xfrm>
          <a:off x="18605500" y="129082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167616</xdr:rowOff>
    </xdr:from>
    <xdr:ext cx="534377" cy="259045"/>
    <xdr:sp macro="" textlink="">
      <xdr:nvSpPr>
        <xdr:cNvPr id="840" name="テキスト ボックス 839"/>
        <xdr:cNvSpPr txBox="1"/>
      </xdr:nvSpPr>
      <xdr:spPr>
        <a:xfrm>
          <a:off x="18389111" y="1268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82,672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1" name="正方形/長方形 84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2" name="正方形/長方形 84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3" name="正方形/長方形 84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44" name="正方形/長方形 84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45" name="正方形/長方形 84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6" name="正方形/長方形 84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47" name="正方形/長方形 84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8" name="正方形/長方形 84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9" name="テキスト ボックス 84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0" name="直線コネクタ 84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51" name="直線コネクタ 85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52" name="テキスト ボックス 85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53" name="直線コネクタ 85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54" name="テキスト ボックス 85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5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6" name="直線コネクタ 85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8" name="直線コネクタ 85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0" name="直線コネクタ 85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61" name="直線コネクタ 86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6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3" name="フローチャート : 判断 86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64" name="直線コネクタ 86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65" name="フローチャート : 判断 86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66" name="テキスト ボックス 86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7" name="直線コネクタ 86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8" name="フローチャート : 判断 86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9" name="テキスト ボックス 86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70" name="直線コネクタ 86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71" name="フローチャート : 判断 87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72" name="テキスト ボックス 87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3" name="フローチャート : 判断 87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74" name="テキスト ボックス 87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75" name="テキスト ボックス 87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6" name="テキスト ボックス 87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7" name="テキスト ボックス 87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8" name="テキスト ボックス 87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9" name="テキスト ボックス 87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円/楕円 87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8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82" name="円/楕円 88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83" name="テキスト ボックス 88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84" name="円/楕円 88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85" name="テキスト ボックス 88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6" name="円/楕円 88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7" name="テキスト ボックス 88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8" name="円/楕円 88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9" name="テキスト ボックス 88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90" name="正方形/長方形 88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91" name="正方形/長方形 89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92" name="テキスト ボックス 89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公債費は住民一人あたりのコストが</a:t>
          </a:r>
          <a:r>
            <a:rPr kumimoji="1" lang="en-US" altLang="ja-JP" sz="1300">
              <a:latin typeface="ＭＳ Ｐゴシック"/>
            </a:rPr>
            <a:t>184,224</a:t>
          </a:r>
          <a:r>
            <a:rPr kumimoji="1" lang="ja-JP" altLang="en-US" sz="1300">
              <a:latin typeface="ＭＳ Ｐゴシック"/>
            </a:rPr>
            <a:t>円となっており、類似団体と比較して一人当たりのコストが高い状況になっている。平成</a:t>
          </a:r>
          <a:r>
            <a:rPr kumimoji="1" lang="en-US" altLang="ja-JP" sz="1300">
              <a:latin typeface="ＭＳ Ｐゴシック"/>
            </a:rPr>
            <a:t>27</a:t>
          </a:r>
          <a:r>
            <a:rPr kumimoji="1" lang="ja-JP" altLang="en-US" sz="1300">
              <a:latin typeface="ＭＳ Ｐゴシック"/>
            </a:rPr>
            <a:t>年度については計画的な公債費の繰上償還（償還額：</a:t>
          </a:r>
          <a:r>
            <a:rPr kumimoji="1" lang="en-US" altLang="ja-JP" sz="1300">
              <a:latin typeface="ＭＳ Ｐゴシック"/>
            </a:rPr>
            <a:t>163,839</a:t>
          </a:r>
          <a:r>
            <a:rPr kumimoji="1" lang="ja-JP" altLang="en-US" sz="1300">
              <a:latin typeface="ＭＳ Ｐゴシック"/>
            </a:rPr>
            <a:t>千円）を実施したことが大きな要因である。また、人件費についても、平成</a:t>
          </a:r>
          <a:r>
            <a:rPr kumimoji="1" lang="en-US" altLang="ja-JP" sz="1300">
              <a:latin typeface="ＭＳ Ｐゴシック"/>
            </a:rPr>
            <a:t>25</a:t>
          </a:r>
          <a:r>
            <a:rPr kumimoji="1" lang="ja-JP" altLang="en-US" sz="1300">
              <a:latin typeface="ＭＳ Ｐゴシック"/>
            </a:rPr>
            <a:t>年</a:t>
          </a:r>
          <a:r>
            <a:rPr kumimoji="1" lang="en-US" altLang="ja-JP" sz="1300">
              <a:latin typeface="ＭＳ Ｐゴシック"/>
            </a:rPr>
            <a:t>7</a:t>
          </a:r>
          <a:r>
            <a:rPr kumimoji="1" lang="ja-JP" altLang="en-US" sz="1300">
              <a:latin typeface="ＭＳ Ｐゴシック"/>
            </a:rPr>
            <a:t>月豪雨災害復旧事業に当たり任期付職員採用等により類似団体と比較して高い状況になっている。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島根県津和野町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7,902
7,846
307.03
10,057,905
9,796,445
134,583
4,967,918
12,733,481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10.9
89.1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122936</xdr:rowOff>
    </xdr:from>
    <xdr:to>
      <xdr:col>6</xdr:col>
      <xdr:colOff>510540</xdr:colOff>
      <xdr:row>38</xdr:row>
      <xdr:rowOff>72644</xdr:rowOff>
    </xdr:to>
    <xdr:cxnSp macro="">
      <xdr:nvCxnSpPr>
        <xdr:cNvPr id="56" name="直線コネクタ 55"/>
        <xdr:cNvCxnSpPr/>
      </xdr:nvCxnSpPr>
      <xdr:spPr>
        <a:xfrm flipV="1">
          <a:off x="4633595" y="5094986"/>
          <a:ext cx="1270" cy="1492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76471</xdr:rowOff>
    </xdr:from>
    <xdr:ext cx="469744" cy="259045"/>
    <xdr:sp macro="" textlink="">
      <xdr:nvSpPr>
        <xdr:cNvPr id="57" name="議会費最小値テキスト"/>
        <xdr:cNvSpPr txBox="1"/>
      </xdr:nvSpPr>
      <xdr:spPr>
        <a:xfrm>
          <a:off x="4686300" y="65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7,128</a:t>
          </a:r>
          <a:endParaRPr kumimoji="1" lang="ja-JP" altLang="en-US" sz="1000" b="1">
            <a:latin typeface="ＭＳ Ｐゴシック"/>
          </a:endParaRPr>
        </a:p>
      </xdr:txBody>
    </xdr:sp>
    <xdr:clientData/>
  </xdr:oneCellAnchor>
  <xdr:twoCellAnchor>
    <xdr:from>
      <xdr:col>6</xdr:col>
      <xdr:colOff>422275</xdr:colOff>
      <xdr:row>38</xdr:row>
      <xdr:rowOff>72644</xdr:rowOff>
    </xdr:from>
    <xdr:to>
      <xdr:col>6</xdr:col>
      <xdr:colOff>600075</xdr:colOff>
      <xdr:row>38</xdr:row>
      <xdr:rowOff>72644</xdr:rowOff>
    </xdr:to>
    <xdr:cxnSp macro="">
      <xdr:nvCxnSpPr>
        <xdr:cNvPr id="58" name="直線コネクタ 57"/>
        <xdr:cNvCxnSpPr/>
      </xdr:nvCxnSpPr>
      <xdr:spPr>
        <a:xfrm>
          <a:off x="4546600" y="658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69613</xdr:rowOff>
    </xdr:from>
    <xdr:ext cx="534377" cy="259045"/>
    <xdr:sp macro="" textlink="">
      <xdr:nvSpPr>
        <xdr:cNvPr id="59" name="議会費最大値テキスト"/>
        <xdr:cNvSpPr txBox="1"/>
      </xdr:nvSpPr>
      <xdr:spPr>
        <a:xfrm>
          <a:off x="4686300" y="487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18,882</a:t>
          </a:r>
          <a:endParaRPr kumimoji="1" lang="ja-JP" altLang="en-US" sz="1000" b="1">
            <a:latin typeface="ＭＳ Ｐゴシック"/>
          </a:endParaRPr>
        </a:p>
      </xdr:txBody>
    </xdr:sp>
    <xdr:clientData/>
  </xdr:oneCellAnchor>
  <xdr:twoCellAnchor>
    <xdr:from>
      <xdr:col>6</xdr:col>
      <xdr:colOff>422275</xdr:colOff>
      <xdr:row>29</xdr:row>
      <xdr:rowOff>122936</xdr:rowOff>
    </xdr:from>
    <xdr:to>
      <xdr:col>6</xdr:col>
      <xdr:colOff>600075</xdr:colOff>
      <xdr:row>29</xdr:row>
      <xdr:rowOff>122936</xdr:rowOff>
    </xdr:to>
    <xdr:cxnSp macro="">
      <xdr:nvCxnSpPr>
        <xdr:cNvPr id="60" name="直線コネクタ 59"/>
        <xdr:cNvCxnSpPr/>
      </xdr:nvCxnSpPr>
      <xdr:spPr>
        <a:xfrm>
          <a:off x="4546600" y="509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67945</xdr:rowOff>
    </xdr:from>
    <xdr:to>
      <xdr:col>6</xdr:col>
      <xdr:colOff>511175</xdr:colOff>
      <xdr:row>36</xdr:row>
      <xdr:rowOff>80391</xdr:rowOff>
    </xdr:to>
    <xdr:cxnSp macro="">
      <xdr:nvCxnSpPr>
        <xdr:cNvPr id="61" name="直線コネクタ 60"/>
        <xdr:cNvCxnSpPr/>
      </xdr:nvCxnSpPr>
      <xdr:spPr>
        <a:xfrm>
          <a:off x="3797300" y="6240145"/>
          <a:ext cx="838200" cy="1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25671</xdr:rowOff>
    </xdr:from>
    <xdr:ext cx="469744" cy="259045"/>
    <xdr:sp macro="" textlink="">
      <xdr:nvSpPr>
        <xdr:cNvPr id="62" name="議会費平均値テキスト"/>
        <xdr:cNvSpPr txBox="1"/>
      </xdr:nvSpPr>
      <xdr:spPr>
        <a:xfrm>
          <a:off x="4686300" y="6026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9,978</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2794</xdr:rowOff>
    </xdr:from>
    <xdr:to>
      <xdr:col>6</xdr:col>
      <xdr:colOff>561975</xdr:colOff>
      <xdr:row>36</xdr:row>
      <xdr:rowOff>104394</xdr:rowOff>
    </xdr:to>
    <xdr:sp macro="" textlink="">
      <xdr:nvSpPr>
        <xdr:cNvPr id="63" name="フローチャート : 判断 62"/>
        <xdr:cNvSpPr/>
      </xdr:nvSpPr>
      <xdr:spPr>
        <a:xfrm>
          <a:off x="45847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86614</xdr:rowOff>
    </xdr:from>
    <xdr:to>
      <xdr:col>5</xdr:col>
      <xdr:colOff>358775</xdr:colOff>
      <xdr:row>36</xdr:row>
      <xdr:rowOff>67945</xdr:rowOff>
    </xdr:to>
    <xdr:cxnSp macro="">
      <xdr:nvCxnSpPr>
        <xdr:cNvPr id="64" name="直線コネクタ 63"/>
        <xdr:cNvCxnSpPr/>
      </xdr:nvCxnSpPr>
      <xdr:spPr>
        <a:xfrm>
          <a:off x="2908300" y="6087364"/>
          <a:ext cx="889000" cy="15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17145</xdr:rowOff>
    </xdr:from>
    <xdr:to>
      <xdr:col>5</xdr:col>
      <xdr:colOff>409575</xdr:colOff>
      <xdr:row>36</xdr:row>
      <xdr:rowOff>118745</xdr:rowOff>
    </xdr:to>
    <xdr:sp macro="" textlink="">
      <xdr:nvSpPr>
        <xdr:cNvPr id="65" name="フローチャート : 判断 64"/>
        <xdr:cNvSpPr/>
      </xdr:nvSpPr>
      <xdr:spPr>
        <a:xfrm>
          <a:off x="3746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109872</xdr:rowOff>
    </xdr:from>
    <xdr:ext cx="469744" cy="259045"/>
    <xdr:sp macro="" textlink="">
      <xdr:nvSpPr>
        <xdr:cNvPr id="66" name="テキスト ボックス 65"/>
        <xdr:cNvSpPr txBox="1"/>
      </xdr:nvSpPr>
      <xdr:spPr>
        <a:xfrm>
          <a:off x="3562427" y="6282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9,865</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57277</xdr:rowOff>
    </xdr:from>
    <xdr:to>
      <xdr:col>4</xdr:col>
      <xdr:colOff>155575</xdr:colOff>
      <xdr:row>35</xdr:row>
      <xdr:rowOff>86614</xdr:rowOff>
    </xdr:to>
    <xdr:cxnSp macro="">
      <xdr:nvCxnSpPr>
        <xdr:cNvPr id="67" name="直線コネクタ 66"/>
        <xdr:cNvCxnSpPr/>
      </xdr:nvCxnSpPr>
      <xdr:spPr>
        <a:xfrm>
          <a:off x="2019300" y="6058027"/>
          <a:ext cx="889000"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51054</xdr:rowOff>
    </xdr:from>
    <xdr:to>
      <xdr:col>4</xdr:col>
      <xdr:colOff>206375</xdr:colOff>
      <xdr:row>36</xdr:row>
      <xdr:rowOff>152654</xdr:rowOff>
    </xdr:to>
    <xdr:sp macro="" textlink="">
      <xdr:nvSpPr>
        <xdr:cNvPr id="68" name="フローチャート : 判断 67"/>
        <xdr:cNvSpPr/>
      </xdr:nvSpPr>
      <xdr:spPr>
        <a:xfrm>
          <a:off x="2857500" y="62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143781</xdr:rowOff>
    </xdr:from>
    <xdr:ext cx="469744" cy="259045"/>
    <xdr:sp macro="" textlink="">
      <xdr:nvSpPr>
        <xdr:cNvPr id="69" name="テキスト ボックス 68"/>
        <xdr:cNvSpPr txBox="1"/>
      </xdr:nvSpPr>
      <xdr:spPr>
        <a:xfrm>
          <a:off x="2673427" y="6315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9,598</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154686</xdr:rowOff>
    </xdr:from>
    <xdr:to>
      <xdr:col>2</xdr:col>
      <xdr:colOff>638175</xdr:colOff>
      <xdr:row>35</xdr:row>
      <xdr:rowOff>57277</xdr:rowOff>
    </xdr:to>
    <xdr:cxnSp macro="">
      <xdr:nvCxnSpPr>
        <xdr:cNvPr id="70" name="直線コネクタ 69"/>
        <xdr:cNvCxnSpPr/>
      </xdr:nvCxnSpPr>
      <xdr:spPr>
        <a:xfrm>
          <a:off x="1130300" y="5983986"/>
          <a:ext cx="889000" cy="7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21590</xdr:rowOff>
    </xdr:from>
    <xdr:to>
      <xdr:col>3</xdr:col>
      <xdr:colOff>3175</xdr:colOff>
      <xdr:row>36</xdr:row>
      <xdr:rowOff>123190</xdr:rowOff>
    </xdr:to>
    <xdr:sp macro="" textlink="">
      <xdr:nvSpPr>
        <xdr:cNvPr id="71" name="フローチャート : 判断 70"/>
        <xdr:cNvSpPr/>
      </xdr:nvSpPr>
      <xdr:spPr>
        <a:xfrm>
          <a:off x="19685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114317</xdr:rowOff>
    </xdr:from>
    <xdr:ext cx="469744" cy="259045"/>
    <xdr:sp macro="" textlink="">
      <xdr:nvSpPr>
        <xdr:cNvPr id="72" name="テキスト ボックス 71"/>
        <xdr:cNvSpPr txBox="1"/>
      </xdr:nvSpPr>
      <xdr:spPr>
        <a:xfrm>
          <a:off x="1784427" y="6286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9,830</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54864</xdr:rowOff>
    </xdr:from>
    <xdr:to>
      <xdr:col>1</xdr:col>
      <xdr:colOff>485775</xdr:colOff>
      <xdr:row>35</xdr:row>
      <xdr:rowOff>156464</xdr:rowOff>
    </xdr:to>
    <xdr:sp macro="" textlink="">
      <xdr:nvSpPr>
        <xdr:cNvPr id="73" name="フローチャート : 判断 72"/>
        <xdr:cNvSpPr/>
      </xdr:nvSpPr>
      <xdr:spPr>
        <a:xfrm>
          <a:off x="1079500" y="605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147591</xdr:rowOff>
    </xdr:from>
    <xdr:ext cx="534377" cy="259045"/>
    <xdr:sp macro="" textlink="">
      <xdr:nvSpPr>
        <xdr:cNvPr id="74" name="テキスト ボックス 73"/>
        <xdr:cNvSpPr txBox="1"/>
      </xdr:nvSpPr>
      <xdr:spPr>
        <a:xfrm>
          <a:off x="863111" y="614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29591</xdr:rowOff>
    </xdr:from>
    <xdr:to>
      <xdr:col>6</xdr:col>
      <xdr:colOff>561975</xdr:colOff>
      <xdr:row>36</xdr:row>
      <xdr:rowOff>131191</xdr:rowOff>
    </xdr:to>
    <xdr:sp macro="" textlink="">
      <xdr:nvSpPr>
        <xdr:cNvPr id="80" name="円/楕円 79"/>
        <xdr:cNvSpPr/>
      </xdr:nvSpPr>
      <xdr:spPr>
        <a:xfrm>
          <a:off x="4584700" y="620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8018</xdr:rowOff>
    </xdr:from>
    <xdr:ext cx="469744" cy="259045"/>
    <xdr:sp macro="" textlink="">
      <xdr:nvSpPr>
        <xdr:cNvPr id="81" name="議会費該当値テキスト"/>
        <xdr:cNvSpPr txBox="1"/>
      </xdr:nvSpPr>
      <xdr:spPr>
        <a:xfrm>
          <a:off x="4686300" y="6180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9,767</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17145</xdr:rowOff>
    </xdr:from>
    <xdr:to>
      <xdr:col>5</xdr:col>
      <xdr:colOff>409575</xdr:colOff>
      <xdr:row>36</xdr:row>
      <xdr:rowOff>118745</xdr:rowOff>
    </xdr:to>
    <xdr:sp macro="" textlink="">
      <xdr:nvSpPr>
        <xdr:cNvPr id="82" name="円/楕円 81"/>
        <xdr:cNvSpPr/>
      </xdr:nvSpPr>
      <xdr:spPr>
        <a:xfrm>
          <a:off x="3746500" y="618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135272</xdr:rowOff>
    </xdr:from>
    <xdr:ext cx="469744" cy="259045"/>
    <xdr:sp macro="" textlink="">
      <xdr:nvSpPr>
        <xdr:cNvPr id="83" name="テキスト ボックス 82"/>
        <xdr:cNvSpPr txBox="1"/>
      </xdr:nvSpPr>
      <xdr:spPr>
        <a:xfrm>
          <a:off x="3562427" y="596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9,865</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35814</xdr:rowOff>
    </xdr:from>
    <xdr:to>
      <xdr:col>4</xdr:col>
      <xdr:colOff>206375</xdr:colOff>
      <xdr:row>35</xdr:row>
      <xdr:rowOff>137414</xdr:rowOff>
    </xdr:to>
    <xdr:sp macro="" textlink="">
      <xdr:nvSpPr>
        <xdr:cNvPr id="84" name="円/楕円 83"/>
        <xdr:cNvSpPr/>
      </xdr:nvSpPr>
      <xdr:spPr>
        <a:xfrm>
          <a:off x="2857500" y="603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153941</xdr:rowOff>
    </xdr:from>
    <xdr:ext cx="534377" cy="259045"/>
    <xdr:sp macro="" textlink="">
      <xdr:nvSpPr>
        <xdr:cNvPr id="85" name="テキスト ボックス 84"/>
        <xdr:cNvSpPr txBox="1"/>
      </xdr:nvSpPr>
      <xdr:spPr>
        <a:xfrm>
          <a:off x="2641111" y="581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11,068</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6477</xdr:rowOff>
    </xdr:from>
    <xdr:to>
      <xdr:col>3</xdr:col>
      <xdr:colOff>3175</xdr:colOff>
      <xdr:row>35</xdr:row>
      <xdr:rowOff>108077</xdr:rowOff>
    </xdr:to>
    <xdr:sp macro="" textlink="">
      <xdr:nvSpPr>
        <xdr:cNvPr id="86" name="円/楕円 85"/>
        <xdr:cNvSpPr/>
      </xdr:nvSpPr>
      <xdr:spPr>
        <a:xfrm>
          <a:off x="1968500" y="600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124604</xdr:rowOff>
    </xdr:from>
    <xdr:ext cx="534377" cy="259045"/>
    <xdr:sp macro="" textlink="">
      <xdr:nvSpPr>
        <xdr:cNvPr id="87" name="テキスト ボックス 86"/>
        <xdr:cNvSpPr txBox="1"/>
      </xdr:nvSpPr>
      <xdr:spPr>
        <a:xfrm>
          <a:off x="1752111" y="5782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11,299</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103886</xdr:rowOff>
    </xdr:from>
    <xdr:to>
      <xdr:col>1</xdr:col>
      <xdr:colOff>485775</xdr:colOff>
      <xdr:row>35</xdr:row>
      <xdr:rowOff>34036</xdr:rowOff>
    </xdr:to>
    <xdr:sp macro="" textlink="">
      <xdr:nvSpPr>
        <xdr:cNvPr id="88" name="円/楕円 87"/>
        <xdr:cNvSpPr/>
      </xdr:nvSpPr>
      <xdr:spPr>
        <a:xfrm>
          <a:off x="1079500" y="593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50563</xdr:rowOff>
    </xdr:from>
    <xdr:ext cx="534377" cy="259045"/>
    <xdr:sp macro="" textlink="">
      <xdr:nvSpPr>
        <xdr:cNvPr id="89" name="テキスト ボックス 88"/>
        <xdr:cNvSpPr txBox="1"/>
      </xdr:nvSpPr>
      <xdr:spPr>
        <a:xfrm>
          <a:off x="863111" y="570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11,882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87,583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168507</xdr:rowOff>
    </xdr:from>
    <xdr:to>
      <xdr:col>6</xdr:col>
      <xdr:colOff>510540</xdr:colOff>
      <xdr:row>58</xdr:row>
      <xdr:rowOff>98402</xdr:rowOff>
    </xdr:to>
    <xdr:cxnSp macro="">
      <xdr:nvCxnSpPr>
        <xdr:cNvPr id="115" name="直線コネクタ 114"/>
        <xdr:cNvCxnSpPr/>
      </xdr:nvCxnSpPr>
      <xdr:spPr>
        <a:xfrm flipV="1">
          <a:off x="4633595" y="8569557"/>
          <a:ext cx="1270" cy="1472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102229</xdr:rowOff>
    </xdr:from>
    <xdr:ext cx="534377" cy="259045"/>
    <xdr:sp macro="" textlink="">
      <xdr:nvSpPr>
        <xdr:cNvPr id="116" name="総務費最小値テキスト"/>
        <xdr:cNvSpPr txBox="1"/>
      </xdr:nvSpPr>
      <xdr:spPr>
        <a:xfrm>
          <a:off x="4686300" y="1004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52,646</a:t>
          </a:r>
          <a:endParaRPr kumimoji="1" lang="ja-JP" altLang="en-US" sz="1000" b="1">
            <a:latin typeface="ＭＳ Ｐゴシック"/>
          </a:endParaRPr>
        </a:p>
      </xdr:txBody>
    </xdr:sp>
    <xdr:clientData/>
  </xdr:oneCellAnchor>
  <xdr:twoCellAnchor>
    <xdr:from>
      <xdr:col>6</xdr:col>
      <xdr:colOff>422275</xdr:colOff>
      <xdr:row>58</xdr:row>
      <xdr:rowOff>98402</xdr:rowOff>
    </xdr:from>
    <xdr:to>
      <xdr:col>6</xdr:col>
      <xdr:colOff>600075</xdr:colOff>
      <xdr:row>58</xdr:row>
      <xdr:rowOff>98402</xdr:rowOff>
    </xdr:to>
    <xdr:cxnSp macro="">
      <xdr:nvCxnSpPr>
        <xdr:cNvPr id="117" name="直線コネクタ 116"/>
        <xdr:cNvCxnSpPr/>
      </xdr:nvCxnSpPr>
      <xdr:spPr>
        <a:xfrm>
          <a:off x="4546600" y="1004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115184</xdr:rowOff>
    </xdr:from>
    <xdr:ext cx="599010" cy="259045"/>
    <xdr:sp macro="" textlink="">
      <xdr:nvSpPr>
        <xdr:cNvPr id="118" name="総務費最大値テキスト"/>
        <xdr:cNvSpPr txBox="1"/>
      </xdr:nvSpPr>
      <xdr:spPr>
        <a:xfrm>
          <a:off x="4686300" y="8344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503,679</a:t>
          </a:r>
          <a:endParaRPr kumimoji="1" lang="ja-JP" altLang="en-US" sz="1000" b="1">
            <a:latin typeface="ＭＳ Ｐゴシック"/>
          </a:endParaRPr>
        </a:p>
      </xdr:txBody>
    </xdr:sp>
    <xdr:clientData/>
  </xdr:oneCellAnchor>
  <xdr:twoCellAnchor>
    <xdr:from>
      <xdr:col>6</xdr:col>
      <xdr:colOff>422275</xdr:colOff>
      <xdr:row>49</xdr:row>
      <xdr:rowOff>168507</xdr:rowOff>
    </xdr:from>
    <xdr:to>
      <xdr:col>6</xdr:col>
      <xdr:colOff>600075</xdr:colOff>
      <xdr:row>49</xdr:row>
      <xdr:rowOff>168507</xdr:rowOff>
    </xdr:to>
    <xdr:cxnSp macro="">
      <xdr:nvCxnSpPr>
        <xdr:cNvPr id="119" name="直線コネクタ 118"/>
        <xdr:cNvCxnSpPr/>
      </xdr:nvCxnSpPr>
      <xdr:spPr>
        <a:xfrm>
          <a:off x="4546600" y="856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4261</xdr:rowOff>
    </xdr:from>
    <xdr:to>
      <xdr:col>6</xdr:col>
      <xdr:colOff>511175</xdr:colOff>
      <xdr:row>56</xdr:row>
      <xdr:rowOff>70483</xdr:rowOff>
    </xdr:to>
    <xdr:cxnSp macro="">
      <xdr:nvCxnSpPr>
        <xdr:cNvPr id="120" name="直線コネクタ 119"/>
        <xdr:cNvCxnSpPr/>
      </xdr:nvCxnSpPr>
      <xdr:spPr>
        <a:xfrm>
          <a:off x="3797300" y="9605461"/>
          <a:ext cx="838200" cy="66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70690</xdr:rowOff>
    </xdr:from>
    <xdr:ext cx="599010" cy="259045"/>
    <xdr:sp macro="" textlink="">
      <xdr:nvSpPr>
        <xdr:cNvPr id="121" name="総務費平均値テキスト"/>
        <xdr:cNvSpPr txBox="1"/>
      </xdr:nvSpPr>
      <xdr:spPr>
        <a:xfrm>
          <a:off x="4686300" y="9671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143,970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92263</xdr:rowOff>
    </xdr:from>
    <xdr:to>
      <xdr:col>6</xdr:col>
      <xdr:colOff>561975</xdr:colOff>
      <xdr:row>57</xdr:row>
      <xdr:rowOff>22413</xdr:rowOff>
    </xdr:to>
    <xdr:sp macro="" textlink="">
      <xdr:nvSpPr>
        <xdr:cNvPr id="122" name="フローチャート : 判断 121"/>
        <xdr:cNvSpPr/>
      </xdr:nvSpPr>
      <xdr:spPr>
        <a:xfrm>
          <a:off x="4584700" y="969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146764</xdr:rowOff>
    </xdr:from>
    <xdr:to>
      <xdr:col>5</xdr:col>
      <xdr:colOff>358775</xdr:colOff>
      <xdr:row>56</xdr:row>
      <xdr:rowOff>4261</xdr:rowOff>
    </xdr:to>
    <xdr:cxnSp macro="">
      <xdr:nvCxnSpPr>
        <xdr:cNvPr id="123" name="直線コネクタ 122"/>
        <xdr:cNvCxnSpPr/>
      </xdr:nvCxnSpPr>
      <xdr:spPr>
        <a:xfrm>
          <a:off x="2908300" y="9576514"/>
          <a:ext cx="889000" cy="28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109203</xdr:rowOff>
    </xdr:from>
    <xdr:to>
      <xdr:col>5</xdr:col>
      <xdr:colOff>409575</xdr:colOff>
      <xdr:row>56</xdr:row>
      <xdr:rowOff>39353</xdr:rowOff>
    </xdr:to>
    <xdr:sp macro="" textlink="">
      <xdr:nvSpPr>
        <xdr:cNvPr id="124" name="フローチャート : 判断 123"/>
        <xdr:cNvSpPr/>
      </xdr:nvSpPr>
      <xdr:spPr>
        <a:xfrm>
          <a:off x="3746500" y="953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55880</xdr:rowOff>
    </xdr:from>
    <xdr:ext cx="599010" cy="259045"/>
    <xdr:sp macro="" textlink="">
      <xdr:nvSpPr>
        <xdr:cNvPr id="125" name="テキスト ボックス 124"/>
        <xdr:cNvSpPr txBox="1"/>
      </xdr:nvSpPr>
      <xdr:spPr>
        <a:xfrm>
          <a:off x="3497794" y="9314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191,283</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98794</xdr:rowOff>
    </xdr:from>
    <xdr:to>
      <xdr:col>4</xdr:col>
      <xdr:colOff>155575</xdr:colOff>
      <xdr:row>55</xdr:row>
      <xdr:rowOff>146764</xdr:rowOff>
    </xdr:to>
    <xdr:cxnSp macro="">
      <xdr:nvCxnSpPr>
        <xdr:cNvPr id="126" name="直線コネクタ 125"/>
        <xdr:cNvCxnSpPr/>
      </xdr:nvCxnSpPr>
      <xdr:spPr>
        <a:xfrm>
          <a:off x="2019300" y="9528544"/>
          <a:ext cx="889000" cy="4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150099</xdr:rowOff>
    </xdr:from>
    <xdr:to>
      <xdr:col>4</xdr:col>
      <xdr:colOff>206375</xdr:colOff>
      <xdr:row>57</xdr:row>
      <xdr:rowOff>80249</xdr:rowOff>
    </xdr:to>
    <xdr:sp macro="" textlink="">
      <xdr:nvSpPr>
        <xdr:cNvPr id="127" name="フローチャート : 判断 126"/>
        <xdr:cNvSpPr/>
      </xdr:nvSpPr>
      <xdr:spPr>
        <a:xfrm>
          <a:off x="2857500" y="975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71376</xdr:rowOff>
    </xdr:from>
    <xdr:ext cx="599010" cy="259045"/>
    <xdr:sp macro="" textlink="">
      <xdr:nvSpPr>
        <xdr:cNvPr id="128" name="テキスト ボックス 127"/>
        <xdr:cNvSpPr txBox="1"/>
      </xdr:nvSpPr>
      <xdr:spPr>
        <a:xfrm>
          <a:off x="2608794" y="9844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126,260</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98794</xdr:rowOff>
    </xdr:from>
    <xdr:to>
      <xdr:col>2</xdr:col>
      <xdr:colOff>638175</xdr:colOff>
      <xdr:row>56</xdr:row>
      <xdr:rowOff>106478</xdr:rowOff>
    </xdr:to>
    <xdr:cxnSp macro="">
      <xdr:nvCxnSpPr>
        <xdr:cNvPr id="129" name="直線コネクタ 128"/>
        <xdr:cNvCxnSpPr/>
      </xdr:nvCxnSpPr>
      <xdr:spPr>
        <a:xfrm flipV="1">
          <a:off x="1130300" y="9528544"/>
          <a:ext cx="889000" cy="179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162858</xdr:rowOff>
    </xdr:from>
    <xdr:to>
      <xdr:col>3</xdr:col>
      <xdr:colOff>3175</xdr:colOff>
      <xdr:row>57</xdr:row>
      <xdr:rowOff>93008</xdr:rowOff>
    </xdr:to>
    <xdr:sp macro="" textlink="">
      <xdr:nvSpPr>
        <xdr:cNvPr id="130" name="フローチャート : 判断 129"/>
        <xdr:cNvSpPr/>
      </xdr:nvSpPr>
      <xdr:spPr>
        <a:xfrm>
          <a:off x="1968500" y="976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84135</xdr:rowOff>
    </xdr:from>
    <xdr:ext cx="599010" cy="259045"/>
    <xdr:sp macro="" textlink="">
      <xdr:nvSpPr>
        <xdr:cNvPr id="131" name="テキスト ボックス 130"/>
        <xdr:cNvSpPr txBox="1"/>
      </xdr:nvSpPr>
      <xdr:spPr>
        <a:xfrm>
          <a:off x="1719794" y="9856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122,353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164788</xdr:rowOff>
    </xdr:from>
    <xdr:to>
      <xdr:col>1</xdr:col>
      <xdr:colOff>485775</xdr:colOff>
      <xdr:row>57</xdr:row>
      <xdr:rowOff>94938</xdr:rowOff>
    </xdr:to>
    <xdr:sp macro="" textlink="">
      <xdr:nvSpPr>
        <xdr:cNvPr id="132" name="フローチャート : 判断 131"/>
        <xdr:cNvSpPr/>
      </xdr:nvSpPr>
      <xdr:spPr>
        <a:xfrm>
          <a:off x="1079500" y="976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86065</xdr:rowOff>
    </xdr:from>
    <xdr:ext cx="599010" cy="259045"/>
    <xdr:sp macro="" textlink="">
      <xdr:nvSpPr>
        <xdr:cNvPr id="133" name="テキスト ボックス 132"/>
        <xdr:cNvSpPr txBox="1"/>
      </xdr:nvSpPr>
      <xdr:spPr>
        <a:xfrm>
          <a:off x="830794" y="9858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121,762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19683</xdr:rowOff>
    </xdr:from>
    <xdr:to>
      <xdr:col>6</xdr:col>
      <xdr:colOff>561975</xdr:colOff>
      <xdr:row>56</xdr:row>
      <xdr:rowOff>121283</xdr:rowOff>
    </xdr:to>
    <xdr:sp macro="" textlink="">
      <xdr:nvSpPr>
        <xdr:cNvPr id="139" name="円/楕円 138"/>
        <xdr:cNvSpPr/>
      </xdr:nvSpPr>
      <xdr:spPr>
        <a:xfrm>
          <a:off x="4584700" y="962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42560</xdr:rowOff>
    </xdr:from>
    <xdr:ext cx="599010" cy="259045"/>
    <xdr:sp macro="" textlink="">
      <xdr:nvSpPr>
        <xdr:cNvPr id="140" name="総務費該当値テキスト"/>
        <xdr:cNvSpPr txBox="1"/>
      </xdr:nvSpPr>
      <xdr:spPr>
        <a:xfrm>
          <a:off x="4686300" y="9472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166,195</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124911</xdr:rowOff>
    </xdr:from>
    <xdr:to>
      <xdr:col>5</xdr:col>
      <xdr:colOff>409575</xdr:colOff>
      <xdr:row>56</xdr:row>
      <xdr:rowOff>55061</xdr:rowOff>
    </xdr:to>
    <xdr:sp macro="" textlink="">
      <xdr:nvSpPr>
        <xdr:cNvPr id="141" name="円/楕円 140"/>
        <xdr:cNvSpPr/>
      </xdr:nvSpPr>
      <xdr:spPr>
        <a:xfrm>
          <a:off x="3746500" y="955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46188</xdr:rowOff>
    </xdr:from>
    <xdr:ext cx="599010" cy="259045"/>
    <xdr:sp macro="" textlink="">
      <xdr:nvSpPr>
        <xdr:cNvPr id="142" name="テキスト ボックス 141"/>
        <xdr:cNvSpPr txBox="1"/>
      </xdr:nvSpPr>
      <xdr:spPr>
        <a:xfrm>
          <a:off x="3497794" y="9647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186,473</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95964</xdr:rowOff>
    </xdr:from>
    <xdr:to>
      <xdr:col>4</xdr:col>
      <xdr:colOff>206375</xdr:colOff>
      <xdr:row>56</xdr:row>
      <xdr:rowOff>26114</xdr:rowOff>
    </xdr:to>
    <xdr:sp macro="" textlink="">
      <xdr:nvSpPr>
        <xdr:cNvPr id="143" name="円/楕円 142"/>
        <xdr:cNvSpPr/>
      </xdr:nvSpPr>
      <xdr:spPr>
        <a:xfrm>
          <a:off x="2857500" y="952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42641</xdr:rowOff>
    </xdr:from>
    <xdr:ext cx="599010" cy="259045"/>
    <xdr:sp macro="" textlink="">
      <xdr:nvSpPr>
        <xdr:cNvPr id="144" name="テキスト ボックス 143"/>
        <xdr:cNvSpPr txBox="1"/>
      </xdr:nvSpPr>
      <xdr:spPr>
        <a:xfrm>
          <a:off x="2608794" y="9300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195,337</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47994</xdr:rowOff>
    </xdr:from>
    <xdr:to>
      <xdr:col>3</xdr:col>
      <xdr:colOff>3175</xdr:colOff>
      <xdr:row>55</xdr:row>
      <xdr:rowOff>149594</xdr:rowOff>
    </xdr:to>
    <xdr:sp macro="" textlink="">
      <xdr:nvSpPr>
        <xdr:cNvPr id="145" name="円/楕円 144"/>
        <xdr:cNvSpPr/>
      </xdr:nvSpPr>
      <xdr:spPr>
        <a:xfrm>
          <a:off x="1968500" y="947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53</xdr:row>
      <xdr:rowOff>166121</xdr:rowOff>
    </xdr:from>
    <xdr:ext cx="599010" cy="259045"/>
    <xdr:sp macro="" textlink="">
      <xdr:nvSpPr>
        <xdr:cNvPr id="146" name="テキスト ボックス 145"/>
        <xdr:cNvSpPr txBox="1"/>
      </xdr:nvSpPr>
      <xdr:spPr>
        <a:xfrm>
          <a:off x="1719794" y="925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210,026</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55678</xdr:rowOff>
    </xdr:from>
    <xdr:to>
      <xdr:col>1</xdr:col>
      <xdr:colOff>485775</xdr:colOff>
      <xdr:row>56</xdr:row>
      <xdr:rowOff>157278</xdr:rowOff>
    </xdr:to>
    <xdr:sp macro="" textlink="">
      <xdr:nvSpPr>
        <xdr:cNvPr id="147" name="円/楕円 146"/>
        <xdr:cNvSpPr/>
      </xdr:nvSpPr>
      <xdr:spPr>
        <a:xfrm>
          <a:off x="1079500" y="965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2355</xdr:rowOff>
    </xdr:from>
    <xdr:ext cx="599010" cy="259045"/>
    <xdr:sp macro="" textlink="">
      <xdr:nvSpPr>
        <xdr:cNvPr id="148" name="テキスト ボックス 147"/>
        <xdr:cNvSpPr txBox="1"/>
      </xdr:nvSpPr>
      <xdr:spPr>
        <a:xfrm>
          <a:off x="830794" y="9432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155,173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175,704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23196</xdr:rowOff>
    </xdr:from>
    <xdr:to>
      <xdr:col>6</xdr:col>
      <xdr:colOff>510540</xdr:colOff>
      <xdr:row>78</xdr:row>
      <xdr:rowOff>99329</xdr:rowOff>
    </xdr:to>
    <xdr:cxnSp macro="">
      <xdr:nvCxnSpPr>
        <xdr:cNvPr id="171" name="直線コネクタ 170"/>
        <xdr:cNvCxnSpPr/>
      </xdr:nvCxnSpPr>
      <xdr:spPr>
        <a:xfrm flipV="1">
          <a:off x="4633595" y="12024696"/>
          <a:ext cx="1270" cy="1447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103156</xdr:rowOff>
    </xdr:from>
    <xdr:ext cx="599010" cy="259045"/>
    <xdr:sp macro="" textlink="">
      <xdr:nvSpPr>
        <xdr:cNvPr id="172" name="民生費最小値テキスト"/>
        <xdr:cNvSpPr txBox="1"/>
      </xdr:nvSpPr>
      <xdr:spPr>
        <a:xfrm>
          <a:off x="4686300" y="13476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104,415</a:t>
          </a:r>
          <a:endParaRPr kumimoji="1" lang="ja-JP" altLang="en-US" sz="1000" b="1">
            <a:latin typeface="ＭＳ Ｐゴシック"/>
          </a:endParaRPr>
        </a:p>
      </xdr:txBody>
    </xdr:sp>
    <xdr:clientData/>
  </xdr:oneCellAnchor>
  <xdr:twoCellAnchor>
    <xdr:from>
      <xdr:col>6</xdr:col>
      <xdr:colOff>422275</xdr:colOff>
      <xdr:row>78</xdr:row>
      <xdr:rowOff>99329</xdr:rowOff>
    </xdr:from>
    <xdr:to>
      <xdr:col>6</xdr:col>
      <xdr:colOff>600075</xdr:colOff>
      <xdr:row>78</xdr:row>
      <xdr:rowOff>99329</xdr:rowOff>
    </xdr:to>
    <xdr:cxnSp macro="">
      <xdr:nvCxnSpPr>
        <xdr:cNvPr id="173" name="直線コネクタ 172"/>
        <xdr:cNvCxnSpPr/>
      </xdr:nvCxnSpPr>
      <xdr:spPr>
        <a:xfrm>
          <a:off x="4546600" y="134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141323</xdr:rowOff>
    </xdr:from>
    <xdr:ext cx="599010" cy="259045"/>
    <xdr:sp macro="" textlink="">
      <xdr:nvSpPr>
        <xdr:cNvPr id="174" name="民生費最大値テキスト"/>
        <xdr:cNvSpPr txBox="1"/>
      </xdr:nvSpPr>
      <xdr:spPr>
        <a:xfrm>
          <a:off x="4686300" y="1179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262,741</a:t>
          </a:r>
          <a:endParaRPr kumimoji="1" lang="ja-JP" altLang="en-US" sz="1000" b="1">
            <a:latin typeface="ＭＳ Ｐゴシック"/>
          </a:endParaRPr>
        </a:p>
      </xdr:txBody>
    </xdr:sp>
    <xdr:clientData/>
  </xdr:oneCellAnchor>
  <xdr:twoCellAnchor>
    <xdr:from>
      <xdr:col>6</xdr:col>
      <xdr:colOff>422275</xdr:colOff>
      <xdr:row>70</xdr:row>
      <xdr:rowOff>23196</xdr:rowOff>
    </xdr:from>
    <xdr:to>
      <xdr:col>6</xdr:col>
      <xdr:colOff>600075</xdr:colOff>
      <xdr:row>70</xdr:row>
      <xdr:rowOff>23196</xdr:rowOff>
    </xdr:to>
    <xdr:cxnSp macro="">
      <xdr:nvCxnSpPr>
        <xdr:cNvPr id="175" name="直線コネクタ 174"/>
        <xdr:cNvCxnSpPr/>
      </xdr:nvCxnSpPr>
      <xdr:spPr>
        <a:xfrm>
          <a:off x="4546600" y="12024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12836</xdr:rowOff>
    </xdr:from>
    <xdr:to>
      <xdr:col>6</xdr:col>
      <xdr:colOff>511175</xdr:colOff>
      <xdr:row>74</xdr:row>
      <xdr:rowOff>18615</xdr:rowOff>
    </xdr:to>
    <xdr:cxnSp macro="">
      <xdr:nvCxnSpPr>
        <xdr:cNvPr id="176" name="直線コネクタ 175"/>
        <xdr:cNvCxnSpPr/>
      </xdr:nvCxnSpPr>
      <xdr:spPr>
        <a:xfrm flipV="1">
          <a:off x="3797300" y="12528686"/>
          <a:ext cx="838200" cy="17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90653</xdr:rowOff>
    </xdr:from>
    <xdr:ext cx="599010" cy="259045"/>
    <xdr:sp macro="" textlink="">
      <xdr:nvSpPr>
        <xdr:cNvPr id="177" name="民生費平均値テキスト"/>
        <xdr:cNvSpPr txBox="1"/>
      </xdr:nvSpPr>
      <xdr:spPr>
        <a:xfrm>
          <a:off x="4686300" y="129494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153,699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112226</xdr:rowOff>
    </xdr:from>
    <xdr:to>
      <xdr:col>6</xdr:col>
      <xdr:colOff>561975</xdr:colOff>
      <xdr:row>76</xdr:row>
      <xdr:rowOff>42376</xdr:rowOff>
    </xdr:to>
    <xdr:sp macro="" textlink="">
      <xdr:nvSpPr>
        <xdr:cNvPr id="178" name="フローチャート : 判断 177"/>
        <xdr:cNvSpPr/>
      </xdr:nvSpPr>
      <xdr:spPr>
        <a:xfrm>
          <a:off x="4584700" y="1297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18615</xdr:rowOff>
    </xdr:from>
    <xdr:to>
      <xdr:col>5</xdr:col>
      <xdr:colOff>358775</xdr:colOff>
      <xdr:row>74</xdr:row>
      <xdr:rowOff>110732</xdr:rowOff>
    </xdr:to>
    <xdr:cxnSp macro="">
      <xdr:nvCxnSpPr>
        <xdr:cNvPr id="179" name="直線コネクタ 178"/>
        <xdr:cNvCxnSpPr/>
      </xdr:nvCxnSpPr>
      <xdr:spPr>
        <a:xfrm flipV="1">
          <a:off x="2908300" y="12705915"/>
          <a:ext cx="889000" cy="9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124964</xdr:rowOff>
    </xdr:from>
    <xdr:to>
      <xdr:col>5</xdr:col>
      <xdr:colOff>409575</xdr:colOff>
      <xdr:row>76</xdr:row>
      <xdr:rowOff>55113</xdr:rowOff>
    </xdr:to>
    <xdr:sp macro="" textlink="">
      <xdr:nvSpPr>
        <xdr:cNvPr id="180" name="フローチャート : 判断 179"/>
        <xdr:cNvSpPr/>
      </xdr:nvSpPr>
      <xdr:spPr>
        <a:xfrm>
          <a:off x="3746500" y="129837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46241</xdr:rowOff>
    </xdr:from>
    <xdr:ext cx="599010" cy="259045"/>
    <xdr:sp macro="" textlink="">
      <xdr:nvSpPr>
        <xdr:cNvPr id="181" name="テキスト ボックス 180"/>
        <xdr:cNvSpPr txBox="1"/>
      </xdr:nvSpPr>
      <xdr:spPr>
        <a:xfrm>
          <a:off x="3497794" y="13076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152,306</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110732</xdr:rowOff>
    </xdr:from>
    <xdr:to>
      <xdr:col>4</xdr:col>
      <xdr:colOff>155575</xdr:colOff>
      <xdr:row>75</xdr:row>
      <xdr:rowOff>30246</xdr:rowOff>
    </xdr:to>
    <xdr:cxnSp macro="">
      <xdr:nvCxnSpPr>
        <xdr:cNvPr id="182" name="直線コネクタ 181"/>
        <xdr:cNvCxnSpPr/>
      </xdr:nvCxnSpPr>
      <xdr:spPr>
        <a:xfrm flipV="1">
          <a:off x="2019300" y="12798032"/>
          <a:ext cx="889000" cy="90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84685</xdr:rowOff>
    </xdr:from>
    <xdr:to>
      <xdr:col>4</xdr:col>
      <xdr:colOff>206375</xdr:colOff>
      <xdr:row>77</xdr:row>
      <xdr:rowOff>14835</xdr:rowOff>
    </xdr:to>
    <xdr:sp macro="" textlink="">
      <xdr:nvSpPr>
        <xdr:cNvPr id="183" name="フローチャート : 判断 182"/>
        <xdr:cNvSpPr/>
      </xdr:nvSpPr>
      <xdr:spPr>
        <a:xfrm>
          <a:off x="2857500" y="131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5962</xdr:rowOff>
    </xdr:from>
    <xdr:ext cx="599010" cy="259045"/>
    <xdr:sp macro="" textlink="">
      <xdr:nvSpPr>
        <xdr:cNvPr id="184" name="テキスト ボックス 183"/>
        <xdr:cNvSpPr txBox="1"/>
      </xdr:nvSpPr>
      <xdr:spPr>
        <a:xfrm>
          <a:off x="2608794" y="13207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30246</xdr:rowOff>
    </xdr:from>
    <xdr:to>
      <xdr:col>2</xdr:col>
      <xdr:colOff>638175</xdr:colOff>
      <xdr:row>75</xdr:row>
      <xdr:rowOff>83282</xdr:rowOff>
    </xdr:to>
    <xdr:cxnSp macro="">
      <xdr:nvCxnSpPr>
        <xdr:cNvPr id="185" name="直線コネクタ 184"/>
        <xdr:cNvCxnSpPr/>
      </xdr:nvCxnSpPr>
      <xdr:spPr>
        <a:xfrm flipV="1">
          <a:off x="1130300" y="12888996"/>
          <a:ext cx="889000" cy="53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163671</xdr:rowOff>
    </xdr:from>
    <xdr:to>
      <xdr:col>3</xdr:col>
      <xdr:colOff>3175</xdr:colOff>
      <xdr:row>76</xdr:row>
      <xdr:rowOff>93821</xdr:rowOff>
    </xdr:to>
    <xdr:sp macro="" textlink="">
      <xdr:nvSpPr>
        <xdr:cNvPr id="186" name="フローチャート : 判断 185"/>
        <xdr:cNvSpPr/>
      </xdr:nvSpPr>
      <xdr:spPr>
        <a:xfrm>
          <a:off x="1968500" y="1302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84948</xdr:rowOff>
    </xdr:from>
    <xdr:ext cx="599010" cy="259045"/>
    <xdr:sp macro="" textlink="">
      <xdr:nvSpPr>
        <xdr:cNvPr id="187" name="テキスト ボックス 186"/>
        <xdr:cNvSpPr txBox="1"/>
      </xdr:nvSpPr>
      <xdr:spPr>
        <a:xfrm>
          <a:off x="1719794" y="13115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148,073</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92731</xdr:rowOff>
    </xdr:from>
    <xdr:to>
      <xdr:col>1</xdr:col>
      <xdr:colOff>485775</xdr:colOff>
      <xdr:row>77</xdr:row>
      <xdr:rowOff>22881</xdr:rowOff>
    </xdr:to>
    <xdr:sp macro="" textlink="">
      <xdr:nvSpPr>
        <xdr:cNvPr id="188" name="フローチャート : 判断 187"/>
        <xdr:cNvSpPr/>
      </xdr:nvSpPr>
      <xdr:spPr>
        <a:xfrm>
          <a:off x="1079500" y="1312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14008</xdr:rowOff>
    </xdr:from>
    <xdr:ext cx="599010" cy="259045"/>
    <xdr:sp macro="" textlink="">
      <xdr:nvSpPr>
        <xdr:cNvPr id="189" name="テキスト ボックス 188"/>
        <xdr:cNvSpPr txBox="1"/>
      </xdr:nvSpPr>
      <xdr:spPr>
        <a:xfrm>
          <a:off x="830794" y="13215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137,081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72</xdr:row>
      <xdr:rowOff>133486</xdr:rowOff>
    </xdr:from>
    <xdr:to>
      <xdr:col>6</xdr:col>
      <xdr:colOff>561975</xdr:colOff>
      <xdr:row>73</xdr:row>
      <xdr:rowOff>63636</xdr:rowOff>
    </xdr:to>
    <xdr:sp macro="" textlink="">
      <xdr:nvSpPr>
        <xdr:cNvPr id="195" name="円/楕円 194"/>
        <xdr:cNvSpPr/>
      </xdr:nvSpPr>
      <xdr:spPr>
        <a:xfrm>
          <a:off x="4584700" y="1247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71</xdr:row>
      <xdr:rowOff>156363</xdr:rowOff>
    </xdr:from>
    <xdr:ext cx="599010" cy="259045"/>
    <xdr:sp macro="" textlink="">
      <xdr:nvSpPr>
        <xdr:cNvPr id="196" name="民生費該当値テキスト"/>
        <xdr:cNvSpPr txBox="1"/>
      </xdr:nvSpPr>
      <xdr:spPr>
        <a:xfrm>
          <a:off x="4686300" y="12329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207,624</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139265</xdr:rowOff>
    </xdr:from>
    <xdr:to>
      <xdr:col>5</xdr:col>
      <xdr:colOff>409575</xdr:colOff>
      <xdr:row>74</xdr:row>
      <xdr:rowOff>69415</xdr:rowOff>
    </xdr:to>
    <xdr:sp macro="" textlink="">
      <xdr:nvSpPr>
        <xdr:cNvPr id="197" name="円/楕円 196"/>
        <xdr:cNvSpPr/>
      </xdr:nvSpPr>
      <xdr:spPr>
        <a:xfrm>
          <a:off x="3746500" y="1265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85942</xdr:rowOff>
    </xdr:from>
    <xdr:ext cx="599010" cy="259045"/>
    <xdr:sp macro="" textlink="">
      <xdr:nvSpPr>
        <xdr:cNvPr id="198" name="テキスト ボックス 197"/>
        <xdr:cNvSpPr txBox="1"/>
      </xdr:nvSpPr>
      <xdr:spPr>
        <a:xfrm>
          <a:off x="3497794" y="12430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188,242</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59932</xdr:rowOff>
    </xdr:from>
    <xdr:to>
      <xdr:col>4</xdr:col>
      <xdr:colOff>206375</xdr:colOff>
      <xdr:row>74</xdr:row>
      <xdr:rowOff>161532</xdr:rowOff>
    </xdr:to>
    <xdr:sp macro="" textlink="">
      <xdr:nvSpPr>
        <xdr:cNvPr id="199" name="円/楕円 198"/>
        <xdr:cNvSpPr/>
      </xdr:nvSpPr>
      <xdr:spPr>
        <a:xfrm>
          <a:off x="2857500" y="127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6609</xdr:rowOff>
    </xdr:from>
    <xdr:ext cx="599010" cy="259045"/>
    <xdr:sp macro="" textlink="">
      <xdr:nvSpPr>
        <xdr:cNvPr id="200" name="テキスト ボックス 199"/>
        <xdr:cNvSpPr txBox="1"/>
      </xdr:nvSpPr>
      <xdr:spPr>
        <a:xfrm>
          <a:off x="2608794" y="12522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178,168</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150896</xdr:rowOff>
    </xdr:from>
    <xdr:to>
      <xdr:col>3</xdr:col>
      <xdr:colOff>3175</xdr:colOff>
      <xdr:row>75</xdr:row>
      <xdr:rowOff>81046</xdr:rowOff>
    </xdr:to>
    <xdr:sp macro="" textlink="">
      <xdr:nvSpPr>
        <xdr:cNvPr id="201" name="円/楕円 200"/>
        <xdr:cNvSpPr/>
      </xdr:nvSpPr>
      <xdr:spPr>
        <a:xfrm>
          <a:off x="1968500" y="1283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97573</xdr:rowOff>
    </xdr:from>
    <xdr:ext cx="599010" cy="259045"/>
    <xdr:sp macro="" textlink="">
      <xdr:nvSpPr>
        <xdr:cNvPr id="202" name="テキスト ボックス 201"/>
        <xdr:cNvSpPr txBox="1"/>
      </xdr:nvSpPr>
      <xdr:spPr>
        <a:xfrm>
          <a:off x="1719794" y="12613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168,220</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32482</xdr:rowOff>
    </xdr:from>
    <xdr:to>
      <xdr:col>1</xdr:col>
      <xdr:colOff>485775</xdr:colOff>
      <xdr:row>75</xdr:row>
      <xdr:rowOff>134082</xdr:rowOff>
    </xdr:to>
    <xdr:sp macro="" textlink="">
      <xdr:nvSpPr>
        <xdr:cNvPr id="203" name="円/楕円 202"/>
        <xdr:cNvSpPr/>
      </xdr:nvSpPr>
      <xdr:spPr>
        <a:xfrm>
          <a:off x="1079500" y="1289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150609</xdr:rowOff>
    </xdr:from>
    <xdr:ext cx="599010" cy="259045"/>
    <xdr:sp macro="" textlink="">
      <xdr:nvSpPr>
        <xdr:cNvPr id="204" name="テキスト ボックス 203"/>
        <xdr:cNvSpPr txBox="1"/>
      </xdr:nvSpPr>
      <xdr:spPr>
        <a:xfrm>
          <a:off x="830794" y="12666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162,420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53,588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36575</xdr:rowOff>
    </xdr:from>
    <xdr:to>
      <xdr:col>6</xdr:col>
      <xdr:colOff>510540</xdr:colOff>
      <xdr:row>98</xdr:row>
      <xdr:rowOff>116691</xdr:rowOff>
    </xdr:to>
    <xdr:cxnSp macro="">
      <xdr:nvCxnSpPr>
        <xdr:cNvPr id="230" name="直線コネクタ 229"/>
        <xdr:cNvCxnSpPr/>
      </xdr:nvCxnSpPr>
      <xdr:spPr>
        <a:xfrm flipV="1">
          <a:off x="4633595" y="15638525"/>
          <a:ext cx="1270" cy="128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120518</xdr:rowOff>
    </xdr:from>
    <xdr:ext cx="534377" cy="259045"/>
    <xdr:sp macro="" textlink="">
      <xdr:nvSpPr>
        <xdr:cNvPr id="231" name="衛生費最小値テキスト"/>
        <xdr:cNvSpPr txBox="1"/>
      </xdr:nvSpPr>
      <xdr:spPr>
        <a:xfrm>
          <a:off x="4686300" y="1692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23,523</a:t>
          </a:r>
          <a:endParaRPr kumimoji="1" lang="ja-JP" altLang="en-US" sz="1000" b="1">
            <a:latin typeface="ＭＳ Ｐゴシック"/>
          </a:endParaRPr>
        </a:p>
      </xdr:txBody>
    </xdr:sp>
    <xdr:clientData/>
  </xdr:oneCellAnchor>
  <xdr:twoCellAnchor>
    <xdr:from>
      <xdr:col>6</xdr:col>
      <xdr:colOff>422275</xdr:colOff>
      <xdr:row>98</xdr:row>
      <xdr:rowOff>116691</xdr:rowOff>
    </xdr:from>
    <xdr:to>
      <xdr:col>6</xdr:col>
      <xdr:colOff>600075</xdr:colOff>
      <xdr:row>98</xdr:row>
      <xdr:rowOff>116691</xdr:rowOff>
    </xdr:to>
    <xdr:cxnSp macro="">
      <xdr:nvCxnSpPr>
        <xdr:cNvPr id="232" name="直線コネクタ 231"/>
        <xdr:cNvCxnSpPr/>
      </xdr:nvCxnSpPr>
      <xdr:spPr>
        <a:xfrm>
          <a:off x="4546600" y="16918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154702</xdr:rowOff>
    </xdr:from>
    <xdr:ext cx="599010" cy="259045"/>
    <xdr:sp macro="" textlink="">
      <xdr:nvSpPr>
        <xdr:cNvPr id="233" name="衛生費最大値テキスト"/>
        <xdr:cNvSpPr txBox="1"/>
      </xdr:nvSpPr>
      <xdr:spPr>
        <a:xfrm>
          <a:off x="4686300" y="15413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219,539</a:t>
          </a:r>
          <a:endParaRPr kumimoji="1" lang="ja-JP" altLang="en-US" sz="1000" b="1">
            <a:latin typeface="ＭＳ Ｐゴシック"/>
          </a:endParaRPr>
        </a:p>
      </xdr:txBody>
    </xdr:sp>
    <xdr:clientData/>
  </xdr:oneCellAnchor>
  <xdr:twoCellAnchor>
    <xdr:from>
      <xdr:col>6</xdr:col>
      <xdr:colOff>422275</xdr:colOff>
      <xdr:row>91</xdr:row>
      <xdr:rowOff>36575</xdr:rowOff>
    </xdr:from>
    <xdr:to>
      <xdr:col>6</xdr:col>
      <xdr:colOff>600075</xdr:colOff>
      <xdr:row>91</xdr:row>
      <xdr:rowOff>36575</xdr:rowOff>
    </xdr:to>
    <xdr:cxnSp macro="">
      <xdr:nvCxnSpPr>
        <xdr:cNvPr id="234" name="直線コネクタ 233"/>
        <xdr:cNvCxnSpPr/>
      </xdr:nvCxnSpPr>
      <xdr:spPr>
        <a:xfrm>
          <a:off x="4546600" y="1563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4029</xdr:rowOff>
    </xdr:from>
    <xdr:to>
      <xdr:col>6</xdr:col>
      <xdr:colOff>511175</xdr:colOff>
      <xdr:row>95</xdr:row>
      <xdr:rowOff>136134</xdr:rowOff>
    </xdr:to>
    <xdr:cxnSp macro="">
      <xdr:nvCxnSpPr>
        <xdr:cNvPr id="235" name="直線コネクタ 234"/>
        <xdr:cNvCxnSpPr/>
      </xdr:nvCxnSpPr>
      <xdr:spPr>
        <a:xfrm>
          <a:off x="3797300" y="16291779"/>
          <a:ext cx="838200" cy="132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78776</xdr:rowOff>
    </xdr:from>
    <xdr:ext cx="534377" cy="259045"/>
    <xdr:sp macro="" textlink="">
      <xdr:nvSpPr>
        <xdr:cNvPr id="236" name="衛生費平均値テキスト"/>
        <xdr:cNvSpPr txBox="1"/>
      </xdr:nvSpPr>
      <xdr:spPr>
        <a:xfrm>
          <a:off x="4686300" y="16537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70,747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100349</xdr:rowOff>
    </xdr:from>
    <xdr:to>
      <xdr:col>6</xdr:col>
      <xdr:colOff>561975</xdr:colOff>
      <xdr:row>97</xdr:row>
      <xdr:rowOff>30499</xdr:rowOff>
    </xdr:to>
    <xdr:sp macro="" textlink="">
      <xdr:nvSpPr>
        <xdr:cNvPr id="237" name="フローチャート : 判断 236"/>
        <xdr:cNvSpPr/>
      </xdr:nvSpPr>
      <xdr:spPr>
        <a:xfrm>
          <a:off x="4584700" y="16559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4029</xdr:rowOff>
    </xdr:from>
    <xdr:to>
      <xdr:col>5</xdr:col>
      <xdr:colOff>358775</xdr:colOff>
      <xdr:row>95</xdr:row>
      <xdr:rowOff>14864</xdr:rowOff>
    </xdr:to>
    <xdr:cxnSp macro="">
      <xdr:nvCxnSpPr>
        <xdr:cNvPr id="238" name="直線コネクタ 237"/>
        <xdr:cNvCxnSpPr/>
      </xdr:nvCxnSpPr>
      <xdr:spPr>
        <a:xfrm flipV="1">
          <a:off x="2908300" y="16291779"/>
          <a:ext cx="889000" cy="10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97162</xdr:rowOff>
    </xdr:from>
    <xdr:to>
      <xdr:col>5</xdr:col>
      <xdr:colOff>409575</xdr:colOff>
      <xdr:row>97</xdr:row>
      <xdr:rowOff>27312</xdr:rowOff>
    </xdr:to>
    <xdr:sp macro="" textlink="">
      <xdr:nvSpPr>
        <xdr:cNvPr id="239" name="フローチャート : 判断 238"/>
        <xdr:cNvSpPr/>
      </xdr:nvSpPr>
      <xdr:spPr>
        <a:xfrm>
          <a:off x="3746500" y="16556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18439</xdr:rowOff>
    </xdr:from>
    <xdr:ext cx="534377" cy="259045"/>
    <xdr:sp macro="" textlink="">
      <xdr:nvSpPr>
        <xdr:cNvPr id="240" name="テキスト ボックス 239"/>
        <xdr:cNvSpPr txBox="1"/>
      </xdr:nvSpPr>
      <xdr:spPr>
        <a:xfrm>
          <a:off x="3530111" y="16649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71,235</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14864</xdr:rowOff>
    </xdr:from>
    <xdr:to>
      <xdr:col>4</xdr:col>
      <xdr:colOff>155575</xdr:colOff>
      <xdr:row>95</xdr:row>
      <xdr:rowOff>80186</xdr:rowOff>
    </xdr:to>
    <xdr:cxnSp macro="">
      <xdr:nvCxnSpPr>
        <xdr:cNvPr id="241" name="直線コネクタ 240"/>
        <xdr:cNvCxnSpPr/>
      </xdr:nvCxnSpPr>
      <xdr:spPr>
        <a:xfrm flipV="1">
          <a:off x="2019300" y="16302614"/>
          <a:ext cx="889000" cy="6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132674</xdr:rowOff>
    </xdr:from>
    <xdr:to>
      <xdr:col>4</xdr:col>
      <xdr:colOff>206375</xdr:colOff>
      <xdr:row>97</xdr:row>
      <xdr:rowOff>62824</xdr:rowOff>
    </xdr:to>
    <xdr:sp macro="" textlink="">
      <xdr:nvSpPr>
        <xdr:cNvPr id="242" name="フローチャート : 判断 241"/>
        <xdr:cNvSpPr/>
      </xdr:nvSpPr>
      <xdr:spPr>
        <a:xfrm>
          <a:off x="2857500" y="1659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53951</xdr:rowOff>
    </xdr:from>
    <xdr:ext cx="534377" cy="259045"/>
    <xdr:sp macro="" textlink="">
      <xdr:nvSpPr>
        <xdr:cNvPr id="243" name="テキスト ボックス 242"/>
        <xdr:cNvSpPr txBox="1"/>
      </xdr:nvSpPr>
      <xdr:spPr>
        <a:xfrm>
          <a:off x="2641111" y="1668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65,798</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80186</xdr:rowOff>
    </xdr:from>
    <xdr:to>
      <xdr:col>2</xdr:col>
      <xdr:colOff>638175</xdr:colOff>
      <xdr:row>95</xdr:row>
      <xdr:rowOff>93627</xdr:rowOff>
    </xdr:to>
    <xdr:cxnSp macro="">
      <xdr:nvCxnSpPr>
        <xdr:cNvPr id="244" name="直線コネクタ 243"/>
        <xdr:cNvCxnSpPr/>
      </xdr:nvCxnSpPr>
      <xdr:spPr>
        <a:xfrm flipV="1">
          <a:off x="1130300" y="16367936"/>
          <a:ext cx="889000" cy="1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168596</xdr:rowOff>
    </xdr:from>
    <xdr:to>
      <xdr:col>3</xdr:col>
      <xdr:colOff>3175</xdr:colOff>
      <xdr:row>97</xdr:row>
      <xdr:rowOff>98746</xdr:rowOff>
    </xdr:to>
    <xdr:sp macro="" textlink="">
      <xdr:nvSpPr>
        <xdr:cNvPr id="245" name="フローチャート : 判断 244"/>
        <xdr:cNvSpPr/>
      </xdr:nvSpPr>
      <xdr:spPr>
        <a:xfrm>
          <a:off x="1968500" y="1662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89873</xdr:rowOff>
    </xdr:from>
    <xdr:ext cx="534377" cy="259045"/>
    <xdr:sp macro="" textlink="">
      <xdr:nvSpPr>
        <xdr:cNvPr id="246" name="テキスト ボックス 245"/>
        <xdr:cNvSpPr txBox="1"/>
      </xdr:nvSpPr>
      <xdr:spPr>
        <a:xfrm>
          <a:off x="1752111" y="1672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6088</xdr:rowOff>
    </xdr:from>
    <xdr:to>
      <xdr:col>1</xdr:col>
      <xdr:colOff>485775</xdr:colOff>
      <xdr:row>97</xdr:row>
      <xdr:rowOff>107688</xdr:rowOff>
    </xdr:to>
    <xdr:sp macro="" textlink="">
      <xdr:nvSpPr>
        <xdr:cNvPr id="247" name="フローチャート : 判断 246"/>
        <xdr:cNvSpPr/>
      </xdr:nvSpPr>
      <xdr:spPr>
        <a:xfrm>
          <a:off x="1079500" y="166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98815</xdr:rowOff>
    </xdr:from>
    <xdr:ext cx="534377" cy="259045"/>
    <xdr:sp macro="" textlink="">
      <xdr:nvSpPr>
        <xdr:cNvPr id="248" name="テキスト ボックス 247"/>
        <xdr:cNvSpPr txBox="1"/>
      </xdr:nvSpPr>
      <xdr:spPr>
        <a:xfrm>
          <a:off x="863111" y="1672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85334</xdr:rowOff>
    </xdr:from>
    <xdr:to>
      <xdr:col>6</xdr:col>
      <xdr:colOff>561975</xdr:colOff>
      <xdr:row>96</xdr:row>
      <xdr:rowOff>15484</xdr:rowOff>
    </xdr:to>
    <xdr:sp macro="" textlink="">
      <xdr:nvSpPr>
        <xdr:cNvPr id="254" name="円/楕円 253"/>
        <xdr:cNvSpPr/>
      </xdr:nvSpPr>
      <xdr:spPr>
        <a:xfrm>
          <a:off x="4584700" y="1637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108211</xdr:rowOff>
    </xdr:from>
    <xdr:ext cx="534377" cy="259045"/>
    <xdr:sp macro="" textlink="">
      <xdr:nvSpPr>
        <xdr:cNvPr id="255" name="衛生費該当値テキスト"/>
        <xdr:cNvSpPr txBox="1"/>
      </xdr:nvSpPr>
      <xdr:spPr>
        <a:xfrm>
          <a:off x="4686300" y="1622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99,296</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124679</xdr:rowOff>
    </xdr:from>
    <xdr:to>
      <xdr:col>5</xdr:col>
      <xdr:colOff>409575</xdr:colOff>
      <xdr:row>95</xdr:row>
      <xdr:rowOff>54829</xdr:rowOff>
    </xdr:to>
    <xdr:sp macro="" textlink="">
      <xdr:nvSpPr>
        <xdr:cNvPr id="256" name="円/楕円 255"/>
        <xdr:cNvSpPr/>
      </xdr:nvSpPr>
      <xdr:spPr>
        <a:xfrm>
          <a:off x="3746500" y="1624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93</xdr:row>
      <xdr:rowOff>71356</xdr:rowOff>
    </xdr:from>
    <xdr:ext cx="599010" cy="259045"/>
    <xdr:sp macro="" textlink="">
      <xdr:nvSpPr>
        <xdr:cNvPr id="257" name="テキスト ボックス 256"/>
        <xdr:cNvSpPr txBox="1"/>
      </xdr:nvSpPr>
      <xdr:spPr>
        <a:xfrm>
          <a:off x="3497794" y="16016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119,522</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135514</xdr:rowOff>
    </xdr:from>
    <xdr:to>
      <xdr:col>4</xdr:col>
      <xdr:colOff>206375</xdr:colOff>
      <xdr:row>95</xdr:row>
      <xdr:rowOff>65664</xdr:rowOff>
    </xdr:to>
    <xdr:sp macro="" textlink="">
      <xdr:nvSpPr>
        <xdr:cNvPr id="258" name="円/楕円 257"/>
        <xdr:cNvSpPr/>
      </xdr:nvSpPr>
      <xdr:spPr>
        <a:xfrm>
          <a:off x="2857500" y="162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93</xdr:row>
      <xdr:rowOff>82191</xdr:rowOff>
    </xdr:from>
    <xdr:ext cx="599010" cy="259045"/>
    <xdr:sp macro="" textlink="">
      <xdr:nvSpPr>
        <xdr:cNvPr id="259" name="テキスト ボックス 258"/>
        <xdr:cNvSpPr txBox="1"/>
      </xdr:nvSpPr>
      <xdr:spPr>
        <a:xfrm>
          <a:off x="2608794" y="16027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117,863</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29386</xdr:rowOff>
    </xdr:from>
    <xdr:to>
      <xdr:col>3</xdr:col>
      <xdr:colOff>3175</xdr:colOff>
      <xdr:row>95</xdr:row>
      <xdr:rowOff>130986</xdr:rowOff>
    </xdr:to>
    <xdr:sp macro="" textlink="">
      <xdr:nvSpPr>
        <xdr:cNvPr id="260" name="円/楕円 259"/>
        <xdr:cNvSpPr/>
      </xdr:nvSpPr>
      <xdr:spPr>
        <a:xfrm>
          <a:off x="1968500" y="1631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93</xdr:row>
      <xdr:rowOff>147513</xdr:rowOff>
    </xdr:from>
    <xdr:ext cx="599010" cy="259045"/>
    <xdr:sp macro="" textlink="">
      <xdr:nvSpPr>
        <xdr:cNvPr id="261" name="テキスト ボックス 260"/>
        <xdr:cNvSpPr txBox="1"/>
      </xdr:nvSpPr>
      <xdr:spPr>
        <a:xfrm>
          <a:off x="1719794" y="16092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107,862</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42827</xdr:rowOff>
    </xdr:from>
    <xdr:to>
      <xdr:col>1</xdr:col>
      <xdr:colOff>485775</xdr:colOff>
      <xdr:row>95</xdr:row>
      <xdr:rowOff>144427</xdr:rowOff>
    </xdr:to>
    <xdr:sp macro="" textlink="">
      <xdr:nvSpPr>
        <xdr:cNvPr id="262" name="円/楕円 261"/>
        <xdr:cNvSpPr/>
      </xdr:nvSpPr>
      <xdr:spPr>
        <a:xfrm>
          <a:off x="1079500" y="1633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93</xdr:row>
      <xdr:rowOff>160954</xdr:rowOff>
    </xdr:from>
    <xdr:ext cx="599010" cy="259045"/>
    <xdr:sp macro="" textlink="">
      <xdr:nvSpPr>
        <xdr:cNvPr id="263" name="テキスト ボックス 262"/>
        <xdr:cNvSpPr txBox="1"/>
      </xdr:nvSpPr>
      <xdr:spPr>
        <a:xfrm>
          <a:off x="830794" y="16105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105,804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131166</xdr:rowOff>
    </xdr:from>
    <xdr:to>
      <xdr:col>15</xdr:col>
      <xdr:colOff>180340</xdr:colOff>
      <xdr:row>39</xdr:row>
      <xdr:rowOff>44450</xdr:rowOff>
    </xdr:to>
    <xdr:cxnSp macro="">
      <xdr:nvCxnSpPr>
        <xdr:cNvPr id="287" name="直線コネクタ 286"/>
        <xdr:cNvCxnSpPr/>
      </xdr:nvCxnSpPr>
      <xdr:spPr>
        <a:xfrm flipV="1">
          <a:off x="10475595" y="5274666"/>
          <a:ext cx="1270" cy="1456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77843</xdr:rowOff>
    </xdr:from>
    <xdr:ext cx="534377" cy="259045"/>
    <xdr:sp macro="" textlink="">
      <xdr:nvSpPr>
        <xdr:cNvPr id="290" name="労働費最大値テキスト"/>
        <xdr:cNvSpPr txBox="1"/>
      </xdr:nvSpPr>
      <xdr:spPr>
        <a:xfrm>
          <a:off x="10528300" y="504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19,112</a:t>
          </a:r>
          <a:endParaRPr kumimoji="1" lang="ja-JP" altLang="en-US" sz="1000" b="1">
            <a:latin typeface="ＭＳ Ｐゴシック"/>
          </a:endParaRPr>
        </a:p>
      </xdr:txBody>
    </xdr:sp>
    <xdr:clientData/>
  </xdr:oneCellAnchor>
  <xdr:twoCellAnchor>
    <xdr:from>
      <xdr:col>15</xdr:col>
      <xdr:colOff>92075</xdr:colOff>
      <xdr:row>30</xdr:row>
      <xdr:rowOff>131166</xdr:rowOff>
    </xdr:from>
    <xdr:to>
      <xdr:col>15</xdr:col>
      <xdr:colOff>269875</xdr:colOff>
      <xdr:row>30</xdr:row>
      <xdr:rowOff>131166</xdr:rowOff>
    </xdr:to>
    <xdr:cxnSp macro="">
      <xdr:nvCxnSpPr>
        <xdr:cNvPr id="291" name="直線コネクタ 290"/>
        <xdr:cNvCxnSpPr/>
      </xdr:nvCxnSpPr>
      <xdr:spPr>
        <a:xfrm>
          <a:off x="10388600" y="527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37516</xdr:rowOff>
    </xdr:from>
    <xdr:to>
      <xdr:col>15</xdr:col>
      <xdr:colOff>180975</xdr:colOff>
      <xdr:row>39</xdr:row>
      <xdr:rowOff>38735</xdr:rowOff>
    </xdr:to>
    <xdr:cxnSp macro="">
      <xdr:nvCxnSpPr>
        <xdr:cNvPr id="292" name="直線コネクタ 291"/>
        <xdr:cNvCxnSpPr/>
      </xdr:nvCxnSpPr>
      <xdr:spPr>
        <a:xfrm>
          <a:off x="9639300" y="6724066"/>
          <a:ext cx="8382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78249</xdr:rowOff>
    </xdr:from>
    <xdr:ext cx="469744" cy="259045"/>
    <xdr:sp macro="" textlink="">
      <xdr:nvSpPr>
        <xdr:cNvPr id="293" name="労働費平均値テキスト"/>
        <xdr:cNvSpPr txBox="1"/>
      </xdr:nvSpPr>
      <xdr:spPr>
        <a:xfrm>
          <a:off x="10528300" y="64218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55372</xdr:rowOff>
    </xdr:from>
    <xdr:to>
      <xdr:col>15</xdr:col>
      <xdr:colOff>231775</xdr:colOff>
      <xdr:row>38</xdr:row>
      <xdr:rowOff>156972</xdr:rowOff>
    </xdr:to>
    <xdr:sp macro="" textlink="">
      <xdr:nvSpPr>
        <xdr:cNvPr id="294" name="フローチャート : 判断 293"/>
        <xdr:cNvSpPr/>
      </xdr:nvSpPr>
      <xdr:spPr>
        <a:xfrm>
          <a:off x="104267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37287</xdr:rowOff>
    </xdr:from>
    <xdr:to>
      <xdr:col>14</xdr:col>
      <xdr:colOff>28575</xdr:colOff>
      <xdr:row>39</xdr:row>
      <xdr:rowOff>37516</xdr:rowOff>
    </xdr:to>
    <xdr:cxnSp macro="">
      <xdr:nvCxnSpPr>
        <xdr:cNvPr id="295" name="直線コネクタ 294"/>
        <xdr:cNvCxnSpPr/>
      </xdr:nvCxnSpPr>
      <xdr:spPr>
        <a:xfrm>
          <a:off x="8750300" y="6723837"/>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141706</xdr:rowOff>
    </xdr:from>
    <xdr:to>
      <xdr:col>14</xdr:col>
      <xdr:colOff>79375</xdr:colOff>
      <xdr:row>38</xdr:row>
      <xdr:rowOff>71856</xdr:rowOff>
    </xdr:to>
    <xdr:sp macro="" textlink="">
      <xdr:nvSpPr>
        <xdr:cNvPr id="296" name="フローチャート : 判断 295"/>
        <xdr:cNvSpPr/>
      </xdr:nvSpPr>
      <xdr:spPr>
        <a:xfrm>
          <a:off x="9588500" y="64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88383</xdr:rowOff>
    </xdr:from>
    <xdr:ext cx="469744" cy="259045"/>
    <xdr:sp macro="" textlink="">
      <xdr:nvSpPr>
        <xdr:cNvPr id="297" name="テキスト ボックス 296"/>
        <xdr:cNvSpPr txBox="1"/>
      </xdr:nvSpPr>
      <xdr:spPr>
        <a:xfrm>
          <a:off x="9404427" y="62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2,557</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149072</xdr:rowOff>
    </xdr:from>
    <xdr:to>
      <xdr:col>12</xdr:col>
      <xdr:colOff>511175</xdr:colOff>
      <xdr:row>39</xdr:row>
      <xdr:rowOff>37287</xdr:rowOff>
    </xdr:to>
    <xdr:cxnSp macro="">
      <xdr:nvCxnSpPr>
        <xdr:cNvPr id="298" name="直線コネクタ 297"/>
        <xdr:cNvCxnSpPr/>
      </xdr:nvCxnSpPr>
      <xdr:spPr>
        <a:xfrm>
          <a:off x="7861300" y="6664172"/>
          <a:ext cx="889000" cy="59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111989</xdr:rowOff>
    </xdr:from>
    <xdr:to>
      <xdr:col>12</xdr:col>
      <xdr:colOff>561975</xdr:colOff>
      <xdr:row>38</xdr:row>
      <xdr:rowOff>42139</xdr:rowOff>
    </xdr:to>
    <xdr:sp macro="" textlink="">
      <xdr:nvSpPr>
        <xdr:cNvPr id="299" name="フローチャート : 判断 298"/>
        <xdr:cNvSpPr/>
      </xdr:nvSpPr>
      <xdr:spPr>
        <a:xfrm>
          <a:off x="8699500" y="64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58666</xdr:rowOff>
    </xdr:from>
    <xdr:ext cx="469744" cy="259045"/>
    <xdr:sp macro="" textlink="">
      <xdr:nvSpPr>
        <xdr:cNvPr id="300" name="テキスト ボックス 299"/>
        <xdr:cNvSpPr txBox="1"/>
      </xdr:nvSpPr>
      <xdr:spPr>
        <a:xfrm>
          <a:off x="8515427" y="6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2,947</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149072</xdr:rowOff>
    </xdr:from>
    <xdr:to>
      <xdr:col>11</xdr:col>
      <xdr:colOff>307975</xdr:colOff>
      <xdr:row>39</xdr:row>
      <xdr:rowOff>33325</xdr:rowOff>
    </xdr:to>
    <xdr:cxnSp macro="">
      <xdr:nvCxnSpPr>
        <xdr:cNvPr id="301" name="直線コネクタ 300"/>
        <xdr:cNvCxnSpPr/>
      </xdr:nvCxnSpPr>
      <xdr:spPr>
        <a:xfrm flipV="1">
          <a:off x="6972300" y="6664172"/>
          <a:ext cx="889000" cy="55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91567</xdr:rowOff>
    </xdr:from>
    <xdr:to>
      <xdr:col>11</xdr:col>
      <xdr:colOff>358775</xdr:colOff>
      <xdr:row>38</xdr:row>
      <xdr:rowOff>21717</xdr:rowOff>
    </xdr:to>
    <xdr:sp macro="" textlink="">
      <xdr:nvSpPr>
        <xdr:cNvPr id="302" name="フローチャート : 判断 301"/>
        <xdr:cNvSpPr/>
      </xdr:nvSpPr>
      <xdr:spPr>
        <a:xfrm>
          <a:off x="7810500" y="643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38244</xdr:rowOff>
    </xdr:from>
    <xdr:ext cx="469744" cy="259045"/>
    <xdr:sp macro="" textlink="">
      <xdr:nvSpPr>
        <xdr:cNvPr id="303" name="テキスト ボックス 302"/>
        <xdr:cNvSpPr txBox="1"/>
      </xdr:nvSpPr>
      <xdr:spPr>
        <a:xfrm>
          <a:off x="7626427" y="6210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3,215</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136677</xdr:rowOff>
    </xdr:from>
    <xdr:to>
      <xdr:col>10</xdr:col>
      <xdr:colOff>155575</xdr:colOff>
      <xdr:row>37</xdr:row>
      <xdr:rowOff>66827</xdr:rowOff>
    </xdr:to>
    <xdr:sp macro="" textlink="">
      <xdr:nvSpPr>
        <xdr:cNvPr id="304" name="フローチャート : 判断 303"/>
        <xdr:cNvSpPr/>
      </xdr:nvSpPr>
      <xdr:spPr>
        <a:xfrm>
          <a:off x="6921500" y="630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83354</xdr:rowOff>
    </xdr:from>
    <xdr:ext cx="469744" cy="259045"/>
    <xdr:sp macro="" textlink="">
      <xdr:nvSpPr>
        <xdr:cNvPr id="305" name="テキスト ボックス 304"/>
        <xdr:cNvSpPr txBox="1"/>
      </xdr:nvSpPr>
      <xdr:spPr>
        <a:xfrm>
          <a:off x="6737427" y="6084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159385</xdr:rowOff>
    </xdr:from>
    <xdr:to>
      <xdr:col>15</xdr:col>
      <xdr:colOff>231775</xdr:colOff>
      <xdr:row>39</xdr:row>
      <xdr:rowOff>89535</xdr:rowOff>
    </xdr:to>
    <xdr:sp macro="" textlink="">
      <xdr:nvSpPr>
        <xdr:cNvPr id="311" name="円/楕円 310"/>
        <xdr:cNvSpPr/>
      </xdr:nvSpPr>
      <xdr:spPr>
        <a:xfrm>
          <a:off x="10426700" y="667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74312</xdr:rowOff>
    </xdr:from>
    <xdr:ext cx="313932" cy="259045"/>
    <xdr:sp macro="" textlink="">
      <xdr:nvSpPr>
        <xdr:cNvPr id="312" name="労働費該当値テキスト"/>
        <xdr:cNvSpPr txBox="1"/>
      </xdr:nvSpPr>
      <xdr:spPr>
        <a:xfrm>
          <a:off x="10528300" y="65894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158166</xdr:rowOff>
    </xdr:from>
    <xdr:to>
      <xdr:col>14</xdr:col>
      <xdr:colOff>79375</xdr:colOff>
      <xdr:row>39</xdr:row>
      <xdr:rowOff>88316</xdr:rowOff>
    </xdr:to>
    <xdr:sp macro="" textlink="">
      <xdr:nvSpPr>
        <xdr:cNvPr id="313" name="円/楕円 312"/>
        <xdr:cNvSpPr/>
      </xdr:nvSpPr>
      <xdr:spPr>
        <a:xfrm>
          <a:off x="9588500" y="667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39</xdr:row>
      <xdr:rowOff>79443</xdr:rowOff>
    </xdr:from>
    <xdr:ext cx="313932" cy="259045"/>
    <xdr:sp macro="" textlink="">
      <xdr:nvSpPr>
        <xdr:cNvPr id="314" name="テキスト ボックス 313"/>
        <xdr:cNvSpPr txBox="1"/>
      </xdr:nvSpPr>
      <xdr:spPr>
        <a:xfrm>
          <a:off x="9482333" y="67659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157937</xdr:rowOff>
    </xdr:from>
    <xdr:to>
      <xdr:col>12</xdr:col>
      <xdr:colOff>561975</xdr:colOff>
      <xdr:row>39</xdr:row>
      <xdr:rowOff>88087</xdr:rowOff>
    </xdr:to>
    <xdr:sp macro="" textlink="">
      <xdr:nvSpPr>
        <xdr:cNvPr id="315" name="円/楕円 314"/>
        <xdr:cNvSpPr/>
      </xdr:nvSpPr>
      <xdr:spPr>
        <a:xfrm>
          <a:off x="8699500" y="667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354208</xdr:colOff>
      <xdr:row>39</xdr:row>
      <xdr:rowOff>79214</xdr:rowOff>
    </xdr:from>
    <xdr:ext cx="313932" cy="259045"/>
    <xdr:sp macro="" textlink="">
      <xdr:nvSpPr>
        <xdr:cNvPr id="316" name="テキスト ボックス 315"/>
        <xdr:cNvSpPr txBox="1"/>
      </xdr:nvSpPr>
      <xdr:spPr>
        <a:xfrm>
          <a:off x="8593333" y="67657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98272</xdr:rowOff>
    </xdr:from>
    <xdr:to>
      <xdr:col>11</xdr:col>
      <xdr:colOff>358775</xdr:colOff>
      <xdr:row>39</xdr:row>
      <xdr:rowOff>28422</xdr:rowOff>
    </xdr:to>
    <xdr:sp macro="" textlink="">
      <xdr:nvSpPr>
        <xdr:cNvPr id="317" name="円/楕円 316"/>
        <xdr:cNvSpPr/>
      </xdr:nvSpPr>
      <xdr:spPr>
        <a:xfrm>
          <a:off x="7810500" y="661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19549</xdr:rowOff>
    </xdr:from>
    <xdr:ext cx="378565" cy="259045"/>
    <xdr:sp macro="" textlink="">
      <xdr:nvSpPr>
        <xdr:cNvPr id="318" name="テキスト ボックス 317"/>
        <xdr:cNvSpPr txBox="1"/>
      </xdr:nvSpPr>
      <xdr:spPr>
        <a:xfrm>
          <a:off x="7672017" y="6706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153975</xdr:rowOff>
    </xdr:from>
    <xdr:to>
      <xdr:col>10</xdr:col>
      <xdr:colOff>155575</xdr:colOff>
      <xdr:row>39</xdr:row>
      <xdr:rowOff>84125</xdr:rowOff>
    </xdr:to>
    <xdr:sp macro="" textlink="">
      <xdr:nvSpPr>
        <xdr:cNvPr id="319" name="円/楕円 318"/>
        <xdr:cNvSpPr/>
      </xdr:nvSpPr>
      <xdr:spPr>
        <a:xfrm>
          <a:off x="6921500" y="66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39</xdr:row>
      <xdr:rowOff>75252</xdr:rowOff>
    </xdr:from>
    <xdr:ext cx="378565" cy="259045"/>
    <xdr:sp macro="" textlink="">
      <xdr:nvSpPr>
        <xdr:cNvPr id="320" name="テキスト ボックス 319"/>
        <xdr:cNvSpPr txBox="1"/>
      </xdr:nvSpPr>
      <xdr:spPr>
        <a:xfrm>
          <a:off x="6783017" y="6761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36,818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14107</xdr:rowOff>
    </xdr:from>
    <xdr:to>
      <xdr:col>15</xdr:col>
      <xdr:colOff>180340</xdr:colOff>
      <xdr:row>58</xdr:row>
      <xdr:rowOff>110147</xdr:rowOff>
    </xdr:to>
    <xdr:cxnSp macro="">
      <xdr:nvCxnSpPr>
        <xdr:cNvPr id="342" name="直線コネクタ 341"/>
        <xdr:cNvCxnSpPr/>
      </xdr:nvCxnSpPr>
      <xdr:spPr>
        <a:xfrm flipV="1">
          <a:off x="10475595" y="8586607"/>
          <a:ext cx="1270" cy="1467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113974</xdr:rowOff>
    </xdr:from>
    <xdr:ext cx="469744" cy="259045"/>
    <xdr:sp macro="" textlink="">
      <xdr:nvSpPr>
        <xdr:cNvPr id="343" name="農林水産業費最小値テキスト"/>
        <xdr:cNvSpPr txBox="1"/>
      </xdr:nvSpPr>
      <xdr:spPr>
        <a:xfrm>
          <a:off x="10528300" y="1005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3,232</a:t>
          </a:r>
          <a:endParaRPr kumimoji="1" lang="ja-JP" altLang="en-US" sz="1000" b="1">
            <a:latin typeface="ＭＳ Ｐゴシック"/>
          </a:endParaRPr>
        </a:p>
      </xdr:txBody>
    </xdr:sp>
    <xdr:clientData/>
  </xdr:oneCellAnchor>
  <xdr:twoCellAnchor>
    <xdr:from>
      <xdr:col>15</xdr:col>
      <xdr:colOff>92075</xdr:colOff>
      <xdr:row>58</xdr:row>
      <xdr:rowOff>110147</xdr:rowOff>
    </xdr:from>
    <xdr:to>
      <xdr:col>15</xdr:col>
      <xdr:colOff>269875</xdr:colOff>
      <xdr:row>58</xdr:row>
      <xdr:rowOff>110147</xdr:rowOff>
    </xdr:to>
    <xdr:cxnSp macro="">
      <xdr:nvCxnSpPr>
        <xdr:cNvPr id="344" name="直線コネクタ 343"/>
        <xdr:cNvCxnSpPr/>
      </xdr:nvCxnSpPr>
      <xdr:spPr>
        <a:xfrm>
          <a:off x="10388600" y="10054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132234</xdr:rowOff>
    </xdr:from>
    <xdr:ext cx="599010" cy="259045"/>
    <xdr:sp macro="" textlink="">
      <xdr:nvSpPr>
        <xdr:cNvPr id="345" name="農林水産業費最大値テキスト"/>
        <xdr:cNvSpPr txBox="1"/>
      </xdr:nvSpPr>
      <xdr:spPr>
        <a:xfrm>
          <a:off x="10528300" y="8361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163,735</a:t>
          </a:r>
          <a:endParaRPr kumimoji="1" lang="ja-JP" altLang="en-US" sz="1000" b="1">
            <a:latin typeface="ＭＳ Ｐゴシック"/>
          </a:endParaRPr>
        </a:p>
      </xdr:txBody>
    </xdr:sp>
    <xdr:clientData/>
  </xdr:oneCellAnchor>
  <xdr:twoCellAnchor>
    <xdr:from>
      <xdr:col>15</xdr:col>
      <xdr:colOff>92075</xdr:colOff>
      <xdr:row>50</xdr:row>
      <xdr:rowOff>14107</xdr:rowOff>
    </xdr:from>
    <xdr:to>
      <xdr:col>15</xdr:col>
      <xdr:colOff>269875</xdr:colOff>
      <xdr:row>50</xdr:row>
      <xdr:rowOff>14107</xdr:rowOff>
    </xdr:to>
    <xdr:cxnSp macro="">
      <xdr:nvCxnSpPr>
        <xdr:cNvPr id="346" name="直線コネクタ 345"/>
        <xdr:cNvCxnSpPr/>
      </xdr:nvCxnSpPr>
      <xdr:spPr>
        <a:xfrm>
          <a:off x="10388600" y="8586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79249</xdr:rowOff>
    </xdr:from>
    <xdr:to>
      <xdr:col>15</xdr:col>
      <xdr:colOff>180975</xdr:colOff>
      <xdr:row>55</xdr:row>
      <xdr:rowOff>5914</xdr:rowOff>
    </xdr:to>
    <xdr:cxnSp macro="">
      <xdr:nvCxnSpPr>
        <xdr:cNvPr id="347" name="直線コネクタ 346"/>
        <xdr:cNvCxnSpPr/>
      </xdr:nvCxnSpPr>
      <xdr:spPr>
        <a:xfrm>
          <a:off x="9639300" y="9337549"/>
          <a:ext cx="838200" cy="9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52495</xdr:rowOff>
    </xdr:from>
    <xdr:ext cx="534377" cy="259045"/>
    <xdr:sp macro="" textlink="">
      <xdr:nvSpPr>
        <xdr:cNvPr id="348" name="農林水産業費平均値テキスト"/>
        <xdr:cNvSpPr txBox="1"/>
      </xdr:nvSpPr>
      <xdr:spPr>
        <a:xfrm>
          <a:off x="10528300" y="96536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39,122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74068</xdr:rowOff>
    </xdr:from>
    <xdr:to>
      <xdr:col>15</xdr:col>
      <xdr:colOff>231775</xdr:colOff>
      <xdr:row>57</xdr:row>
      <xdr:rowOff>4218</xdr:rowOff>
    </xdr:to>
    <xdr:sp macro="" textlink="">
      <xdr:nvSpPr>
        <xdr:cNvPr id="349" name="フローチャート : 判断 348"/>
        <xdr:cNvSpPr/>
      </xdr:nvSpPr>
      <xdr:spPr>
        <a:xfrm>
          <a:off x="10426700" y="967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79249</xdr:rowOff>
    </xdr:from>
    <xdr:to>
      <xdr:col>14</xdr:col>
      <xdr:colOff>28575</xdr:colOff>
      <xdr:row>55</xdr:row>
      <xdr:rowOff>126862</xdr:rowOff>
    </xdr:to>
    <xdr:cxnSp macro="">
      <xdr:nvCxnSpPr>
        <xdr:cNvPr id="350" name="直線コネクタ 349"/>
        <xdr:cNvCxnSpPr/>
      </xdr:nvCxnSpPr>
      <xdr:spPr>
        <a:xfrm flipV="1">
          <a:off x="8750300" y="9337549"/>
          <a:ext cx="889000" cy="219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80661</xdr:rowOff>
    </xdr:from>
    <xdr:to>
      <xdr:col>14</xdr:col>
      <xdr:colOff>79375</xdr:colOff>
      <xdr:row>57</xdr:row>
      <xdr:rowOff>10811</xdr:rowOff>
    </xdr:to>
    <xdr:sp macro="" textlink="">
      <xdr:nvSpPr>
        <xdr:cNvPr id="351" name="フローチャート : 判断 350"/>
        <xdr:cNvSpPr/>
      </xdr:nvSpPr>
      <xdr:spPr>
        <a:xfrm>
          <a:off x="9588500" y="968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1938</xdr:rowOff>
    </xdr:from>
    <xdr:ext cx="534377" cy="259045"/>
    <xdr:sp macro="" textlink="">
      <xdr:nvSpPr>
        <xdr:cNvPr id="352" name="テキスト ボックス 351"/>
        <xdr:cNvSpPr txBox="1"/>
      </xdr:nvSpPr>
      <xdr:spPr>
        <a:xfrm>
          <a:off x="9372111" y="977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38,401</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119721</xdr:rowOff>
    </xdr:from>
    <xdr:to>
      <xdr:col>12</xdr:col>
      <xdr:colOff>511175</xdr:colOff>
      <xdr:row>55</xdr:row>
      <xdr:rowOff>126862</xdr:rowOff>
    </xdr:to>
    <xdr:cxnSp macro="">
      <xdr:nvCxnSpPr>
        <xdr:cNvPr id="353" name="直線コネクタ 352"/>
        <xdr:cNvCxnSpPr/>
      </xdr:nvCxnSpPr>
      <xdr:spPr>
        <a:xfrm>
          <a:off x="7861300" y="9549471"/>
          <a:ext cx="889000" cy="7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75851</xdr:rowOff>
    </xdr:from>
    <xdr:to>
      <xdr:col>12</xdr:col>
      <xdr:colOff>561975</xdr:colOff>
      <xdr:row>57</xdr:row>
      <xdr:rowOff>6001</xdr:rowOff>
    </xdr:to>
    <xdr:sp macro="" textlink="">
      <xdr:nvSpPr>
        <xdr:cNvPr id="354" name="フローチャート : 判断 353"/>
        <xdr:cNvSpPr/>
      </xdr:nvSpPr>
      <xdr:spPr>
        <a:xfrm>
          <a:off x="8699500" y="967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168578</xdr:rowOff>
    </xdr:from>
    <xdr:ext cx="534377" cy="259045"/>
    <xdr:sp macro="" textlink="">
      <xdr:nvSpPr>
        <xdr:cNvPr id="355" name="テキスト ボックス 354"/>
        <xdr:cNvSpPr txBox="1"/>
      </xdr:nvSpPr>
      <xdr:spPr>
        <a:xfrm>
          <a:off x="8483111" y="976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38,927</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119721</xdr:rowOff>
    </xdr:from>
    <xdr:to>
      <xdr:col>11</xdr:col>
      <xdr:colOff>307975</xdr:colOff>
      <xdr:row>56</xdr:row>
      <xdr:rowOff>44822</xdr:rowOff>
    </xdr:to>
    <xdr:cxnSp macro="">
      <xdr:nvCxnSpPr>
        <xdr:cNvPr id="356" name="直線コネクタ 355"/>
        <xdr:cNvCxnSpPr/>
      </xdr:nvCxnSpPr>
      <xdr:spPr>
        <a:xfrm flipV="1">
          <a:off x="6972300" y="9549471"/>
          <a:ext cx="889000" cy="9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110132</xdr:rowOff>
    </xdr:from>
    <xdr:to>
      <xdr:col>11</xdr:col>
      <xdr:colOff>358775</xdr:colOff>
      <xdr:row>57</xdr:row>
      <xdr:rowOff>40282</xdr:rowOff>
    </xdr:to>
    <xdr:sp macro="" textlink="">
      <xdr:nvSpPr>
        <xdr:cNvPr id="357" name="フローチャート : 判断 356"/>
        <xdr:cNvSpPr/>
      </xdr:nvSpPr>
      <xdr:spPr>
        <a:xfrm>
          <a:off x="7810500" y="971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31409</xdr:rowOff>
    </xdr:from>
    <xdr:ext cx="534377" cy="259045"/>
    <xdr:sp macro="" textlink="">
      <xdr:nvSpPr>
        <xdr:cNvPr id="358" name="テキスト ボックス 357"/>
        <xdr:cNvSpPr txBox="1"/>
      </xdr:nvSpPr>
      <xdr:spPr>
        <a:xfrm>
          <a:off x="7594111" y="980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35,178</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105140</xdr:rowOff>
    </xdr:from>
    <xdr:to>
      <xdr:col>10</xdr:col>
      <xdr:colOff>155575</xdr:colOff>
      <xdr:row>57</xdr:row>
      <xdr:rowOff>35290</xdr:rowOff>
    </xdr:to>
    <xdr:sp macro="" textlink="">
      <xdr:nvSpPr>
        <xdr:cNvPr id="359" name="フローチャート : 判断 358"/>
        <xdr:cNvSpPr/>
      </xdr:nvSpPr>
      <xdr:spPr>
        <a:xfrm>
          <a:off x="6921500" y="970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26417</xdr:rowOff>
    </xdr:from>
    <xdr:ext cx="534377" cy="259045"/>
    <xdr:sp macro="" textlink="">
      <xdr:nvSpPr>
        <xdr:cNvPr id="360" name="テキスト ボックス 359"/>
        <xdr:cNvSpPr txBox="1"/>
      </xdr:nvSpPr>
      <xdr:spPr>
        <a:xfrm>
          <a:off x="6705111" y="979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54</xdr:row>
      <xdr:rowOff>126564</xdr:rowOff>
    </xdr:from>
    <xdr:to>
      <xdr:col>15</xdr:col>
      <xdr:colOff>231775</xdr:colOff>
      <xdr:row>55</xdr:row>
      <xdr:rowOff>56714</xdr:rowOff>
    </xdr:to>
    <xdr:sp macro="" textlink="">
      <xdr:nvSpPr>
        <xdr:cNvPr id="366" name="円/楕円 365"/>
        <xdr:cNvSpPr/>
      </xdr:nvSpPr>
      <xdr:spPr>
        <a:xfrm>
          <a:off x="10426700" y="938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149441</xdr:rowOff>
    </xdr:from>
    <xdr:ext cx="534377" cy="259045"/>
    <xdr:sp macro="" textlink="">
      <xdr:nvSpPr>
        <xdr:cNvPr id="367" name="農林水産業費該当値テキスト"/>
        <xdr:cNvSpPr txBox="1"/>
      </xdr:nvSpPr>
      <xdr:spPr>
        <a:xfrm>
          <a:off x="10528300" y="923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70,881</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28449</xdr:rowOff>
    </xdr:from>
    <xdr:to>
      <xdr:col>14</xdr:col>
      <xdr:colOff>79375</xdr:colOff>
      <xdr:row>54</xdr:row>
      <xdr:rowOff>130049</xdr:rowOff>
    </xdr:to>
    <xdr:sp macro="" textlink="">
      <xdr:nvSpPr>
        <xdr:cNvPr id="368" name="円/楕円 367"/>
        <xdr:cNvSpPr/>
      </xdr:nvSpPr>
      <xdr:spPr>
        <a:xfrm>
          <a:off x="9588500" y="928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52</xdr:row>
      <xdr:rowOff>146576</xdr:rowOff>
    </xdr:from>
    <xdr:ext cx="534377" cy="259045"/>
    <xdr:sp macro="" textlink="">
      <xdr:nvSpPr>
        <xdr:cNvPr id="369" name="テキスト ボックス 368"/>
        <xdr:cNvSpPr txBox="1"/>
      </xdr:nvSpPr>
      <xdr:spPr>
        <a:xfrm>
          <a:off x="9372111" y="906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81,611</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76062</xdr:rowOff>
    </xdr:from>
    <xdr:to>
      <xdr:col>12</xdr:col>
      <xdr:colOff>561975</xdr:colOff>
      <xdr:row>56</xdr:row>
      <xdr:rowOff>6212</xdr:rowOff>
    </xdr:to>
    <xdr:sp macro="" textlink="">
      <xdr:nvSpPr>
        <xdr:cNvPr id="370" name="円/楕円 369"/>
        <xdr:cNvSpPr/>
      </xdr:nvSpPr>
      <xdr:spPr>
        <a:xfrm>
          <a:off x="8699500" y="950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22739</xdr:rowOff>
    </xdr:from>
    <xdr:ext cx="534377" cy="259045"/>
    <xdr:sp macro="" textlink="">
      <xdr:nvSpPr>
        <xdr:cNvPr id="371" name="テキスト ボックス 370"/>
        <xdr:cNvSpPr txBox="1"/>
      </xdr:nvSpPr>
      <xdr:spPr>
        <a:xfrm>
          <a:off x="8483111" y="928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57,654</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68921</xdr:rowOff>
    </xdr:from>
    <xdr:to>
      <xdr:col>11</xdr:col>
      <xdr:colOff>358775</xdr:colOff>
      <xdr:row>55</xdr:row>
      <xdr:rowOff>170521</xdr:rowOff>
    </xdr:to>
    <xdr:sp macro="" textlink="">
      <xdr:nvSpPr>
        <xdr:cNvPr id="372" name="円/楕円 371"/>
        <xdr:cNvSpPr/>
      </xdr:nvSpPr>
      <xdr:spPr>
        <a:xfrm>
          <a:off x="7810500" y="949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15598</xdr:rowOff>
    </xdr:from>
    <xdr:ext cx="534377" cy="259045"/>
    <xdr:sp macro="" textlink="">
      <xdr:nvSpPr>
        <xdr:cNvPr id="373" name="テキスト ボックス 372"/>
        <xdr:cNvSpPr txBox="1"/>
      </xdr:nvSpPr>
      <xdr:spPr>
        <a:xfrm>
          <a:off x="7594111" y="927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58,435</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165472</xdr:rowOff>
    </xdr:from>
    <xdr:to>
      <xdr:col>10</xdr:col>
      <xdr:colOff>155575</xdr:colOff>
      <xdr:row>56</xdr:row>
      <xdr:rowOff>95622</xdr:rowOff>
    </xdr:to>
    <xdr:sp macro="" textlink="">
      <xdr:nvSpPr>
        <xdr:cNvPr id="374" name="円/楕円 373"/>
        <xdr:cNvSpPr/>
      </xdr:nvSpPr>
      <xdr:spPr>
        <a:xfrm>
          <a:off x="6921500" y="959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112149</xdr:rowOff>
    </xdr:from>
    <xdr:ext cx="534377" cy="259045"/>
    <xdr:sp macro="" textlink="">
      <xdr:nvSpPr>
        <xdr:cNvPr id="375" name="テキスト ボックス 374"/>
        <xdr:cNvSpPr txBox="1"/>
      </xdr:nvSpPr>
      <xdr:spPr>
        <a:xfrm>
          <a:off x="6705111" y="937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47,876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23,024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5" name="テキスト ボックス 394"/>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17780</xdr:rowOff>
    </xdr:from>
    <xdr:to>
      <xdr:col>15</xdr:col>
      <xdr:colOff>180340</xdr:colOff>
      <xdr:row>79</xdr:row>
      <xdr:rowOff>93707</xdr:rowOff>
    </xdr:to>
    <xdr:cxnSp macro="">
      <xdr:nvCxnSpPr>
        <xdr:cNvPr id="401" name="直線コネクタ 400"/>
        <xdr:cNvCxnSpPr/>
      </xdr:nvCxnSpPr>
      <xdr:spPr>
        <a:xfrm flipV="1">
          <a:off x="10475595" y="12190730"/>
          <a:ext cx="1270" cy="1447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97534</xdr:rowOff>
    </xdr:from>
    <xdr:ext cx="378565" cy="259045"/>
    <xdr:sp macro="" textlink="">
      <xdr:nvSpPr>
        <xdr:cNvPr id="402" name="商工費最小値テキスト"/>
        <xdr:cNvSpPr txBox="1"/>
      </xdr:nvSpPr>
      <xdr:spPr>
        <a:xfrm>
          <a:off x="10528300" y="13642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a:t>
          </a:r>
          <a:endParaRPr kumimoji="1" lang="ja-JP" altLang="en-US" sz="1000" b="1">
            <a:latin typeface="ＭＳ Ｐゴシック"/>
          </a:endParaRPr>
        </a:p>
      </xdr:txBody>
    </xdr:sp>
    <xdr:clientData/>
  </xdr:oneCellAnchor>
  <xdr:twoCellAnchor>
    <xdr:from>
      <xdr:col>15</xdr:col>
      <xdr:colOff>92075</xdr:colOff>
      <xdr:row>79</xdr:row>
      <xdr:rowOff>93707</xdr:rowOff>
    </xdr:from>
    <xdr:to>
      <xdr:col>15</xdr:col>
      <xdr:colOff>269875</xdr:colOff>
      <xdr:row>79</xdr:row>
      <xdr:rowOff>93707</xdr:rowOff>
    </xdr:to>
    <xdr:cxnSp macro="">
      <xdr:nvCxnSpPr>
        <xdr:cNvPr id="403" name="直線コネクタ 402"/>
        <xdr:cNvCxnSpPr/>
      </xdr:nvCxnSpPr>
      <xdr:spPr>
        <a:xfrm>
          <a:off x="10388600" y="13638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135907</xdr:rowOff>
    </xdr:from>
    <xdr:ext cx="599010" cy="259045"/>
    <xdr:sp macro="" textlink="">
      <xdr:nvSpPr>
        <xdr:cNvPr id="404" name="商工費最大値テキスト"/>
        <xdr:cNvSpPr txBox="1"/>
      </xdr:nvSpPr>
      <xdr:spPr>
        <a:xfrm>
          <a:off x="10528300" y="11965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133,450</a:t>
          </a:r>
          <a:endParaRPr kumimoji="1" lang="ja-JP" altLang="en-US" sz="1000" b="1">
            <a:latin typeface="ＭＳ Ｐゴシック"/>
          </a:endParaRPr>
        </a:p>
      </xdr:txBody>
    </xdr:sp>
    <xdr:clientData/>
  </xdr:oneCellAnchor>
  <xdr:twoCellAnchor>
    <xdr:from>
      <xdr:col>15</xdr:col>
      <xdr:colOff>92075</xdr:colOff>
      <xdr:row>71</xdr:row>
      <xdr:rowOff>17780</xdr:rowOff>
    </xdr:from>
    <xdr:to>
      <xdr:col>15</xdr:col>
      <xdr:colOff>269875</xdr:colOff>
      <xdr:row>71</xdr:row>
      <xdr:rowOff>17780</xdr:rowOff>
    </xdr:to>
    <xdr:cxnSp macro="">
      <xdr:nvCxnSpPr>
        <xdr:cNvPr id="405" name="直線コネクタ 404"/>
        <xdr:cNvCxnSpPr/>
      </xdr:nvCxnSpPr>
      <xdr:spPr>
        <a:xfrm>
          <a:off x="10388600" y="1219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96636</xdr:rowOff>
    </xdr:from>
    <xdr:to>
      <xdr:col>15</xdr:col>
      <xdr:colOff>180975</xdr:colOff>
      <xdr:row>76</xdr:row>
      <xdr:rowOff>167328</xdr:rowOff>
    </xdr:to>
    <xdr:cxnSp macro="">
      <xdr:nvCxnSpPr>
        <xdr:cNvPr id="406" name="直線コネクタ 405"/>
        <xdr:cNvCxnSpPr/>
      </xdr:nvCxnSpPr>
      <xdr:spPr>
        <a:xfrm flipV="1">
          <a:off x="9639300" y="13126836"/>
          <a:ext cx="838200" cy="70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106646</xdr:rowOff>
    </xdr:from>
    <xdr:ext cx="534377" cy="259045"/>
    <xdr:sp macro="" textlink="">
      <xdr:nvSpPr>
        <xdr:cNvPr id="407" name="商工費平均値テキスト"/>
        <xdr:cNvSpPr txBox="1"/>
      </xdr:nvSpPr>
      <xdr:spPr>
        <a:xfrm>
          <a:off x="10528300" y="133082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24,138</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128219</xdr:rowOff>
    </xdr:from>
    <xdr:to>
      <xdr:col>15</xdr:col>
      <xdr:colOff>231775</xdr:colOff>
      <xdr:row>78</xdr:row>
      <xdr:rowOff>58369</xdr:rowOff>
    </xdr:to>
    <xdr:sp macro="" textlink="">
      <xdr:nvSpPr>
        <xdr:cNvPr id="408" name="フローチャート : 判断 407"/>
        <xdr:cNvSpPr/>
      </xdr:nvSpPr>
      <xdr:spPr>
        <a:xfrm>
          <a:off x="10426700" y="1332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167328</xdr:rowOff>
    </xdr:from>
    <xdr:to>
      <xdr:col>14</xdr:col>
      <xdr:colOff>28575</xdr:colOff>
      <xdr:row>77</xdr:row>
      <xdr:rowOff>104778</xdr:rowOff>
    </xdr:to>
    <xdr:cxnSp macro="">
      <xdr:nvCxnSpPr>
        <xdr:cNvPr id="409" name="直線コネクタ 408"/>
        <xdr:cNvCxnSpPr/>
      </xdr:nvCxnSpPr>
      <xdr:spPr>
        <a:xfrm flipV="1">
          <a:off x="8750300" y="13197528"/>
          <a:ext cx="889000" cy="10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163826</xdr:rowOff>
    </xdr:from>
    <xdr:to>
      <xdr:col>14</xdr:col>
      <xdr:colOff>79375</xdr:colOff>
      <xdr:row>78</xdr:row>
      <xdr:rowOff>93976</xdr:rowOff>
    </xdr:to>
    <xdr:sp macro="" textlink="">
      <xdr:nvSpPr>
        <xdr:cNvPr id="410" name="フローチャート : 判断 409"/>
        <xdr:cNvSpPr/>
      </xdr:nvSpPr>
      <xdr:spPr>
        <a:xfrm>
          <a:off x="9588500" y="133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85103</xdr:rowOff>
    </xdr:from>
    <xdr:ext cx="534377" cy="259045"/>
    <xdr:sp macro="" textlink="">
      <xdr:nvSpPr>
        <xdr:cNvPr id="411" name="テキスト ボックス 410"/>
        <xdr:cNvSpPr txBox="1"/>
      </xdr:nvSpPr>
      <xdr:spPr>
        <a:xfrm>
          <a:off x="9372111" y="1345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20,867</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104778</xdr:rowOff>
    </xdr:from>
    <xdr:to>
      <xdr:col>12</xdr:col>
      <xdr:colOff>511175</xdr:colOff>
      <xdr:row>78</xdr:row>
      <xdr:rowOff>13154</xdr:rowOff>
    </xdr:to>
    <xdr:cxnSp macro="">
      <xdr:nvCxnSpPr>
        <xdr:cNvPr id="412" name="直線コネクタ 411"/>
        <xdr:cNvCxnSpPr/>
      </xdr:nvCxnSpPr>
      <xdr:spPr>
        <a:xfrm flipV="1">
          <a:off x="7861300" y="13306428"/>
          <a:ext cx="889000" cy="79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26591</xdr:rowOff>
    </xdr:from>
    <xdr:to>
      <xdr:col>12</xdr:col>
      <xdr:colOff>561975</xdr:colOff>
      <xdr:row>78</xdr:row>
      <xdr:rowOff>128191</xdr:rowOff>
    </xdr:to>
    <xdr:sp macro="" textlink="">
      <xdr:nvSpPr>
        <xdr:cNvPr id="413" name="フローチャート : 判断 412"/>
        <xdr:cNvSpPr/>
      </xdr:nvSpPr>
      <xdr:spPr>
        <a:xfrm>
          <a:off x="8699500" y="133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119318</xdr:rowOff>
    </xdr:from>
    <xdr:ext cx="534377" cy="259045"/>
    <xdr:sp macro="" textlink="">
      <xdr:nvSpPr>
        <xdr:cNvPr id="414" name="テキスト ボックス 413"/>
        <xdr:cNvSpPr txBox="1"/>
      </xdr:nvSpPr>
      <xdr:spPr>
        <a:xfrm>
          <a:off x="8483111" y="1349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17,724</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110559</xdr:rowOff>
    </xdr:from>
    <xdr:to>
      <xdr:col>11</xdr:col>
      <xdr:colOff>307975</xdr:colOff>
      <xdr:row>78</xdr:row>
      <xdr:rowOff>13154</xdr:rowOff>
    </xdr:to>
    <xdr:cxnSp macro="">
      <xdr:nvCxnSpPr>
        <xdr:cNvPr id="415" name="直線コネクタ 414"/>
        <xdr:cNvCxnSpPr/>
      </xdr:nvCxnSpPr>
      <xdr:spPr>
        <a:xfrm>
          <a:off x="6972300" y="13312209"/>
          <a:ext cx="889000" cy="74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29639</xdr:rowOff>
    </xdr:from>
    <xdr:to>
      <xdr:col>11</xdr:col>
      <xdr:colOff>358775</xdr:colOff>
      <xdr:row>78</xdr:row>
      <xdr:rowOff>131239</xdr:rowOff>
    </xdr:to>
    <xdr:sp macro="" textlink="">
      <xdr:nvSpPr>
        <xdr:cNvPr id="416" name="フローチャート : 判断 415"/>
        <xdr:cNvSpPr/>
      </xdr:nvSpPr>
      <xdr:spPr>
        <a:xfrm>
          <a:off x="7810500" y="1340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122366</xdr:rowOff>
    </xdr:from>
    <xdr:ext cx="534377" cy="259045"/>
    <xdr:sp macro="" textlink="">
      <xdr:nvSpPr>
        <xdr:cNvPr id="417" name="テキスト ボックス 416"/>
        <xdr:cNvSpPr txBox="1"/>
      </xdr:nvSpPr>
      <xdr:spPr>
        <a:xfrm>
          <a:off x="7594111" y="1349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52749</xdr:rowOff>
    </xdr:from>
    <xdr:to>
      <xdr:col>10</xdr:col>
      <xdr:colOff>155575</xdr:colOff>
      <xdr:row>78</xdr:row>
      <xdr:rowOff>154349</xdr:rowOff>
    </xdr:to>
    <xdr:sp macro="" textlink="">
      <xdr:nvSpPr>
        <xdr:cNvPr id="418" name="フローチャート : 判断 417"/>
        <xdr:cNvSpPr/>
      </xdr:nvSpPr>
      <xdr:spPr>
        <a:xfrm>
          <a:off x="6921500" y="13425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145476</xdr:rowOff>
    </xdr:from>
    <xdr:ext cx="534377" cy="259045"/>
    <xdr:sp macro="" textlink="">
      <xdr:nvSpPr>
        <xdr:cNvPr id="419" name="テキスト ボックス 418"/>
        <xdr:cNvSpPr txBox="1"/>
      </xdr:nvSpPr>
      <xdr:spPr>
        <a:xfrm>
          <a:off x="6705111" y="1351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45836</xdr:rowOff>
    </xdr:from>
    <xdr:to>
      <xdr:col>15</xdr:col>
      <xdr:colOff>231775</xdr:colOff>
      <xdr:row>76</xdr:row>
      <xdr:rowOff>147436</xdr:rowOff>
    </xdr:to>
    <xdr:sp macro="" textlink="">
      <xdr:nvSpPr>
        <xdr:cNvPr id="425" name="円/楕円 424"/>
        <xdr:cNvSpPr/>
      </xdr:nvSpPr>
      <xdr:spPr>
        <a:xfrm>
          <a:off x="10426700" y="1307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68713</xdr:rowOff>
    </xdr:from>
    <xdr:ext cx="534377" cy="259045"/>
    <xdr:sp macro="" textlink="">
      <xdr:nvSpPr>
        <xdr:cNvPr id="426" name="商工費該当値テキスト"/>
        <xdr:cNvSpPr txBox="1"/>
      </xdr:nvSpPr>
      <xdr:spPr>
        <a:xfrm>
          <a:off x="10528300" y="1292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47,456</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116528</xdr:rowOff>
    </xdr:from>
    <xdr:to>
      <xdr:col>14</xdr:col>
      <xdr:colOff>79375</xdr:colOff>
      <xdr:row>77</xdr:row>
      <xdr:rowOff>46678</xdr:rowOff>
    </xdr:to>
    <xdr:sp macro="" textlink="">
      <xdr:nvSpPr>
        <xdr:cNvPr id="427" name="円/楕円 426"/>
        <xdr:cNvSpPr/>
      </xdr:nvSpPr>
      <xdr:spPr>
        <a:xfrm>
          <a:off x="9588500" y="1314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63205</xdr:rowOff>
    </xdr:from>
    <xdr:ext cx="534377" cy="259045"/>
    <xdr:sp macro="" textlink="">
      <xdr:nvSpPr>
        <xdr:cNvPr id="428" name="テキスト ボックス 427"/>
        <xdr:cNvSpPr txBox="1"/>
      </xdr:nvSpPr>
      <xdr:spPr>
        <a:xfrm>
          <a:off x="9372111" y="1292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40,962</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53978</xdr:rowOff>
    </xdr:from>
    <xdr:to>
      <xdr:col>12</xdr:col>
      <xdr:colOff>561975</xdr:colOff>
      <xdr:row>77</xdr:row>
      <xdr:rowOff>155578</xdr:rowOff>
    </xdr:to>
    <xdr:sp macro="" textlink="">
      <xdr:nvSpPr>
        <xdr:cNvPr id="429" name="円/楕円 428"/>
        <xdr:cNvSpPr/>
      </xdr:nvSpPr>
      <xdr:spPr>
        <a:xfrm>
          <a:off x="8699500" y="1325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655</xdr:rowOff>
    </xdr:from>
    <xdr:ext cx="534377" cy="259045"/>
    <xdr:sp macro="" textlink="">
      <xdr:nvSpPr>
        <xdr:cNvPr id="430" name="テキスト ボックス 429"/>
        <xdr:cNvSpPr txBox="1"/>
      </xdr:nvSpPr>
      <xdr:spPr>
        <a:xfrm>
          <a:off x="8483111" y="1303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30,958</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133804</xdr:rowOff>
    </xdr:from>
    <xdr:to>
      <xdr:col>11</xdr:col>
      <xdr:colOff>358775</xdr:colOff>
      <xdr:row>78</xdr:row>
      <xdr:rowOff>63954</xdr:rowOff>
    </xdr:to>
    <xdr:sp macro="" textlink="">
      <xdr:nvSpPr>
        <xdr:cNvPr id="431" name="円/楕円 430"/>
        <xdr:cNvSpPr/>
      </xdr:nvSpPr>
      <xdr:spPr>
        <a:xfrm>
          <a:off x="7810500" y="1333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80481</xdr:rowOff>
    </xdr:from>
    <xdr:ext cx="534377" cy="259045"/>
    <xdr:sp macro="" textlink="">
      <xdr:nvSpPr>
        <xdr:cNvPr id="432" name="テキスト ボックス 431"/>
        <xdr:cNvSpPr txBox="1"/>
      </xdr:nvSpPr>
      <xdr:spPr>
        <a:xfrm>
          <a:off x="7594111" y="1311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23,625</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59759</xdr:rowOff>
    </xdr:from>
    <xdr:to>
      <xdr:col>10</xdr:col>
      <xdr:colOff>155575</xdr:colOff>
      <xdr:row>77</xdr:row>
      <xdr:rowOff>161359</xdr:rowOff>
    </xdr:to>
    <xdr:sp macro="" textlink="">
      <xdr:nvSpPr>
        <xdr:cNvPr id="433" name="円/楕円 432"/>
        <xdr:cNvSpPr/>
      </xdr:nvSpPr>
      <xdr:spPr>
        <a:xfrm>
          <a:off x="6921500" y="1326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6436</xdr:rowOff>
    </xdr:from>
    <xdr:ext cx="534377" cy="259045"/>
    <xdr:sp macro="" textlink="">
      <xdr:nvSpPr>
        <xdr:cNvPr id="434" name="テキスト ボックス 433"/>
        <xdr:cNvSpPr txBox="1"/>
      </xdr:nvSpPr>
      <xdr:spPr>
        <a:xfrm>
          <a:off x="6705111" y="1303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30,427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50" name="テキスト ボックス 44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2" name="テキスト ボックス 45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91466</xdr:rowOff>
    </xdr:from>
    <xdr:to>
      <xdr:col>15</xdr:col>
      <xdr:colOff>180340</xdr:colOff>
      <xdr:row>98</xdr:row>
      <xdr:rowOff>91438</xdr:rowOff>
    </xdr:to>
    <xdr:cxnSp macro="">
      <xdr:nvCxnSpPr>
        <xdr:cNvPr id="456" name="直線コネクタ 455"/>
        <xdr:cNvCxnSpPr/>
      </xdr:nvCxnSpPr>
      <xdr:spPr>
        <a:xfrm flipV="1">
          <a:off x="10475595" y="15693416"/>
          <a:ext cx="1270" cy="1200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95265</xdr:rowOff>
    </xdr:from>
    <xdr:ext cx="534377" cy="259045"/>
    <xdr:sp macro="" textlink="">
      <xdr:nvSpPr>
        <xdr:cNvPr id="457" name="土木費最小値テキスト"/>
        <xdr:cNvSpPr txBox="1"/>
      </xdr:nvSpPr>
      <xdr:spPr>
        <a:xfrm>
          <a:off x="10528300" y="1689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10,556</a:t>
          </a:r>
          <a:endParaRPr kumimoji="1" lang="ja-JP" altLang="en-US" sz="1000" b="1">
            <a:latin typeface="ＭＳ Ｐゴシック"/>
          </a:endParaRPr>
        </a:p>
      </xdr:txBody>
    </xdr:sp>
    <xdr:clientData/>
  </xdr:oneCellAnchor>
  <xdr:twoCellAnchor>
    <xdr:from>
      <xdr:col>15</xdr:col>
      <xdr:colOff>92075</xdr:colOff>
      <xdr:row>98</xdr:row>
      <xdr:rowOff>91438</xdr:rowOff>
    </xdr:from>
    <xdr:to>
      <xdr:col>15</xdr:col>
      <xdr:colOff>269875</xdr:colOff>
      <xdr:row>98</xdr:row>
      <xdr:rowOff>91438</xdr:rowOff>
    </xdr:to>
    <xdr:cxnSp macro="">
      <xdr:nvCxnSpPr>
        <xdr:cNvPr id="458" name="直線コネクタ 457"/>
        <xdr:cNvCxnSpPr/>
      </xdr:nvCxnSpPr>
      <xdr:spPr>
        <a:xfrm>
          <a:off x="10388600" y="16893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38143</xdr:rowOff>
    </xdr:from>
    <xdr:ext cx="599010" cy="259045"/>
    <xdr:sp macro="" textlink="">
      <xdr:nvSpPr>
        <xdr:cNvPr id="459" name="土木費最大値テキスト"/>
        <xdr:cNvSpPr txBox="1"/>
      </xdr:nvSpPr>
      <xdr:spPr>
        <a:xfrm>
          <a:off x="10528300" y="15468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273,050</a:t>
          </a:r>
          <a:endParaRPr kumimoji="1" lang="ja-JP" altLang="en-US" sz="1000" b="1">
            <a:latin typeface="ＭＳ Ｐゴシック"/>
          </a:endParaRPr>
        </a:p>
      </xdr:txBody>
    </xdr:sp>
    <xdr:clientData/>
  </xdr:oneCellAnchor>
  <xdr:twoCellAnchor>
    <xdr:from>
      <xdr:col>15</xdr:col>
      <xdr:colOff>92075</xdr:colOff>
      <xdr:row>91</xdr:row>
      <xdr:rowOff>91466</xdr:rowOff>
    </xdr:from>
    <xdr:to>
      <xdr:col>15</xdr:col>
      <xdr:colOff>269875</xdr:colOff>
      <xdr:row>91</xdr:row>
      <xdr:rowOff>91466</xdr:rowOff>
    </xdr:to>
    <xdr:cxnSp macro="">
      <xdr:nvCxnSpPr>
        <xdr:cNvPr id="460" name="直線コネクタ 459"/>
        <xdr:cNvCxnSpPr/>
      </xdr:nvCxnSpPr>
      <xdr:spPr>
        <a:xfrm>
          <a:off x="10388600" y="15693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136578</xdr:rowOff>
    </xdr:from>
    <xdr:to>
      <xdr:col>15</xdr:col>
      <xdr:colOff>180975</xdr:colOff>
      <xdr:row>97</xdr:row>
      <xdr:rowOff>37827</xdr:rowOff>
    </xdr:to>
    <xdr:cxnSp macro="">
      <xdr:nvCxnSpPr>
        <xdr:cNvPr id="461" name="直線コネクタ 460"/>
        <xdr:cNvCxnSpPr/>
      </xdr:nvCxnSpPr>
      <xdr:spPr>
        <a:xfrm>
          <a:off x="9639300" y="16595778"/>
          <a:ext cx="838200" cy="72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120510</xdr:rowOff>
    </xdr:from>
    <xdr:ext cx="534377" cy="259045"/>
    <xdr:sp macro="" textlink="">
      <xdr:nvSpPr>
        <xdr:cNvPr id="462" name="土木費平均値テキスト"/>
        <xdr:cNvSpPr txBox="1"/>
      </xdr:nvSpPr>
      <xdr:spPr>
        <a:xfrm>
          <a:off x="10528300" y="16408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73,090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97633</xdr:rowOff>
    </xdr:from>
    <xdr:to>
      <xdr:col>15</xdr:col>
      <xdr:colOff>231775</xdr:colOff>
      <xdr:row>97</xdr:row>
      <xdr:rowOff>27783</xdr:rowOff>
    </xdr:to>
    <xdr:sp macro="" textlink="">
      <xdr:nvSpPr>
        <xdr:cNvPr id="463" name="フローチャート : 判断 462"/>
        <xdr:cNvSpPr/>
      </xdr:nvSpPr>
      <xdr:spPr>
        <a:xfrm>
          <a:off x="104267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136578</xdr:rowOff>
    </xdr:from>
    <xdr:to>
      <xdr:col>14</xdr:col>
      <xdr:colOff>28575</xdr:colOff>
      <xdr:row>96</xdr:row>
      <xdr:rowOff>140057</xdr:rowOff>
    </xdr:to>
    <xdr:cxnSp macro="">
      <xdr:nvCxnSpPr>
        <xdr:cNvPr id="464" name="直線コネクタ 463"/>
        <xdr:cNvCxnSpPr/>
      </xdr:nvCxnSpPr>
      <xdr:spPr>
        <a:xfrm flipV="1">
          <a:off x="8750300" y="16595778"/>
          <a:ext cx="889000" cy="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90390</xdr:rowOff>
    </xdr:from>
    <xdr:to>
      <xdr:col>14</xdr:col>
      <xdr:colOff>79375</xdr:colOff>
      <xdr:row>97</xdr:row>
      <xdr:rowOff>20540</xdr:rowOff>
    </xdr:to>
    <xdr:sp macro="" textlink="">
      <xdr:nvSpPr>
        <xdr:cNvPr id="465" name="フローチャート : 判断 464"/>
        <xdr:cNvSpPr/>
      </xdr:nvSpPr>
      <xdr:spPr>
        <a:xfrm>
          <a:off x="9588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11667</xdr:rowOff>
    </xdr:from>
    <xdr:ext cx="534377" cy="259045"/>
    <xdr:sp macro="" textlink="">
      <xdr:nvSpPr>
        <xdr:cNvPr id="466" name="テキスト ボックス 465"/>
        <xdr:cNvSpPr txBox="1"/>
      </xdr:nvSpPr>
      <xdr:spPr>
        <a:xfrm>
          <a:off x="9372111" y="1664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74,674</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140057</xdr:rowOff>
    </xdr:from>
    <xdr:to>
      <xdr:col>12</xdr:col>
      <xdr:colOff>511175</xdr:colOff>
      <xdr:row>97</xdr:row>
      <xdr:rowOff>92444</xdr:rowOff>
    </xdr:to>
    <xdr:cxnSp macro="">
      <xdr:nvCxnSpPr>
        <xdr:cNvPr id="467" name="直線コネクタ 466"/>
        <xdr:cNvCxnSpPr/>
      </xdr:nvCxnSpPr>
      <xdr:spPr>
        <a:xfrm flipV="1">
          <a:off x="7861300" y="16599257"/>
          <a:ext cx="889000" cy="123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86189</xdr:rowOff>
    </xdr:from>
    <xdr:to>
      <xdr:col>12</xdr:col>
      <xdr:colOff>561975</xdr:colOff>
      <xdr:row>97</xdr:row>
      <xdr:rowOff>16339</xdr:rowOff>
    </xdr:to>
    <xdr:sp macro="" textlink="">
      <xdr:nvSpPr>
        <xdr:cNvPr id="468" name="フローチャート : 判断 467"/>
        <xdr:cNvSpPr/>
      </xdr:nvSpPr>
      <xdr:spPr>
        <a:xfrm>
          <a:off x="8699500" y="165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32866</xdr:rowOff>
    </xdr:from>
    <xdr:ext cx="534377" cy="259045"/>
    <xdr:sp macro="" textlink="">
      <xdr:nvSpPr>
        <xdr:cNvPr id="469" name="テキスト ボックス 468"/>
        <xdr:cNvSpPr txBox="1"/>
      </xdr:nvSpPr>
      <xdr:spPr>
        <a:xfrm>
          <a:off x="8483111" y="1632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75,593</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4268</xdr:rowOff>
    </xdr:from>
    <xdr:to>
      <xdr:col>11</xdr:col>
      <xdr:colOff>307975</xdr:colOff>
      <xdr:row>97</xdr:row>
      <xdr:rowOff>92444</xdr:rowOff>
    </xdr:to>
    <xdr:cxnSp macro="">
      <xdr:nvCxnSpPr>
        <xdr:cNvPr id="470" name="直線コネクタ 469"/>
        <xdr:cNvCxnSpPr/>
      </xdr:nvCxnSpPr>
      <xdr:spPr>
        <a:xfrm>
          <a:off x="6972300" y="16634918"/>
          <a:ext cx="889000" cy="8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139032</xdr:rowOff>
    </xdr:from>
    <xdr:to>
      <xdr:col>11</xdr:col>
      <xdr:colOff>358775</xdr:colOff>
      <xdr:row>97</xdr:row>
      <xdr:rowOff>69182</xdr:rowOff>
    </xdr:to>
    <xdr:sp macro="" textlink="">
      <xdr:nvSpPr>
        <xdr:cNvPr id="471" name="フローチャート : 判断 470"/>
        <xdr:cNvSpPr/>
      </xdr:nvSpPr>
      <xdr:spPr>
        <a:xfrm>
          <a:off x="7810500" y="1659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85709</xdr:rowOff>
    </xdr:from>
    <xdr:ext cx="534377" cy="259045"/>
    <xdr:sp macro="" textlink="">
      <xdr:nvSpPr>
        <xdr:cNvPr id="472" name="テキスト ボックス 471"/>
        <xdr:cNvSpPr txBox="1"/>
      </xdr:nvSpPr>
      <xdr:spPr>
        <a:xfrm>
          <a:off x="7594111" y="1637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64,035</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145090</xdr:rowOff>
    </xdr:from>
    <xdr:to>
      <xdr:col>10</xdr:col>
      <xdr:colOff>155575</xdr:colOff>
      <xdr:row>97</xdr:row>
      <xdr:rowOff>75240</xdr:rowOff>
    </xdr:to>
    <xdr:sp macro="" textlink="">
      <xdr:nvSpPr>
        <xdr:cNvPr id="473" name="フローチャート : 判断 472"/>
        <xdr:cNvSpPr/>
      </xdr:nvSpPr>
      <xdr:spPr>
        <a:xfrm>
          <a:off x="6921500" y="1660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66367</xdr:rowOff>
    </xdr:from>
    <xdr:ext cx="534377" cy="259045"/>
    <xdr:sp macro="" textlink="">
      <xdr:nvSpPr>
        <xdr:cNvPr id="474" name="テキスト ボックス 473"/>
        <xdr:cNvSpPr txBox="1"/>
      </xdr:nvSpPr>
      <xdr:spPr>
        <a:xfrm>
          <a:off x="6705111" y="1669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62,710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158477</xdr:rowOff>
    </xdr:from>
    <xdr:to>
      <xdr:col>15</xdr:col>
      <xdr:colOff>231775</xdr:colOff>
      <xdr:row>97</xdr:row>
      <xdr:rowOff>88627</xdr:rowOff>
    </xdr:to>
    <xdr:sp macro="" textlink="">
      <xdr:nvSpPr>
        <xdr:cNvPr id="480" name="円/楕円 479"/>
        <xdr:cNvSpPr/>
      </xdr:nvSpPr>
      <xdr:spPr>
        <a:xfrm>
          <a:off x="10426700" y="1661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136904</xdr:rowOff>
    </xdr:from>
    <xdr:ext cx="534377" cy="259045"/>
    <xdr:sp macro="" textlink="">
      <xdr:nvSpPr>
        <xdr:cNvPr id="481" name="土木費該当値テキスト"/>
        <xdr:cNvSpPr txBox="1"/>
      </xdr:nvSpPr>
      <xdr:spPr>
        <a:xfrm>
          <a:off x="10528300" y="1659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59,782</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85778</xdr:rowOff>
    </xdr:from>
    <xdr:to>
      <xdr:col>14</xdr:col>
      <xdr:colOff>79375</xdr:colOff>
      <xdr:row>97</xdr:row>
      <xdr:rowOff>15928</xdr:rowOff>
    </xdr:to>
    <xdr:sp macro="" textlink="">
      <xdr:nvSpPr>
        <xdr:cNvPr id="482" name="円/楕円 481"/>
        <xdr:cNvSpPr/>
      </xdr:nvSpPr>
      <xdr:spPr>
        <a:xfrm>
          <a:off x="9588500" y="1654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32455</xdr:rowOff>
    </xdr:from>
    <xdr:ext cx="534377" cy="259045"/>
    <xdr:sp macro="" textlink="">
      <xdr:nvSpPr>
        <xdr:cNvPr id="483" name="テキスト ボックス 482"/>
        <xdr:cNvSpPr txBox="1"/>
      </xdr:nvSpPr>
      <xdr:spPr>
        <a:xfrm>
          <a:off x="9372111" y="1632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75,683</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89257</xdr:rowOff>
    </xdr:from>
    <xdr:to>
      <xdr:col>12</xdr:col>
      <xdr:colOff>561975</xdr:colOff>
      <xdr:row>97</xdr:row>
      <xdr:rowOff>19407</xdr:rowOff>
    </xdr:to>
    <xdr:sp macro="" textlink="">
      <xdr:nvSpPr>
        <xdr:cNvPr id="484" name="円/楕円 483"/>
        <xdr:cNvSpPr/>
      </xdr:nvSpPr>
      <xdr:spPr>
        <a:xfrm>
          <a:off x="8699500" y="1654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10534</xdr:rowOff>
    </xdr:from>
    <xdr:ext cx="534377" cy="259045"/>
    <xdr:sp macro="" textlink="">
      <xdr:nvSpPr>
        <xdr:cNvPr id="485" name="テキスト ボックス 484"/>
        <xdr:cNvSpPr txBox="1"/>
      </xdr:nvSpPr>
      <xdr:spPr>
        <a:xfrm>
          <a:off x="8483111" y="1664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74,922</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41644</xdr:rowOff>
    </xdr:from>
    <xdr:to>
      <xdr:col>11</xdr:col>
      <xdr:colOff>358775</xdr:colOff>
      <xdr:row>97</xdr:row>
      <xdr:rowOff>143244</xdr:rowOff>
    </xdr:to>
    <xdr:sp macro="" textlink="">
      <xdr:nvSpPr>
        <xdr:cNvPr id="486" name="円/楕円 485"/>
        <xdr:cNvSpPr/>
      </xdr:nvSpPr>
      <xdr:spPr>
        <a:xfrm>
          <a:off x="7810500" y="1667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134371</xdr:rowOff>
    </xdr:from>
    <xdr:ext cx="534377" cy="259045"/>
    <xdr:sp macro="" textlink="">
      <xdr:nvSpPr>
        <xdr:cNvPr id="487" name="テキスト ボックス 486"/>
        <xdr:cNvSpPr txBox="1"/>
      </xdr:nvSpPr>
      <xdr:spPr>
        <a:xfrm>
          <a:off x="7594111" y="1676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47,836</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124918</xdr:rowOff>
    </xdr:from>
    <xdr:to>
      <xdr:col>10</xdr:col>
      <xdr:colOff>155575</xdr:colOff>
      <xdr:row>97</xdr:row>
      <xdr:rowOff>55068</xdr:rowOff>
    </xdr:to>
    <xdr:sp macro="" textlink="">
      <xdr:nvSpPr>
        <xdr:cNvPr id="488" name="円/楕円 487"/>
        <xdr:cNvSpPr/>
      </xdr:nvSpPr>
      <xdr:spPr>
        <a:xfrm>
          <a:off x="6921500" y="1658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71595</xdr:rowOff>
    </xdr:from>
    <xdr:ext cx="534377" cy="259045"/>
    <xdr:sp macro="" textlink="">
      <xdr:nvSpPr>
        <xdr:cNvPr id="489" name="テキスト ボックス 488"/>
        <xdr:cNvSpPr txBox="1"/>
      </xdr:nvSpPr>
      <xdr:spPr>
        <a:xfrm>
          <a:off x="6705111" y="1635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67,122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20,223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2" name="テキスト ボックス 501"/>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124765</xdr:rowOff>
    </xdr:from>
    <xdr:to>
      <xdr:col>23</xdr:col>
      <xdr:colOff>516889</xdr:colOff>
      <xdr:row>39</xdr:row>
      <xdr:rowOff>106115</xdr:rowOff>
    </xdr:to>
    <xdr:cxnSp macro="">
      <xdr:nvCxnSpPr>
        <xdr:cNvPr id="514" name="直線コネクタ 513"/>
        <xdr:cNvCxnSpPr/>
      </xdr:nvCxnSpPr>
      <xdr:spPr>
        <a:xfrm flipV="1">
          <a:off x="16317595" y="5268265"/>
          <a:ext cx="1269" cy="152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109942</xdr:rowOff>
    </xdr:from>
    <xdr:ext cx="534377" cy="259045"/>
    <xdr:sp macro="" textlink="">
      <xdr:nvSpPr>
        <xdr:cNvPr id="515" name="消防費最小値テキスト"/>
        <xdr:cNvSpPr txBox="1"/>
      </xdr:nvSpPr>
      <xdr:spPr>
        <a:xfrm>
          <a:off x="16370300" y="679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16,763</a:t>
          </a:r>
          <a:endParaRPr kumimoji="1" lang="ja-JP" altLang="en-US" sz="1000" b="1">
            <a:latin typeface="ＭＳ Ｐゴシック"/>
          </a:endParaRPr>
        </a:p>
      </xdr:txBody>
    </xdr:sp>
    <xdr:clientData/>
  </xdr:oneCellAnchor>
  <xdr:twoCellAnchor>
    <xdr:from>
      <xdr:col>23</xdr:col>
      <xdr:colOff>428625</xdr:colOff>
      <xdr:row>39</xdr:row>
      <xdr:rowOff>106115</xdr:rowOff>
    </xdr:from>
    <xdr:to>
      <xdr:col>23</xdr:col>
      <xdr:colOff>606425</xdr:colOff>
      <xdr:row>39</xdr:row>
      <xdr:rowOff>106115</xdr:rowOff>
    </xdr:to>
    <xdr:cxnSp macro="">
      <xdr:nvCxnSpPr>
        <xdr:cNvPr id="516" name="直線コネクタ 515"/>
        <xdr:cNvCxnSpPr/>
      </xdr:nvCxnSpPr>
      <xdr:spPr>
        <a:xfrm>
          <a:off x="16230600" y="6792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71442</xdr:rowOff>
    </xdr:from>
    <xdr:ext cx="534377" cy="259045"/>
    <xdr:sp macro="" textlink="">
      <xdr:nvSpPr>
        <xdr:cNvPr id="517" name="消防費最大値テキスト"/>
        <xdr:cNvSpPr txBox="1"/>
      </xdr:nvSpPr>
      <xdr:spPr>
        <a:xfrm>
          <a:off x="16370300" y="504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96,784</a:t>
          </a:r>
          <a:endParaRPr kumimoji="1" lang="ja-JP" altLang="en-US" sz="1000" b="1">
            <a:latin typeface="ＭＳ Ｐゴシック"/>
          </a:endParaRPr>
        </a:p>
      </xdr:txBody>
    </xdr:sp>
    <xdr:clientData/>
  </xdr:oneCellAnchor>
  <xdr:twoCellAnchor>
    <xdr:from>
      <xdr:col>23</xdr:col>
      <xdr:colOff>428625</xdr:colOff>
      <xdr:row>30</xdr:row>
      <xdr:rowOff>124765</xdr:rowOff>
    </xdr:from>
    <xdr:to>
      <xdr:col>23</xdr:col>
      <xdr:colOff>606425</xdr:colOff>
      <xdr:row>30</xdr:row>
      <xdr:rowOff>124765</xdr:rowOff>
    </xdr:to>
    <xdr:cxnSp macro="">
      <xdr:nvCxnSpPr>
        <xdr:cNvPr id="518" name="直線コネクタ 517"/>
        <xdr:cNvCxnSpPr/>
      </xdr:nvCxnSpPr>
      <xdr:spPr>
        <a:xfrm>
          <a:off x="16230600" y="5268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33</xdr:row>
      <xdr:rowOff>11893</xdr:rowOff>
    </xdr:from>
    <xdr:to>
      <xdr:col>23</xdr:col>
      <xdr:colOff>517525</xdr:colOff>
      <xdr:row>36</xdr:row>
      <xdr:rowOff>41935</xdr:rowOff>
    </xdr:to>
    <xdr:cxnSp macro="">
      <xdr:nvCxnSpPr>
        <xdr:cNvPr id="519" name="直線コネクタ 518"/>
        <xdr:cNvCxnSpPr/>
      </xdr:nvCxnSpPr>
      <xdr:spPr>
        <a:xfrm flipV="1">
          <a:off x="15481300" y="5669743"/>
          <a:ext cx="838200" cy="544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125144</xdr:rowOff>
    </xdr:from>
    <xdr:ext cx="534377" cy="259045"/>
    <xdr:sp macro="" textlink="">
      <xdr:nvSpPr>
        <xdr:cNvPr id="520" name="消防費平均値テキスト"/>
        <xdr:cNvSpPr txBox="1"/>
      </xdr:nvSpPr>
      <xdr:spPr>
        <a:xfrm>
          <a:off x="16370300" y="6297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38,965</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146717</xdr:rowOff>
    </xdr:from>
    <xdr:to>
      <xdr:col>23</xdr:col>
      <xdr:colOff>568325</xdr:colOff>
      <xdr:row>37</xdr:row>
      <xdr:rowOff>76867</xdr:rowOff>
    </xdr:to>
    <xdr:sp macro="" textlink="">
      <xdr:nvSpPr>
        <xdr:cNvPr id="521" name="フローチャート : 判断 520"/>
        <xdr:cNvSpPr/>
      </xdr:nvSpPr>
      <xdr:spPr>
        <a:xfrm>
          <a:off x="16268700" y="631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41935</xdr:rowOff>
    </xdr:from>
    <xdr:to>
      <xdr:col>22</xdr:col>
      <xdr:colOff>365125</xdr:colOff>
      <xdr:row>36</xdr:row>
      <xdr:rowOff>146958</xdr:rowOff>
    </xdr:to>
    <xdr:cxnSp macro="">
      <xdr:nvCxnSpPr>
        <xdr:cNvPr id="522" name="直線コネクタ 521"/>
        <xdr:cNvCxnSpPr/>
      </xdr:nvCxnSpPr>
      <xdr:spPr>
        <a:xfrm flipV="1">
          <a:off x="14592300" y="6214135"/>
          <a:ext cx="889000" cy="10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74974</xdr:rowOff>
    </xdr:from>
    <xdr:to>
      <xdr:col>22</xdr:col>
      <xdr:colOff>415925</xdr:colOff>
      <xdr:row>38</xdr:row>
      <xdr:rowOff>5124</xdr:rowOff>
    </xdr:to>
    <xdr:sp macro="" textlink="">
      <xdr:nvSpPr>
        <xdr:cNvPr id="523" name="フローチャート : 判断 522"/>
        <xdr:cNvSpPr/>
      </xdr:nvSpPr>
      <xdr:spPr>
        <a:xfrm>
          <a:off x="15430500" y="6418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167701</xdr:rowOff>
    </xdr:from>
    <xdr:ext cx="534377" cy="259045"/>
    <xdr:sp macro="" textlink="">
      <xdr:nvSpPr>
        <xdr:cNvPr id="524" name="テキスト ボックス 523"/>
        <xdr:cNvSpPr txBox="1"/>
      </xdr:nvSpPr>
      <xdr:spPr>
        <a:xfrm>
          <a:off x="15214111" y="6511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33,731</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99123</xdr:rowOff>
    </xdr:from>
    <xdr:to>
      <xdr:col>21</xdr:col>
      <xdr:colOff>161925</xdr:colOff>
      <xdr:row>36</xdr:row>
      <xdr:rowOff>146958</xdr:rowOff>
    </xdr:to>
    <xdr:cxnSp macro="">
      <xdr:nvCxnSpPr>
        <xdr:cNvPr id="525" name="直線コネクタ 524"/>
        <xdr:cNvCxnSpPr/>
      </xdr:nvCxnSpPr>
      <xdr:spPr>
        <a:xfrm>
          <a:off x="13703300" y="6271323"/>
          <a:ext cx="889000" cy="47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90653</xdr:rowOff>
    </xdr:from>
    <xdr:to>
      <xdr:col>21</xdr:col>
      <xdr:colOff>212725</xdr:colOff>
      <xdr:row>38</xdr:row>
      <xdr:rowOff>20803</xdr:rowOff>
    </xdr:to>
    <xdr:sp macro="" textlink="">
      <xdr:nvSpPr>
        <xdr:cNvPr id="526" name="フローチャート : 判断 525"/>
        <xdr:cNvSpPr/>
      </xdr:nvSpPr>
      <xdr:spPr>
        <a:xfrm>
          <a:off x="14541500" y="64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11930</xdr:rowOff>
    </xdr:from>
    <xdr:ext cx="534377" cy="259045"/>
    <xdr:sp macro="" textlink="">
      <xdr:nvSpPr>
        <xdr:cNvPr id="527" name="テキスト ボックス 526"/>
        <xdr:cNvSpPr txBox="1"/>
      </xdr:nvSpPr>
      <xdr:spPr>
        <a:xfrm>
          <a:off x="14325111" y="652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32,908</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99123</xdr:rowOff>
    </xdr:from>
    <xdr:to>
      <xdr:col>19</xdr:col>
      <xdr:colOff>644525</xdr:colOff>
      <xdr:row>38</xdr:row>
      <xdr:rowOff>17914</xdr:rowOff>
    </xdr:to>
    <xdr:cxnSp macro="">
      <xdr:nvCxnSpPr>
        <xdr:cNvPr id="528" name="直線コネクタ 527"/>
        <xdr:cNvCxnSpPr/>
      </xdr:nvCxnSpPr>
      <xdr:spPr>
        <a:xfrm flipV="1">
          <a:off x="12814300" y="6271323"/>
          <a:ext cx="889000" cy="26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133134</xdr:rowOff>
    </xdr:from>
    <xdr:to>
      <xdr:col>20</xdr:col>
      <xdr:colOff>9525</xdr:colOff>
      <xdr:row>38</xdr:row>
      <xdr:rowOff>63285</xdr:rowOff>
    </xdr:to>
    <xdr:sp macro="" textlink="">
      <xdr:nvSpPr>
        <xdr:cNvPr id="529" name="フローチャート : 判断 528"/>
        <xdr:cNvSpPr/>
      </xdr:nvSpPr>
      <xdr:spPr>
        <a:xfrm>
          <a:off x="13652500" y="64767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54411</xdr:rowOff>
    </xdr:from>
    <xdr:ext cx="534377" cy="259045"/>
    <xdr:sp macro="" textlink="">
      <xdr:nvSpPr>
        <xdr:cNvPr id="530" name="テキスト ボックス 529"/>
        <xdr:cNvSpPr txBox="1"/>
      </xdr:nvSpPr>
      <xdr:spPr>
        <a:xfrm>
          <a:off x="13436111" y="6569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30,678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22720</xdr:rowOff>
    </xdr:from>
    <xdr:to>
      <xdr:col>18</xdr:col>
      <xdr:colOff>492125</xdr:colOff>
      <xdr:row>38</xdr:row>
      <xdr:rowOff>124320</xdr:rowOff>
    </xdr:to>
    <xdr:sp macro="" textlink="">
      <xdr:nvSpPr>
        <xdr:cNvPr id="531" name="フローチャート : 判断 530"/>
        <xdr:cNvSpPr/>
      </xdr:nvSpPr>
      <xdr:spPr>
        <a:xfrm>
          <a:off x="12763500" y="65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115447</xdr:rowOff>
    </xdr:from>
    <xdr:ext cx="534377" cy="259045"/>
    <xdr:sp macro="" textlink="">
      <xdr:nvSpPr>
        <xdr:cNvPr id="532" name="テキスト ボックス 531"/>
        <xdr:cNvSpPr txBox="1"/>
      </xdr:nvSpPr>
      <xdr:spPr>
        <a:xfrm>
          <a:off x="12547111" y="663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27,474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32</xdr:row>
      <xdr:rowOff>132543</xdr:rowOff>
    </xdr:from>
    <xdr:to>
      <xdr:col>23</xdr:col>
      <xdr:colOff>568325</xdr:colOff>
      <xdr:row>33</xdr:row>
      <xdr:rowOff>62693</xdr:rowOff>
    </xdr:to>
    <xdr:sp macro="" textlink="">
      <xdr:nvSpPr>
        <xdr:cNvPr id="538" name="円/楕円 537"/>
        <xdr:cNvSpPr/>
      </xdr:nvSpPr>
      <xdr:spPr>
        <a:xfrm>
          <a:off x="16268700" y="561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31</xdr:row>
      <xdr:rowOff>155420</xdr:rowOff>
    </xdr:from>
    <xdr:ext cx="534377" cy="259045"/>
    <xdr:sp macro="" textlink="">
      <xdr:nvSpPr>
        <xdr:cNvPr id="539" name="消防費該当値テキスト"/>
        <xdr:cNvSpPr txBox="1"/>
      </xdr:nvSpPr>
      <xdr:spPr>
        <a:xfrm>
          <a:off x="16370300" y="547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75,709</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162585</xdr:rowOff>
    </xdr:from>
    <xdr:to>
      <xdr:col>22</xdr:col>
      <xdr:colOff>415925</xdr:colOff>
      <xdr:row>36</xdr:row>
      <xdr:rowOff>92735</xdr:rowOff>
    </xdr:to>
    <xdr:sp macro="" textlink="">
      <xdr:nvSpPr>
        <xdr:cNvPr id="540" name="円/楕円 539"/>
        <xdr:cNvSpPr/>
      </xdr:nvSpPr>
      <xdr:spPr>
        <a:xfrm>
          <a:off x="15430500" y="616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109262</xdr:rowOff>
    </xdr:from>
    <xdr:ext cx="534377" cy="259045"/>
    <xdr:sp macro="" textlink="">
      <xdr:nvSpPr>
        <xdr:cNvPr id="541" name="テキスト ボックス 540"/>
        <xdr:cNvSpPr txBox="1"/>
      </xdr:nvSpPr>
      <xdr:spPr>
        <a:xfrm>
          <a:off x="15214111" y="593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47,132</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96158</xdr:rowOff>
    </xdr:from>
    <xdr:to>
      <xdr:col>21</xdr:col>
      <xdr:colOff>212725</xdr:colOff>
      <xdr:row>37</xdr:row>
      <xdr:rowOff>26308</xdr:rowOff>
    </xdr:to>
    <xdr:sp macro="" textlink="">
      <xdr:nvSpPr>
        <xdr:cNvPr id="542" name="円/楕円 541"/>
        <xdr:cNvSpPr/>
      </xdr:nvSpPr>
      <xdr:spPr>
        <a:xfrm>
          <a:off x="14541500" y="626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42835</xdr:rowOff>
    </xdr:from>
    <xdr:ext cx="534377" cy="259045"/>
    <xdr:sp macro="" textlink="">
      <xdr:nvSpPr>
        <xdr:cNvPr id="543" name="テキスト ボックス 542"/>
        <xdr:cNvSpPr txBox="1"/>
      </xdr:nvSpPr>
      <xdr:spPr>
        <a:xfrm>
          <a:off x="14325111" y="6043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41,619</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48323</xdr:rowOff>
    </xdr:from>
    <xdr:to>
      <xdr:col>20</xdr:col>
      <xdr:colOff>9525</xdr:colOff>
      <xdr:row>36</xdr:row>
      <xdr:rowOff>149923</xdr:rowOff>
    </xdr:to>
    <xdr:sp macro="" textlink="">
      <xdr:nvSpPr>
        <xdr:cNvPr id="544" name="円/楕円 543"/>
        <xdr:cNvSpPr/>
      </xdr:nvSpPr>
      <xdr:spPr>
        <a:xfrm>
          <a:off x="13652500" y="622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166450</xdr:rowOff>
    </xdr:from>
    <xdr:ext cx="534377" cy="259045"/>
    <xdr:sp macro="" textlink="">
      <xdr:nvSpPr>
        <xdr:cNvPr id="545" name="テキスト ボックス 544"/>
        <xdr:cNvSpPr txBox="1"/>
      </xdr:nvSpPr>
      <xdr:spPr>
        <a:xfrm>
          <a:off x="13436111" y="5995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44,130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138563</xdr:rowOff>
    </xdr:from>
    <xdr:to>
      <xdr:col>18</xdr:col>
      <xdr:colOff>492125</xdr:colOff>
      <xdr:row>38</xdr:row>
      <xdr:rowOff>68714</xdr:rowOff>
    </xdr:to>
    <xdr:sp macro="" textlink="">
      <xdr:nvSpPr>
        <xdr:cNvPr id="546" name="円/楕円 545"/>
        <xdr:cNvSpPr/>
      </xdr:nvSpPr>
      <xdr:spPr>
        <a:xfrm>
          <a:off x="12763500" y="64822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85240</xdr:rowOff>
    </xdr:from>
    <xdr:ext cx="534377" cy="259045"/>
    <xdr:sp macro="" textlink="">
      <xdr:nvSpPr>
        <xdr:cNvPr id="547" name="テキスト ボックス 546"/>
        <xdr:cNvSpPr txBox="1"/>
      </xdr:nvSpPr>
      <xdr:spPr>
        <a:xfrm>
          <a:off x="12547111" y="625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30,393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67,288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9" name="テキスト ボックス 55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61" name="テキスト ボックス 560"/>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3" name="テキスト ボックス 562"/>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5" name="テキスト ボックス 56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137486</xdr:rowOff>
    </xdr:from>
    <xdr:to>
      <xdr:col>23</xdr:col>
      <xdr:colOff>516889</xdr:colOff>
      <xdr:row>58</xdr:row>
      <xdr:rowOff>119556</xdr:rowOff>
    </xdr:to>
    <xdr:cxnSp macro="">
      <xdr:nvCxnSpPr>
        <xdr:cNvPr id="571" name="直線コネクタ 570"/>
        <xdr:cNvCxnSpPr/>
      </xdr:nvCxnSpPr>
      <xdr:spPr>
        <a:xfrm flipV="1">
          <a:off x="16317595" y="8881436"/>
          <a:ext cx="1269" cy="118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123383</xdr:rowOff>
    </xdr:from>
    <xdr:ext cx="534377" cy="259045"/>
    <xdr:sp macro="" textlink="">
      <xdr:nvSpPr>
        <xdr:cNvPr id="572" name="教育費最小値テキスト"/>
        <xdr:cNvSpPr txBox="1"/>
      </xdr:nvSpPr>
      <xdr:spPr>
        <a:xfrm>
          <a:off x="16370300" y="1006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25,287</a:t>
          </a:r>
          <a:endParaRPr kumimoji="1" lang="ja-JP" altLang="en-US" sz="1000" b="1">
            <a:latin typeface="ＭＳ Ｐゴシック"/>
          </a:endParaRPr>
        </a:p>
      </xdr:txBody>
    </xdr:sp>
    <xdr:clientData/>
  </xdr:oneCellAnchor>
  <xdr:twoCellAnchor>
    <xdr:from>
      <xdr:col>23</xdr:col>
      <xdr:colOff>428625</xdr:colOff>
      <xdr:row>58</xdr:row>
      <xdr:rowOff>119556</xdr:rowOff>
    </xdr:from>
    <xdr:to>
      <xdr:col>23</xdr:col>
      <xdr:colOff>606425</xdr:colOff>
      <xdr:row>58</xdr:row>
      <xdr:rowOff>119556</xdr:rowOff>
    </xdr:to>
    <xdr:cxnSp macro="">
      <xdr:nvCxnSpPr>
        <xdr:cNvPr id="573" name="直線コネクタ 572"/>
        <xdr:cNvCxnSpPr/>
      </xdr:nvCxnSpPr>
      <xdr:spPr>
        <a:xfrm>
          <a:off x="16230600" y="1006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84163</xdr:rowOff>
    </xdr:from>
    <xdr:ext cx="599010" cy="259045"/>
    <xdr:sp macro="" textlink="">
      <xdr:nvSpPr>
        <xdr:cNvPr id="574" name="教育費最大値テキスト"/>
        <xdr:cNvSpPr txBox="1"/>
      </xdr:nvSpPr>
      <xdr:spPr>
        <a:xfrm>
          <a:off x="16370300" y="865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335,581</a:t>
          </a:r>
          <a:endParaRPr kumimoji="1" lang="ja-JP" altLang="en-US" sz="1000" b="1">
            <a:latin typeface="ＭＳ Ｐゴシック"/>
          </a:endParaRPr>
        </a:p>
      </xdr:txBody>
    </xdr:sp>
    <xdr:clientData/>
  </xdr:oneCellAnchor>
  <xdr:twoCellAnchor>
    <xdr:from>
      <xdr:col>23</xdr:col>
      <xdr:colOff>428625</xdr:colOff>
      <xdr:row>51</xdr:row>
      <xdr:rowOff>137486</xdr:rowOff>
    </xdr:from>
    <xdr:to>
      <xdr:col>23</xdr:col>
      <xdr:colOff>606425</xdr:colOff>
      <xdr:row>51</xdr:row>
      <xdr:rowOff>137486</xdr:rowOff>
    </xdr:to>
    <xdr:cxnSp macro="">
      <xdr:nvCxnSpPr>
        <xdr:cNvPr id="575" name="直線コネクタ 574"/>
        <xdr:cNvCxnSpPr/>
      </xdr:nvCxnSpPr>
      <xdr:spPr>
        <a:xfrm>
          <a:off x="16230600" y="888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63614</xdr:rowOff>
    </xdr:from>
    <xdr:to>
      <xdr:col>23</xdr:col>
      <xdr:colOff>517525</xdr:colOff>
      <xdr:row>55</xdr:row>
      <xdr:rowOff>156243</xdr:rowOff>
    </xdr:to>
    <xdr:cxnSp macro="">
      <xdr:nvCxnSpPr>
        <xdr:cNvPr id="576" name="直線コネクタ 575"/>
        <xdr:cNvCxnSpPr/>
      </xdr:nvCxnSpPr>
      <xdr:spPr>
        <a:xfrm flipV="1">
          <a:off x="15481300" y="9493364"/>
          <a:ext cx="838200" cy="9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49393</xdr:rowOff>
    </xdr:from>
    <xdr:ext cx="534377" cy="259045"/>
    <xdr:sp macro="" textlink="">
      <xdr:nvSpPr>
        <xdr:cNvPr id="577" name="教育費平均値テキスト"/>
        <xdr:cNvSpPr txBox="1"/>
      </xdr:nvSpPr>
      <xdr:spPr>
        <a:xfrm>
          <a:off x="16370300" y="9822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69,707</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70966</xdr:rowOff>
    </xdr:from>
    <xdr:to>
      <xdr:col>23</xdr:col>
      <xdr:colOff>568325</xdr:colOff>
      <xdr:row>58</xdr:row>
      <xdr:rowOff>1116</xdr:rowOff>
    </xdr:to>
    <xdr:sp macro="" textlink="">
      <xdr:nvSpPr>
        <xdr:cNvPr id="578" name="フローチャート : 判断 577"/>
        <xdr:cNvSpPr/>
      </xdr:nvSpPr>
      <xdr:spPr>
        <a:xfrm>
          <a:off x="16268700" y="984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156243</xdr:rowOff>
    </xdr:from>
    <xdr:to>
      <xdr:col>22</xdr:col>
      <xdr:colOff>365125</xdr:colOff>
      <xdr:row>56</xdr:row>
      <xdr:rowOff>83964</xdr:rowOff>
    </xdr:to>
    <xdr:cxnSp macro="">
      <xdr:nvCxnSpPr>
        <xdr:cNvPr id="579" name="直線コネクタ 578"/>
        <xdr:cNvCxnSpPr/>
      </xdr:nvCxnSpPr>
      <xdr:spPr>
        <a:xfrm flipV="1">
          <a:off x="14592300" y="9585993"/>
          <a:ext cx="889000" cy="99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52031</xdr:rowOff>
    </xdr:from>
    <xdr:to>
      <xdr:col>22</xdr:col>
      <xdr:colOff>415925</xdr:colOff>
      <xdr:row>57</xdr:row>
      <xdr:rowOff>153631</xdr:rowOff>
    </xdr:to>
    <xdr:sp macro="" textlink="">
      <xdr:nvSpPr>
        <xdr:cNvPr id="580" name="フローチャート : 判断 579"/>
        <xdr:cNvSpPr/>
      </xdr:nvSpPr>
      <xdr:spPr>
        <a:xfrm>
          <a:off x="15430500" y="9824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144758</xdr:rowOff>
    </xdr:from>
    <xdr:ext cx="534377" cy="259045"/>
    <xdr:sp macro="" textlink="">
      <xdr:nvSpPr>
        <xdr:cNvPr id="581" name="テキスト ボックス 580"/>
        <xdr:cNvSpPr txBox="1"/>
      </xdr:nvSpPr>
      <xdr:spPr>
        <a:xfrm>
          <a:off x="15214111" y="991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74,677</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58859</xdr:rowOff>
    </xdr:from>
    <xdr:to>
      <xdr:col>21</xdr:col>
      <xdr:colOff>161925</xdr:colOff>
      <xdr:row>56</xdr:row>
      <xdr:rowOff>83964</xdr:rowOff>
    </xdr:to>
    <xdr:cxnSp macro="">
      <xdr:nvCxnSpPr>
        <xdr:cNvPr id="582" name="直線コネクタ 581"/>
        <xdr:cNvCxnSpPr/>
      </xdr:nvCxnSpPr>
      <xdr:spPr>
        <a:xfrm>
          <a:off x="13703300" y="9660059"/>
          <a:ext cx="889000" cy="2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60474</xdr:rowOff>
    </xdr:from>
    <xdr:to>
      <xdr:col>21</xdr:col>
      <xdr:colOff>212725</xdr:colOff>
      <xdr:row>57</xdr:row>
      <xdr:rowOff>162074</xdr:rowOff>
    </xdr:to>
    <xdr:sp macro="" textlink="">
      <xdr:nvSpPr>
        <xdr:cNvPr id="583" name="フローチャート : 判断 582"/>
        <xdr:cNvSpPr/>
      </xdr:nvSpPr>
      <xdr:spPr>
        <a:xfrm>
          <a:off x="14541500" y="983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153201</xdr:rowOff>
    </xdr:from>
    <xdr:ext cx="534377" cy="259045"/>
    <xdr:sp macro="" textlink="">
      <xdr:nvSpPr>
        <xdr:cNvPr id="584" name="テキスト ボックス 583"/>
        <xdr:cNvSpPr txBox="1"/>
      </xdr:nvSpPr>
      <xdr:spPr>
        <a:xfrm>
          <a:off x="14325111" y="992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72,461</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58859</xdr:rowOff>
    </xdr:from>
    <xdr:to>
      <xdr:col>19</xdr:col>
      <xdr:colOff>644525</xdr:colOff>
      <xdr:row>57</xdr:row>
      <xdr:rowOff>13814</xdr:rowOff>
    </xdr:to>
    <xdr:cxnSp macro="">
      <xdr:nvCxnSpPr>
        <xdr:cNvPr id="585" name="直線コネクタ 584"/>
        <xdr:cNvCxnSpPr/>
      </xdr:nvCxnSpPr>
      <xdr:spPr>
        <a:xfrm flipV="1">
          <a:off x="12814300" y="9660059"/>
          <a:ext cx="889000" cy="12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77474</xdr:rowOff>
    </xdr:from>
    <xdr:to>
      <xdr:col>20</xdr:col>
      <xdr:colOff>9525</xdr:colOff>
      <xdr:row>58</xdr:row>
      <xdr:rowOff>7624</xdr:rowOff>
    </xdr:to>
    <xdr:sp macro="" textlink="">
      <xdr:nvSpPr>
        <xdr:cNvPr id="586" name="フローチャート : 判断 585"/>
        <xdr:cNvSpPr/>
      </xdr:nvSpPr>
      <xdr:spPr>
        <a:xfrm>
          <a:off x="13652500" y="985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170201</xdr:rowOff>
    </xdr:from>
    <xdr:ext cx="534377" cy="259045"/>
    <xdr:sp macro="" textlink="">
      <xdr:nvSpPr>
        <xdr:cNvPr id="587" name="テキスト ボックス 586"/>
        <xdr:cNvSpPr txBox="1"/>
      </xdr:nvSpPr>
      <xdr:spPr>
        <a:xfrm>
          <a:off x="13436111" y="994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67,999</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80785</xdr:rowOff>
    </xdr:from>
    <xdr:to>
      <xdr:col>18</xdr:col>
      <xdr:colOff>492125</xdr:colOff>
      <xdr:row>58</xdr:row>
      <xdr:rowOff>10935</xdr:rowOff>
    </xdr:to>
    <xdr:sp macro="" textlink="">
      <xdr:nvSpPr>
        <xdr:cNvPr id="588" name="フローチャート : 判断 587"/>
        <xdr:cNvSpPr/>
      </xdr:nvSpPr>
      <xdr:spPr>
        <a:xfrm>
          <a:off x="12763500" y="985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2062</xdr:rowOff>
    </xdr:from>
    <xdr:ext cx="534377" cy="259045"/>
    <xdr:sp macro="" textlink="">
      <xdr:nvSpPr>
        <xdr:cNvPr id="589" name="テキスト ボックス 588"/>
        <xdr:cNvSpPr txBox="1"/>
      </xdr:nvSpPr>
      <xdr:spPr>
        <a:xfrm>
          <a:off x="12547111" y="994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67,130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12814</xdr:rowOff>
    </xdr:from>
    <xdr:to>
      <xdr:col>23</xdr:col>
      <xdr:colOff>568325</xdr:colOff>
      <xdr:row>55</xdr:row>
      <xdr:rowOff>114414</xdr:rowOff>
    </xdr:to>
    <xdr:sp macro="" textlink="">
      <xdr:nvSpPr>
        <xdr:cNvPr id="595" name="円/楕円 594"/>
        <xdr:cNvSpPr/>
      </xdr:nvSpPr>
      <xdr:spPr>
        <a:xfrm>
          <a:off x="16268700" y="944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35691</xdr:rowOff>
    </xdr:from>
    <xdr:ext cx="599010" cy="259045"/>
    <xdr:sp macro="" textlink="">
      <xdr:nvSpPr>
        <xdr:cNvPr id="596" name="教育費該当値テキスト"/>
        <xdr:cNvSpPr txBox="1"/>
      </xdr:nvSpPr>
      <xdr:spPr>
        <a:xfrm>
          <a:off x="16370300" y="9293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174,970</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105443</xdr:rowOff>
    </xdr:from>
    <xdr:to>
      <xdr:col>22</xdr:col>
      <xdr:colOff>415925</xdr:colOff>
      <xdr:row>56</xdr:row>
      <xdr:rowOff>35593</xdr:rowOff>
    </xdr:to>
    <xdr:sp macro="" textlink="">
      <xdr:nvSpPr>
        <xdr:cNvPr id="597" name="円/楕円 596"/>
        <xdr:cNvSpPr/>
      </xdr:nvSpPr>
      <xdr:spPr>
        <a:xfrm>
          <a:off x="15430500" y="953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54</xdr:row>
      <xdr:rowOff>52120</xdr:rowOff>
    </xdr:from>
    <xdr:ext cx="599010" cy="259045"/>
    <xdr:sp macro="" textlink="">
      <xdr:nvSpPr>
        <xdr:cNvPr id="598" name="テキスト ボックス 597"/>
        <xdr:cNvSpPr txBox="1"/>
      </xdr:nvSpPr>
      <xdr:spPr>
        <a:xfrm>
          <a:off x="15181794" y="9310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150,658</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33164</xdr:rowOff>
    </xdr:from>
    <xdr:to>
      <xdr:col>21</xdr:col>
      <xdr:colOff>212725</xdr:colOff>
      <xdr:row>56</xdr:row>
      <xdr:rowOff>134764</xdr:rowOff>
    </xdr:to>
    <xdr:sp macro="" textlink="">
      <xdr:nvSpPr>
        <xdr:cNvPr id="599" name="円/楕円 598"/>
        <xdr:cNvSpPr/>
      </xdr:nvSpPr>
      <xdr:spPr>
        <a:xfrm>
          <a:off x="14541500" y="963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54</xdr:row>
      <xdr:rowOff>151291</xdr:rowOff>
    </xdr:from>
    <xdr:ext cx="599010" cy="259045"/>
    <xdr:sp macro="" textlink="">
      <xdr:nvSpPr>
        <xdr:cNvPr id="600" name="テキスト ボックス 599"/>
        <xdr:cNvSpPr txBox="1"/>
      </xdr:nvSpPr>
      <xdr:spPr>
        <a:xfrm>
          <a:off x="14292794" y="940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124,629</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8059</xdr:rowOff>
    </xdr:from>
    <xdr:to>
      <xdr:col>20</xdr:col>
      <xdr:colOff>9525</xdr:colOff>
      <xdr:row>56</xdr:row>
      <xdr:rowOff>109659</xdr:rowOff>
    </xdr:to>
    <xdr:sp macro="" textlink="">
      <xdr:nvSpPr>
        <xdr:cNvPr id="601" name="円/楕円 600"/>
        <xdr:cNvSpPr/>
      </xdr:nvSpPr>
      <xdr:spPr>
        <a:xfrm>
          <a:off x="13652500" y="960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54</xdr:row>
      <xdr:rowOff>126186</xdr:rowOff>
    </xdr:from>
    <xdr:ext cx="599010" cy="259045"/>
    <xdr:sp macro="" textlink="">
      <xdr:nvSpPr>
        <xdr:cNvPr id="602" name="テキスト ボックス 601"/>
        <xdr:cNvSpPr txBox="1"/>
      </xdr:nvSpPr>
      <xdr:spPr>
        <a:xfrm>
          <a:off x="13403794" y="9384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131,218</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134464</xdr:rowOff>
    </xdr:from>
    <xdr:to>
      <xdr:col>18</xdr:col>
      <xdr:colOff>492125</xdr:colOff>
      <xdr:row>57</xdr:row>
      <xdr:rowOff>64614</xdr:rowOff>
    </xdr:to>
    <xdr:sp macro="" textlink="">
      <xdr:nvSpPr>
        <xdr:cNvPr id="603" name="円/楕円 602"/>
        <xdr:cNvSpPr/>
      </xdr:nvSpPr>
      <xdr:spPr>
        <a:xfrm>
          <a:off x="12763500" y="973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81141</xdr:rowOff>
    </xdr:from>
    <xdr:ext cx="534377" cy="259045"/>
    <xdr:sp macro="" textlink="">
      <xdr:nvSpPr>
        <xdr:cNvPr id="604" name="テキスト ボックス 603"/>
        <xdr:cNvSpPr txBox="1"/>
      </xdr:nvSpPr>
      <xdr:spPr>
        <a:xfrm>
          <a:off x="12547111" y="951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98,041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0" name="テキスト ボックス 61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22" name="テキスト ボックス 62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4" name="テキスト ボックス 62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147244</xdr:rowOff>
    </xdr:from>
    <xdr:to>
      <xdr:col>23</xdr:col>
      <xdr:colOff>516889</xdr:colOff>
      <xdr:row>79</xdr:row>
      <xdr:rowOff>44450</xdr:rowOff>
    </xdr:to>
    <xdr:cxnSp macro="">
      <xdr:nvCxnSpPr>
        <xdr:cNvPr id="628" name="直線コネクタ 627"/>
        <xdr:cNvCxnSpPr/>
      </xdr:nvCxnSpPr>
      <xdr:spPr>
        <a:xfrm flipV="1">
          <a:off x="16317595" y="12320194"/>
          <a:ext cx="1269" cy="1268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93921</xdr:rowOff>
    </xdr:from>
    <xdr:ext cx="599010" cy="259045"/>
    <xdr:sp macro="" textlink="">
      <xdr:nvSpPr>
        <xdr:cNvPr id="631" name="災害復旧費最大値テキスト"/>
        <xdr:cNvSpPr txBox="1"/>
      </xdr:nvSpPr>
      <xdr:spPr>
        <a:xfrm>
          <a:off x="16370300" y="12095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166,510</a:t>
          </a:r>
          <a:endParaRPr kumimoji="1" lang="ja-JP" altLang="en-US" sz="1000" b="1">
            <a:latin typeface="ＭＳ Ｐゴシック"/>
          </a:endParaRPr>
        </a:p>
      </xdr:txBody>
    </xdr:sp>
    <xdr:clientData/>
  </xdr:oneCellAnchor>
  <xdr:twoCellAnchor>
    <xdr:from>
      <xdr:col>23</xdr:col>
      <xdr:colOff>428625</xdr:colOff>
      <xdr:row>71</xdr:row>
      <xdr:rowOff>147244</xdr:rowOff>
    </xdr:from>
    <xdr:to>
      <xdr:col>23</xdr:col>
      <xdr:colOff>606425</xdr:colOff>
      <xdr:row>71</xdr:row>
      <xdr:rowOff>147244</xdr:rowOff>
    </xdr:to>
    <xdr:cxnSp macro="">
      <xdr:nvCxnSpPr>
        <xdr:cNvPr id="632" name="直線コネクタ 631"/>
        <xdr:cNvCxnSpPr/>
      </xdr:nvCxnSpPr>
      <xdr:spPr>
        <a:xfrm>
          <a:off x="16230600" y="12320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70</xdr:row>
      <xdr:rowOff>148448</xdr:rowOff>
    </xdr:from>
    <xdr:to>
      <xdr:col>23</xdr:col>
      <xdr:colOff>517525</xdr:colOff>
      <xdr:row>72</xdr:row>
      <xdr:rowOff>149118</xdr:rowOff>
    </xdr:to>
    <xdr:cxnSp macro="">
      <xdr:nvCxnSpPr>
        <xdr:cNvPr id="633" name="直線コネクタ 632"/>
        <xdr:cNvCxnSpPr/>
      </xdr:nvCxnSpPr>
      <xdr:spPr>
        <a:xfrm>
          <a:off x="15481300" y="12149948"/>
          <a:ext cx="838200" cy="343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69978</xdr:rowOff>
    </xdr:from>
    <xdr:ext cx="469744" cy="259045"/>
    <xdr:sp macro="" textlink="">
      <xdr:nvSpPr>
        <xdr:cNvPr id="634" name="災害復旧費平均値テキスト"/>
        <xdr:cNvSpPr txBox="1"/>
      </xdr:nvSpPr>
      <xdr:spPr>
        <a:xfrm>
          <a:off x="16370300" y="13443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9,652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91551</xdr:rowOff>
    </xdr:from>
    <xdr:to>
      <xdr:col>23</xdr:col>
      <xdr:colOff>568325</xdr:colOff>
      <xdr:row>79</xdr:row>
      <xdr:rowOff>21701</xdr:rowOff>
    </xdr:to>
    <xdr:sp macro="" textlink="">
      <xdr:nvSpPr>
        <xdr:cNvPr id="635" name="フローチャート : 判断 634"/>
        <xdr:cNvSpPr/>
      </xdr:nvSpPr>
      <xdr:spPr>
        <a:xfrm>
          <a:off x="16268700" y="1346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70</xdr:row>
      <xdr:rowOff>148448</xdr:rowOff>
    </xdr:from>
    <xdr:to>
      <xdr:col>22</xdr:col>
      <xdr:colOff>365125</xdr:colOff>
      <xdr:row>75</xdr:row>
      <xdr:rowOff>85735</xdr:rowOff>
    </xdr:to>
    <xdr:cxnSp macro="">
      <xdr:nvCxnSpPr>
        <xdr:cNvPr id="636" name="直線コネクタ 635"/>
        <xdr:cNvCxnSpPr/>
      </xdr:nvCxnSpPr>
      <xdr:spPr>
        <a:xfrm flipV="1">
          <a:off x="14592300" y="12149948"/>
          <a:ext cx="889000" cy="794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71389</xdr:rowOff>
    </xdr:from>
    <xdr:to>
      <xdr:col>22</xdr:col>
      <xdr:colOff>415925</xdr:colOff>
      <xdr:row>79</xdr:row>
      <xdr:rowOff>1539</xdr:rowOff>
    </xdr:to>
    <xdr:sp macro="" textlink="">
      <xdr:nvSpPr>
        <xdr:cNvPr id="637" name="フローチャート : 判断 636"/>
        <xdr:cNvSpPr/>
      </xdr:nvSpPr>
      <xdr:spPr>
        <a:xfrm>
          <a:off x="15430500" y="1344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164116</xdr:rowOff>
    </xdr:from>
    <xdr:ext cx="534377" cy="259045"/>
    <xdr:sp macro="" textlink="">
      <xdr:nvSpPr>
        <xdr:cNvPr id="638" name="テキスト ボックス 637"/>
        <xdr:cNvSpPr txBox="1"/>
      </xdr:nvSpPr>
      <xdr:spPr>
        <a:xfrm>
          <a:off x="15214111" y="1353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12,298</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85735</xdr:rowOff>
    </xdr:from>
    <xdr:to>
      <xdr:col>21</xdr:col>
      <xdr:colOff>161925</xdr:colOff>
      <xdr:row>79</xdr:row>
      <xdr:rowOff>44450</xdr:rowOff>
    </xdr:to>
    <xdr:cxnSp macro="">
      <xdr:nvCxnSpPr>
        <xdr:cNvPr id="639" name="直線コネクタ 638"/>
        <xdr:cNvCxnSpPr/>
      </xdr:nvCxnSpPr>
      <xdr:spPr>
        <a:xfrm flipV="1">
          <a:off x="13703300" y="12944485"/>
          <a:ext cx="889000" cy="64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95079</xdr:rowOff>
    </xdr:from>
    <xdr:to>
      <xdr:col>21</xdr:col>
      <xdr:colOff>212725</xdr:colOff>
      <xdr:row>79</xdr:row>
      <xdr:rowOff>25229</xdr:rowOff>
    </xdr:to>
    <xdr:sp macro="" textlink="">
      <xdr:nvSpPr>
        <xdr:cNvPr id="640" name="フローチャート : 判断 639"/>
        <xdr:cNvSpPr/>
      </xdr:nvSpPr>
      <xdr:spPr>
        <a:xfrm>
          <a:off x="14541500" y="13468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16356</xdr:rowOff>
    </xdr:from>
    <xdr:ext cx="469744" cy="259045"/>
    <xdr:sp macro="" textlink="">
      <xdr:nvSpPr>
        <xdr:cNvPr id="641" name="テキスト ボックス 640"/>
        <xdr:cNvSpPr txBox="1"/>
      </xdr:nvSpPr>
      <xdr:spPr>
        <a:xfrm>
          <a:off x="14357427" y="13560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57525</xdr:rowOff>
    </xdr:from>
    <xdr:to>
      <xdr:col>19</xdr:col>
      <xdr:colOff>644525</xdr:colOff>
      <xdr:row>79</xdr:row>
      <xdr:rowOff>44450</xdr:rowOff>
    </xdr:to>
    <xdr:cxnSp macro="">
      <xdr:nvCxnSpPr>
        <xdr:cNvPr id="642" name="直線コネクタ 641"/>
        <xdr:cNvCxnSpPr/>
      </xdr:nvCxnSpPr>
      <xdr:spPr>
        <a:xfrm>
          <a:off x="12814300" y="13430625"/>
          <a:ext cx="889000" cy="158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93890</xdr:rowOff>
    </xdr:from>
    <xdr:to>
      <xdr:col>20</xdr:col>
      <xdr:colOff>9525</xdr:colOff>
      <xdr:row>79</xdr:row>
      <xdr:rowOff>24040</xdr:rowOff>
    </xdr:to>
    <xdr:sp macro="" textlink="">
      <xdr:nvSpPr>
        <xdr:cNvPr id="643" name="フローチャート : 判断 642"/>
        <xdr:cNvSpPr/>
      </xdr:nvSpPr>
      <xdr:spPr>
        <a:xfrm>
          <a:off x="13652500" y="1346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40567</xdr:rowOff>
    </xdr:from>
    <xdr:ext cx="469744" cy="259045"/>
    <xdr:sp macro="" textlink="">
      <xdr:nvSpPr>
        <xdr:cNvPr id="644" name="テキスト ボックス 643"/>
        <xdr:cNvSpPr txBox="1"/>
      </xdr:nvSpPr>
      <xdr:spPr>
        <a:xfrm>
          <a:off x="13468427" y="13242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99560</xdr:rowOff>
    </xdr:from>
    <xdr:to>
      <xdr:col>18</xdr:col>
      <xdr:colOff>492125</xdr:colOff>
      <xdr:row>79</xdr:row>
      <xdr:rowOff>29710</xdr:rowOff>
    </xdr:to>
    <xdr:sp macro="" textlink="">
      <xdr:nvSpPr>
        <xdr:cNvPr id="645" name="フローチャート : 判断 644"/>
        <xdr:cNvSpPr/>
      </xdr:nvSpPr>
      <xdr:spPr>
        <a:xfrm>
          <a:off x="12763500" y="1347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20837</xdr:rowOff>
    </xdr:from>
    <xdr:ext cx="469744" cy="259045"/>
    <xdr:sp macro="" textlink="">
      <xdr:nvSpPr>
        <xdr:cNvPr id="646" name="テキスト ボックス 645"/>
        <xdr:cNvSpPr txBox="1"/>
      </xdr:nvSpPr>
      <xdr:spPr>
        <a:xfrm>
          <a:off x="12579427" y="1356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72</xdr:row>
      <xdr:rowOff>98318</xdr:rowOff>
    </xdr:from>
    <xdr:to>
      <xdr:col>23</xdr:col>
      <xdr:colOff>568325</xdr:colOff>
      <xdr:row>73</xdr:row>
      <xdr:rowOff>28468</xdr:rowOff>
    </xdr:to>
    <xdr:sp macro="" textlink="">
      <xdr:nvSpPr>
        <xdr:cNvPr id="652" name="円/楕円 651"/>
        <xdr:cNvSpPr/>
      </xdr:nvSpPr>
      <xdr:spPr>
        <a:xfrm>
          <a:off x="16268700" y="1244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71</xdr:row>
      <xdr:rowOff>121195</xdr:rowOff>
    </xdr:from>
    <xdr:ext cx="599010" cy="259045"/>
    <xdr:sp macro="" textlink="">
      <xdr:nvSpPr>
        <xdr:cNvPr id="653" name="災害復旧費該当値テキスト"/>
        <xdr:cNvSpPr txBox="1"/>
      </xdr:nvSpPr>
      <xdr:spPr>
        <a:xfrm>
          <a:off x="16370300" y="12294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143,764</a:t>
          </a:r>
          <a:endParaRPr kumimoji="1" lang="ja-JP" altLang="en-US" sz="1000" b="1">
            <a:solidFill>
              <a:srgbClr val="FF0000"/>
            </a:solidFill>
            <a:latin typeface="ＭＳ Ｐゴシック"/>
          </a:endParaRPr>
        </a:p>
      </xdr:txBody>
    </xdr:sp>
    <xdr:clientData/>
  </xdr:oneCellAnchor>
  <xdr:twoCellAnchor>
    <xdr:from>
      <xdr:col>22</xdr:col>
      <xdr:colOff>314325</xdr:colOff>
      <xdr:row>70</xdr:row>
      <xdr:rowOff>97648</xdr:rowOff>
    </xdr:from>
    <xdr:to>
      <xdr:col>22</xdr:col>
      <xdr:colOff>415925</xdr:colOff>
      <xdr:row>71</xdr:row>
      <xdr:rowOff>27798</xdr:rowOff>
    </xdr:to>
    <xdr:sp macro="" textlink="">
      <xdr:nvSpPr>
        <xdr:cNvPr id="654" name="円/楕円 653"/>
        <xdr:cNvSpPr/>
      </xdr:nvSpPr>
      <xdr:spPr>
        <a:xfrm>
          <a:off x="15430500" y="1209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69</xdr:row>
      <xdr:rowOff>44325</xdr:rowOff>
    </xdr:from>
    <xdr:ext cx="599010" cy="259045"/>
    <xdr:sp macro="" textlink="">
      <xdr:nvSpPr>
        <xdr:cNvPr id="655" name="テキスト ボックス 654"/>
        <xdr:cNvSpPr txBox="1"/>
      </xdr:nvSpPr>
      <xdr:spPr>
        <a:xfrm>
          <a:off x="15181794" y="11874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188,852</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34935</xdr:rowOff>
    </xdr:from>
    <xdr:to>
      <xdr:col>21</xdr:col>
      <xdr:colOff>212725</xdr:colOff>
      <xdr:row>75</xdr:row>
      <xdr:rowOff>136535</xdr:rowOff>
    </xdr:to>
    <xdr:sp macro="" textlink="">
      <xdr:nvSpPr>
        <xdr:cNvPr id="656" name="円/楕円 655"/>
        <xdr:cNvSpPr/>
      </xdr:nvSpPr>
      <xdr:spPr>
        <a:xfrm>
          <a:off x="14541500" y="1289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153062</xdr:rowOff>
    </xdr:from>
    <xdr:ext cx="534377" cy="259045"/>
    <xdr:sp macro="" textlink="">
      <xdr:nvSpPr>
        <xdr:cNvPr id="657" name="テキスト ボックス 656"/>
        <xdr:cNvSpPr txBox="1"/>
      </xdr:nvSpPr>
      <xdr:spPr>
        <a:xfrm>
          <a:off x="14325111" y="1266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84,582</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58" name="円/楕円 657"/>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59" name="テキスト ボックス 658"/>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6725</xdr:rowOff>
    </xdr:from>
    <xdr:to>
      <xdr:col>18</xdr:col>
      <xdr:colOff>492125</xdr:colOff>
      <xdr:row>78</xdr:row>
      <xdr:rowOff>108325</xdr:rowOff>
    </xdr:to>
    <xdr:sp macro="" textlink="">
      <xdr:nvSpPr>
        <xdr:cNvPr id="660" name="円/楕円 659"/>
        <xdr:cNvSpPr/>
      </xdr:nvSpPr>
      <xdr:spPr>
        <a:xfrm>
          <a:off x="12763500" y="1337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124852</xdr:rowOff>
    </xdr:from>
    <xdr:ext cx="534377" cy="259045"/>
    <xdr:sp macro="" textlink="">
      <xdr:nvSpPr>
        <xdr:cNvPr id="661" name="テキスト ボックス 660"/>
        <xdr:cNvSpPr txBox="1"/>
      </xdr:nvSpPr>
      <xdr:spPr>
        <a:xfrm>
          <a:off x="12547111" y="1315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20,784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100,278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72" name="直線コネクタ 67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73" name="テキスト ボックス 67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74" name="直線コネクタ 67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75" name="テキスト ボックス 674"/>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76" name="直線コネクタ 67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77" name="テキスト ボックス 676"/>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78" name="直線コネクタ 67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79" name="テキスト ボックス 678"/>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166391</xdr:rowOff>
    </xdr:from>
    <xdr:to>
      <xdr:col>23</xdr:col>
      <xdr:colOff>516889</xdr:colOff>
      <xdr:row>98</xdr:row>
      <xdr:rowOff>76428</xdr:rowOff>
    </xdr:to>
    <xdr:cxnSp macro="">
      <xdr:nvCxnSpPr>
        <xdr:cNvPr id="683" name="直線コネクタ 682"/>
        <xdr:cNvCxnSpPr/>
      </xdr:nvCxnSpPr>
      <xdr:spPr>
        <a:xfrm flipV="1">
          <a:off x="16317595" y="15939791"/>
          <a:ext cx="1269" cy="938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80255</xdr:rowOff>
    </xdr:from>
    <xdr:ext cx="534377" cy="259045"/>
    <xdr:sp macro="" textlink="">
      <xdr:nvSpPr>
        <xdr:cNvPr id="684" name="公債費最小値テキスト"/>
        <xdr:cNvSpPr txBox="1"/>
      </xdr:nvSpPr>
      <xdr:spPr>
        <a:xfrm>
          <a:off x="16370300" y="1688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13,839</a:t>
          </a:r>
          <a:endParaRPr kumimoji="1" lang="ja-JP" altLang="en-US" sz="1000" b="1">
            <a:latin typeface="ＭＳ Ｐゴシック"/>
          </a:endParaRPr>
        </a:p>
      </xdr:txBody>
    </xdr:sp>
    <xdr:clientData/>
  </xdr:oneCellAnchor>
  <xdr:twoCellAnchor>
    <xdr:from>
      <xdr:col>23</xdr:col>
      <xdr:colOff>428625</xdr:colOff>
      <xdr:row>98</xdr:row>
      <xdr:rowOff>76428</xdr:rowOff>
    </xdr:from>
    <xdr:to>
      <xdr:col>23</xdr:col>
      <xdr:colOff>606425</xdr:colOff>
      <xdr:row>98</xdr:row>
      <xdr:rowOff>76428</xdr:rowOff>
    </xdr:to>
    <xdr:cxnSp macro="">
      <xdr:nvCxnSpPr>
        <xdr:cNvPr id="685" name="直線コネクタ 684"/>
        <xdr:cNvCxnSpPr/>
      </xdr:nvCxnSpPr>
      <xdr:spPr>
        <a:xfrm>
          <a:off x="16230600" y="1687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113068</xdr:rowOff>
    </xdr:from>
    <xdr:ext cx="599010" cy="259045"/>
    <xdr:sp macro="" textlink="">
      <xdr:nvSpPr>
        <xdr:cNvPr id="686" name="公債費最大値テキスト"/>
        <xdr:cNvSpPr txBox="1"/>
      </xdr:nvSpPr>
      <xdr:spPr>
        <a:xfrm>
          <a:off x="16370300" y="15715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219,162</a:t>
          </a:r>
          <a:endParaRPr kumimoji="1" lang="ja-JP" altLang="en-US" sz="1000" b="1">
            <a:latin typeface="ＭＳ Ｐゴシック"/>
          </a:endParaRPr>
        </a:p>
      </xdr:txBody>
    </xdr:sp>
    <xdr:clientData/>
  </xdr:oneCellAnchor>
  <xdr:twoCellAnchor>
    <xdr:from>
      <xdr:col>23</xdr:col>
      <xdr:colOff>428625</xdr:colOff>
      <xdr:row>92</xdr:row>
      <xdr:rowOff>166391</xdr:rowOff>
    </xdr:from>
    <xdr:to>
      <xdr:col>23</xdr:col>
      <xdr:colOff>606425</xdr:colOff>
      <xdr:row>92</xdr:row>
      <xdr:rowOff>166391</xdr:rowOff>
    </xdr:to>
    <xdr:cxnSp macro="">
      <xdr:nvCxnSpPr>
        <xdr:cNvPr id="687" name="直線コネクタ 686"/>
        <xdr:cNvCxnSpPr/>
      </xdr:nvCxnSpPr>
      <xdr:spPr>
        <a:xfrm>
          <a:off x="16230600" y="15939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154677</xdr:rowOff>
    </xdr:from>
    <xdr:to>
      <xdr:col>23</xdr:col>
      <xdr:colOff>517525</xdr:colOff>
      <xdr:row>94</xdr:row>
      <xdr:rowOff>68121</xdr:rowOff>
    </xdr:to>
    <xdr:cxnSp macro="">
      <xdr:nvCxnSpPr>
        <xdr:cNvPr id="688" name="直線コネクタ 687"/>
        <xdr:cNvCxnSpPr/>
      </xdr:nvCxnSpPr>
      <xdr:spPr>
        <a:xfrm flipV="1">
          <a:off x="15481300" y="16099527"/>
          <a:ext cx="838200" cy="84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101243</xdr:rowOff>
    </xdr:from>
    <xdr:ext cx="534377" cy="259045"/>
    <xdr:sp macro="" textlink="">
      <xdr:nvSpPr>
        <xdr:cNvPr id="689" name="公債費平均値テキスト"/>
        <xdr:cNvSpPr txBox="1"/>
      </xdr:nvSpPr>
      <xdr:spPr>
        <a:xfrm>
          <a:off x="16370300" y="16560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122816</xdr:rowOff>
    </xdr:from>
    <xdr:to>
      <xdr:col>23</xdr:col>
      <xdr:colOff>568325</xdr:colOff>
      <xdr:row>97</xdr:row>
      <xdr:rowOff>52966</xdr:rowOff>
    </xdr:to>
    <xdr:sp macro="" textlink="">
      <xdr:nvSpPr>
        <xdr:cNvPr id="690" name="フローチャート : 判断 689"/>
        <xdr:cNvSpPr/>
      </xdr:nvSpPr>
      <xdr:spPr>
        <a:xfrm>
          <a:off x="162687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68121</xdr:rowOff>
    </xdr:from>
    <xdr:to>
      <xdr:col>22</xdr:col>
      <xdr:colOff>365125</xdr:colOff>
      <xdr:row>94</xdr:row>
      <xdr:rowOff>91311</xdr:rowOff>
    </xdr:to>
    <xdr:cxnSp macro="">
      <xdr:nvCxnSpPr>
        <xdr:cNvPr id="691" name="直線コネクタ 690"/>
        <xdr:cNvCxnSpPr/>
      </xdr:nvCxnSpPr>
      <xdr:spPr>
        <a:xfrm flipV="1">
          <a:off x="14592300" y="16184421"/>
          <a:ext cx="889000" cy="2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106352</xdr:rowOff>
    </xdr:from>
    <xdr:to>
      <xdr:col>22</xdr:col>
      <xdr:colOff>415925</xdr:colOff>
      <xdr:row>97</xdr:row>
      <xdr:rowOff>36502</xdr:rowOff>
    </xdr:to>
    <xdr:sp macro="" textlink="">
      <xdr:nvSpPr>
        <xdr:cNvPr id="692" name="フローチャート : 判断 691"/>
        <xdr:cNvSpPr/>
      </xdr:nvSpPr>
      <xdr:spPr>
        <a:xfrm>
          <a:off x="154305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27629</xdr:rowOff>
    </xdr:from>
    <xdr:ext cx="534377" cy="259045"/>
    <xdr:sp macro="" textlink="">
      <xdr:nvSpPr>
        <xdr:cNvPr id="693" name="テキスト ボックス 692"/>
        <xdr:cNvSpPr txBox="1"/>
      </xdr:nvSpPr>
      <xdr:spPr>
        <a:xfrm>
          <a:off x="15214111" y="1665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71,183</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126240</xdr:rowOff>
    </xdr:from>
    <xdr:to>
      <xdr:col>21</xdr:col>
      <xdr:colOff>161925</xdr:colOff>
      <xdr:row>94</xdr:row>
      <xdr:rowOff>91311</xdr:rowOff>
    </xdr:to>
    <xdr:cxnSp macro="">
      <xdr:nvCxnSpPr>
        <xdr:cNvPr id="694" name="直線コネクタ 693"/>
        <xdr:cNvCxnSpPr/>
      </xdr:nvCxnSpPr>
      <xdr:spPr>
        <a:xfrm>
          <a:off x="13703300" y="16071090"/>
          <a:ext cx="889000" cy="13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96106</xdr:rowOff>
    </xdr:from>
    <xdr:to>
      <xdr:col>21</xdr:col>
      <xdr:colOff>212725</xdr:colOff>
      <xdr:row>97</xdr:row>
      <xdr:rowOff>26256</xdr:rowOff>
    </xdr:to>
    <xdr:sp macro="" textlink="">
      <xdr:nvSpPr>
        <xdr:cNvPr id="695" name="フローチャート : 判断 694"/>
        <xdr:cNvSpPr/>
      </xdr:nvSpPr>
      <xdr:spPr>
        <a:xfrm>
          <a:off x="14541500" y="16555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17383</xdr:rowOff>
    </xdr:from>
    <xdr:ext cx="534377" cy="259045"/>
    <xdr:sp macro="" textlink="">
      <xdr:nvSpPr>
        <xdr:cNvPr id="696" name="テキスト ボックス 695"/>
        <xdr:cNvSpPr txBox="1"/>
      </xdr:nvSpPr>
      <xdr:spPr>
        <a:xfrm>
          <a:off x="14325111" y="1664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73,424</a:t>
          </a:r>
          <a:endParaRPr kumimoji="1" lang="ja-JP" altLang="en-US" sz="1000" b="1">
            <a:solidFill>
              <a:srgbClr val="000080"/>
            </a:solidFill>
            <a:latin typeface="ＭＳ Ｐゴシック"/>
          </a:endParaRPr>
        </a:p>
      </xdr:txBody>
    </xdr:sp>
    <xdr:clientData/>
  </xdr:oneCellAnchor>
  <xdr:twoCellAnchor>
    <xdr:from>
      <xdr:col>18</xdr:col>
      <xdr:colOff>441325</xdr:colOff>
      <xdr:row>92</xdr:row>
      <xdr:rowOff>61486</xdr:rowOff>
    </xdr:from>
    <xdr:to>
      <xdr:col>19</xdr:col>
      <xdr:colOff>644525</xdr:colOff>
      <xdr:row>93</xdr:row>
      <xdr:rowOff>126240</xdr:rowOff>
    </xdr:to>
    <xdr:cxnSp macro="">
      <xdr:nvCxnSpPr>
        <xdr:cNvPr id="697" name="直線コネクタ 696"/>
        <xdr:cNvCxnSpPr/>
      </xdr:nvCxnSpPr>
      <xdr:spPr>
        <a:xfrm>
          <a:off x="12814300" y="15834886"/>
          <a:ext cx="889000" cy="23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86006</xdr:rowOff>
    </xdr:from>
    <xdr:to>
      <xdr:col>20</xdr:col>
      <xdr:colOff>9525</xdr:colOff>
      <xdr:row>97</xdr:row>
      <xdr:rowOff>16156</xdr:rowOff>
    </xdr:to>
    <xdr:sp macro="" textlink="">
      <xdr:nvSpPr>
        <xdr:cNvPr id="698" name="フローチャート : 判断 697"/>
        <xdr:cNvSpPr/>
      </xdr:nvSpPr>
      <xdr:spPr>
        <a:xfrm>
          <a:off x="13652500" y="1654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7283</xdr:rowOff>
    </xdr:from>
    <xdr:ext cx="534377" cy="259045"/>
    <xdr:sp macro="" textlink="">
      <xdr:nvSpPr>
        <xdr:cNvPr id="699" name="テキスト ボックス 698"/>
        <xdr:cNvSpPr txBox="1"/>
      </xdr:nvSpPr>
      <xdr:spPr>
        <a:xfrm>
          <a:off x="13436111" y="1663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75,633</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69438</xdr:rowOff>
    </xdr:from>
    <xdr:to>
      <xdr:col>18</xdr:col>
      <xdr:colOff>492125</xdr:colOff>
      <xdr:row>96</xdr:row>
      <xdr:rowOff>171038</xdr:rowOff>
    </xdr:to>
    <xdr:sp macro="" textlink="">
      <xdr:nvSpPr>
        <xdr:cNvPr id="700" name="フローチャート : 判断 699"/>
        <xdr:cNvSpPr/>
      </xdr:nvSpPr>
      <xdr:spPr>
        <a:xfrm>
          <a:off x="12763500" y="16528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162165</xdr:rowOff>
    </xdr:from>
    <xdr:ext cx="534377" cy="259045"/>
    <xdr:sp macro="" textlink="">
      <xdr:nvSpPr>
        <xdr:cNvPr id="701" name="テキスト ボックス 700"/>
        <xdr:cNvSpPr txBox="1"/>
      </xdr:nvSpPr>
      <xdr:spPr>
        <a:xfrm>
          <a:off x="12547111" y="16621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79,257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93</xdr:row>
      <xdr:rowOff>103877</xdr:rowOff>
    </xdr:from>
    <xdr:to>
      <xdr:col>23</xdr:col>
      <xdr:colOff>568325</xdr:colOff>
      <xdr:row>94</xdr:row>
      <xdr:rowOff>34027</xdr:rowOff>
    </xdr:to>
    <xdr:sp macro="" textlink="">
      <xdr:nvSpPr>
        <xdr:cNvPr id="707" name="円/楕円 706"/>
        <xdr:cNvSpPr/>
      </xdr:nvSpPr>
      <xdr:spPr>
        <a:xfrm>
          <a:off x="16268700" y="1604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126754</xdr:rowOff>
    </xdr:from>
    <xdr:ext cx="599010" cy="259045"/>
    <xdr:sp macro="" textlink="">
      <xdr:nvSpPr>
        <xdr:cNvPr id="708" name="公債費該当値テキスト"/>
        <xdr:cNvSpPr txBox="1"/>
      </xdr:nvSpPr>
      <xdr:spPr>
        <a:xfrm>
          <a:off x="16370300" y="15900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184,224</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17321</xdr:rowOff>
    </xdr:from>
    <xdr:to>
      <xdr:col>22</xdr:col>
      <xdr:colOff>415925</xdr:colOff>
      <xdr:row>94</xdr:row>
      <xdr:rowOff>118921</xdr:rowOff>
    </xdr:to>
    <xdr:sp macro="" textlink="">
      <xdr:nvSpPr>
        <xdr:cNvPr id="709" name="円/楕円 708"/>
        <xdr:cNvSpPr/>
      </xdr:nvSpPr>
      <xdr:spPr>
        <a:xfrm>
          <a:off x="15430500" y="1613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92</xdr:row>
      <xdr:rowOff>135448</xdr:rowOff>
    </xdr:from>
    <xdr:ext cx="599010" cy="259045"/>
    <xdr:sp macro="" textlink="">
      <xdr:nvSpPr>
        <xdr:cNvPr id="710" name="テキスト ボックス 709"/>
        <xdr:cNvSpPr txBox="1"/>
      </xdr:nvSpPr>
      <xdr:spPr>
        <a:xfrm>
          <a:off x="15181794" y="15908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165,656</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40511</xdr:rowOff>
    </xdr:from>
    <xdr:to>
      <xdr:col>21</xdr:col>
      <xdr:colOff>212725</xdr:colOff>
      <xdr:row>94</xdr:row>
      <xdr:rowOff>142111</xdr:rowOff>
    </xdr:to>
    <xdr:sp macro="" textlink="">
      <xdr:nvSpPr>
        <xdr:cNvPr id="711" name="円/楕円 710"/>
        <xdr:cNvSpPr/>
      </xdr:nvSpPr>
      <xdr:spPr>
        <a:xfrm>
          <a:off x="14541500" y="1615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92</xdr:row>
      <xdr:rowOff>158638</xdr:rowOff>
    </xdr:from>
    <xdr:ext cx="599010" cy="259045"/>
    <xdr:sp macro="" textlink="">
      <xdr:nvSpPr>
        <xdr:cNvPr id="712" name="テキスト ボックス 711"/>
        <xdr:cNvSpPr txBox="1"/>
      </xdr:nvSpPr>
      <xdr:spPr>
        <a:xfrm>
          <a:off x="14292794" y="15932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160,584</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75440</xdr:rowOff>
    </xdr:from>
    <xdr:to>
      <xdr:col>20</xdr:col>
      <xdr:colOff>9525</xdr:colOff>
      <xdr:row>94</xdr:row>
      <xdr:rowOff>5590</xdr:rowOff>
    </xdr:to>
    <xdr:sp macro="" textlink="">
      <xdr:nvSpPr>
        <xdr:cNvPr id="713" name="円/楕円 712"/>
        <xdr:cNvSpPr/>
      </xdr:nvSpPr>
      <xdr:spPr>
        <a:xfrm>
          <a:off x="13652500" y="1602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92</xdr:row>
      <xdr:rowOff>22117</xdr:rowOff>
    </xdr:from>
    <xdr:ext cx="599010" cy="259045"/>
    <xdr:sp macro="" textlink="">
      <xdr:nvSpPr>
        <xdr:cNvPr id="714" name="テキスト ボックス 713"/>
        <xdr:cNvSpPr txBox="1"/>
      </xdr:nvSpPr>
      <xdr:spPr>
        <a:xfrm>
          <a:off x="13403794" y="1579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190,444</a:t>
          </a:r>
          <a:endParaRPr kumimoji="1" lang="ja-JP" altLang="en-US" sz="1000" b="1">
            <a:solidFill>
              <a:srgbClr val="FF0000"/>
            </a:solidFill>
            <a:latin typeface="ＭＳ Ｐゴシック"/>
          </a:endParaRPr>
        </a:p>
      </xdr:txBody>
    </xdr:sp>
    <xdr:clientData/>
  </xdr:oneCellAnchor>
  <xdr:twoCellAnchor>
    <xdr:from>
      <xdr:col>18</xdr:col>
      <xdr:colOff>390525</xdr:colOff>
      <xdr:row>92</xdr:row>
      <xdr:rowOff>10686</xdr:rowOff>
    </xdr:from>
    <xdr:to>
      <xdr:col>18</xdr:col>
      <xdr:colOff>492125</xdr:colOff>
      <xdr:row>92</xdr:row>
      <xdr:rowOff>112286</xdr:rowOff>
    </xdr:to>
    <xdr:sp macro="" textlink="">
      <xdr:nvSpPr>
        <xdr:cNvPr id="715" name="円/楕円 714"/>
        <xdr:cNvSpPr/>
      </xdr:nvSpPr>
      <xdr:spPr>
        <a:xfrm>
          <a:off x="12763500" y="1578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90</xdr:row>
      <xdr:rowOff>128813</xdr:rowOff>
    </xdr:from>
    <xdr:ext cx="599010" cy="259045"/>
    <xdr:sp macro="" textlink="">
      <xdr:nvSpPr>
        <xdr:cNvPr id="716" name="テキスト ボックス 715"/>
        <xdr:cNvSpPr txBox="1"/>
      </xdr:nvSpPr>
      <xdr:spPr>
        <a:xfrm>
          <a:off x="12514794" y="15559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242,107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30" name="テキスト ボックス 729"/>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2" name="テキスト ボックス 73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4" name="テキスト ボックス 73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8621</xdr:rowOff>
    </xdr:from>
    <xdr:to>
      <xdr:col>32</xdr:col>
      <xdr:colOff>186689</xdr:colOff>
      <xdr:row>38</xdr:row>
      <xdr:rowOff>139700</xdr:rowOff>
    </xdr:to>
    <xdr:cxnSp macro="">
      <xdr:nvCxnSpPr>
        <xdr:cNvPr id="738" name="直線コネクタ 737"/>
        <xdr:cNvCxnSpPr/>
      </xdr:nvCxnSpPr>
      <xdr:spPr>
        <a:xfrm flipV="1">
          <a:off x="22159595" y="5495021"/>
          <a:ext cx="1269" cy="115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153956</xdr:rowOff>
    </xdr:from>
    <xdr:ext cx="249299" cy="259045"/>
    <xdr:sp macro="" textlink="">
      <xdr:nvSpPr>
        <xdr:cNvPr id="739" name="諸支出金最小値テキスト"/>
        <xdr:cNvSpPr txBox="1"/>
      </xdr:nvSpPr>
      <xdr:spPr>
        <a:xfrm>
          <a:off x="22212300" y="66690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126748</xdr:rowOff>
    </xdr:from>
    <xdr:ext cx="534377" cy="259045"/>
    <xdr:sp macro="" textlink="">
      <xdr:nvSpPr>
        <xdr:cNvPr id="741" name="諸支出金最大値テキスト"/>
        <xdr:cNvSpPr txBox="1"/>
      </xdr:nvSpPr>
      <xdr:spPr>
        <a:xfrm>
          <a:off x="22212300" y="527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25,367</a:t>
          </a:r>
          <a:endParaRPr kumimoji="1" lang="ja-JP" altLang="en-US" sz="1000" b="1">
            <a:latin typeface="ＭＳ Ｐゴシック"/>
          </a:endParaRPr>
        </a:p>
      </xdr:txBody>
    </xdr:sp>
    <xdr:clientData/>
  </xdr:oneCellAnchor>
  <xdr:twoCellAnchor>
    <xdr:from>
      <xdr:col>32</xdr:col>
      <xdr:colOff>98425</xdr:colOff>
      <xdr:row>32</xdr:row>
      <xdr:rowOff>8621</xdr:rowOff>
    </xdr:from>
    <xdr:to>
      <xdr:col>32</xdr:col>
      <xdr:colOff>276225</xdr:colOff>
      <xdr:row>32</xdr:row>
      <xdr:rowOff>8621</xdr:rowOff>
    </xdr:to>
    <xdr:cxnSp macro="">
      <xdr:nvCxnSpPr>
        <xdr:cNvPr id="742" name="直線コネクタ 741"/>
        <xdr:cNvCxnSpPr/>
      </xdr:nvCxnSpPr>
      <xdr:spPr>
        <a:xfrm>
          <a:off x="22072600" y="5495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71406</xdr:rowOff>
    </xdr:from>
    <xdr:ext cx="378565" cy="259045"/>
    <xdr:sp macro="" textlink="">
      <xdr:nvSpPr>
        <xdr:cNvPr id="744" name="諸支出金平均値テキスト"/>
        <xdr:cNvSpPr txBox="1"/>
      </xdr:nvSpPr>
      <xdr:spPr>
        <a:xfrm>
          <a:off x="22212300" y="64150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48530</xdr:rowOff>
    </xdr:from>
    <xdr:to>
      <xdr:col>32</xdr:col>
      <xdr:colOff>238125</xdr:colOff>
      <xdr:row>38</xdr:row>
      <xdr:rowOff>150130</xdr:rowOff>
    </xdr:to>
    <xdr:sp macro="" textlink="">
      <xdr:nvSpPr>
        <xdr:cNvPr id="745" name="フローチャート : 判断 744"/>
        <xdr:cNvSpPr/>
      </xdr:nvSpPr>
      <xdr:spPr>
        <a:xfrm>
          <a:off x="22110700" y="656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57765</xdr:rowOff>
    </xdr:from>
    <xdr:to>
      <xdr:col>31</xdr:col>
      <xdr:colOff>85725</xdr:colOff>
      <xdr:row>38</xdr:row>
      <xdr:rowOff>159365</xdr:rowOff>
    </xdr:to>
    <xdr:sp macro="" textlink="">
      <xdr:nvSpPr>
        <xdr:cNvPr id="747" name="フローチャート : 判断 746"/>
        <xdr:cNvSpPr/>
      </xdr:nvSpPr>
      <xdr:spPr>
        <a:xfrm>
          <a:off x="21272500" y="657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4442</xdr:rowOff>
    </xdr:from>
    <xdr:ext cx="378565" cy="259045"/>
    <xdr:sp macro="" textlink="">
      <xdr:nvSpPr>
        <xdr:cNvPr id="748" name="テキスト ボックス 747"/>
        <xdr:cNvSpPr txBox="1"/>
      </xdr:nvSpPr>
      <xdr:spPr>
        <a:xfrm>
          <a:off x="21134017" y="6348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20411</xdr:rowOff>
    </xdr:from>
    <xdr:to>
      <xdr:col>29</xdr:col>
      <xdr:colOff>568325</xdr:colOff>
      <xdr:row>38</xdr:row>
      <xdr:rowOff>122011</xdr:rowOff>
    </xdr:to>
    <xdr:sp macro="" textlink="">
      <xdr:nvSpPr>
        <xdr:cNvPr id="750" name="フローチャート : 判断 749"/>
        <xdr:cNvSpPr/>
      </xdr:nvSpPr>
      <xdr:spPr>
        <a:xfrm>
          <a:off x="20383500" y="6535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138539</xdr:rowOff>
    </xdr:from>
    <xdr:ext cx="469744" cy="259045"/>
    <xdr:sp macro="" textlink="">
      <xdr:nvSpPr>
        <xdr:cNvPr id="751" name="テキスト ボックス 750"/>
        <xdr:cNvSpPr txBox="1"/>
      </xdr:nvSpPr>
      <xdr:spPr>
        <a:xfrm>
          <a:off x="20199427" y="631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37054</xdr:rowOff>
    </xdr:from>
    <xdr:to>
      <xdr:col>28</xdr:col>
      <xdr:colOff>365125</xdr:colOff>
      <xdr:row>38</xdr:row>
      <xdr:rowOff>138654</xdr:rowOff>
    </xdr:to>
    <xdr:sp macro="" textlink="">
      <xdr:nvSpPr>
        <xdr:cNvPr id="753" name="フローチャート : 判断 752"/>
        <xdr:cNvSpPr/>
      </xdr:nvSpPr>
      <xdr:spPr>
        <a:xfrm>
          <a:off x="19494500" y="655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155181</xdr:rowOff>
    </xdr:from>
    <xdr:ext cx="469744" cy="259045"/>
    <xdr:sp macro="" textlink="">
      <xdr:nvSpPr>
        <xdr:cNvPr id="754" name="テキスト ボックス 753"/>
        <xdr:cNvSpPr txBox="1"/>
      </xdr:nvSpPr>
      <xdr:spPr>
        <a:xfrm>
          <a:off x="19310427" y="632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55067</xdr:rowOff>
    </xdr:from>
    <xdr:to>
      <xdr:col>27</xdr:col>
      <xdr:colOff>161925</xdr:colOff>
      <xdr:row>38</xdr:row>
      <xdr:rowOff>156667</xdr:rowOff>
    </xdr:to>
    <xdr:sp macro="" textlink="">
      <xdr:nvSpPr>
        <xdr:cNvPr id="755" name="フローチャート : 判断 754"/>
        <xdr:cNvSpPr/>
      </xdr:nvSpPr>
      <xdr:spPr>
        <a:xfrm>
          <a:off x="18605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1744</xdr:rowOff>
    </xdr:from>
    <xdr:ext cx="378565" cy="259045"/>
    <xdr:sp macro="" textlink="">
      <xdr:nvSpPr>
        <xdr:cNvPr id="756" name="テキスト ボックス 755"/>
        <xdr:cNvSpPr txBox="1"/>
      </xdr:nvSpPr>
      <xdr:spPr>
        <a:xfrm>
          <a:off x="18467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2" name="円/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26956</xdr:rowOff>
    </xdr:from>
    <xdr:ext cx="249299" cy="259045"/>
    <xdr:sp macro="" textlink="">
      <xdr:nvSpPr>
        <xdr:cNvPr id="763" name="諸支出金該当値テキスト"/>
        <xdr:cNvSpPr txBox="1"/>
      </xdr:nvSpPr>
      <xdr:spPr>
        <a:xfrm>
          <a:off x="22212300" y="65420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4" name="円/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5" name="テキスト ボックス 764"/>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6" name="円/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7" name="テキスト ボックス 766"/>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8" name="円/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9" name="テキスト ボックス 768"/>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0" name="円/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1" name="テキスト ボックス 770"/>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4" name="フローチャート :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6" name="フローチャート :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7" name="テキスト ボックス 796"/>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9" name="フローチャート :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0" name="テキスト ボックス 79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2" name="フローチャート :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3" name="テキスト ボックス 80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4" name="フローチャート :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5" name="テキスト ボックス 80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1" name="円/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3" name="円/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4" name="テキスト ボックス 813"/>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5" name="円/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6" name="テキスト ボックス 81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7" name="円/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8" name="テキスト ボックス 81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9" name="円/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0" name="テキスト ボックス 81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消防費は、住民一人当たりのコストが</a:t>
          </a:r>
          <a:r>
            <a:rPr kumimoji="1" lang="en-US" altLang="ja-JP" sz="1300">
              <a:latin typeface="ＭＳ Ｐゴシック"/>
            </a:rPr>
            <a:t>75,709</a:t>
          </a:r>
          <a:r>
            <a:rPr kumimoji="1" lang="ja-JP" altLang="en-US" sz="1300">
              <a:latin typeface="ＭＳ Ｐゴシック"/>
            </a:rPr>
            <a:t>円となっており、類似団体と比較して一人当たりのコストが高い状況となっている。平成</a:t>
          </a:r>
          <a:r>
            <a:rPr kumimoji="1" lang="en-US" altLang="ja-JP" sz="1300">
              <a:latin typeface="ＭＳ Ｐゴシック"/>
            </a:rPr>
            <a:t>27</a:t>
          </a:r>
          <a:r>
            <a:rPr kumimoji="1" lang="ja-JP" altLang="en-US" sz="1300">
              <a:latin typeface="ＭＳ Ｐゴシック"/>
            </a:rPr>
            <a:t>年度についてはデジタル防災行政無線整備事業（事業費：</a:t>
          </a:r>
          <a:r>
            <a:rPr kumimoji="1" lang="en-US" altLang="ja-JP" sz="1300">
              <a:latin typeface="ＭＳ Ｐゴシック"/>
            </a:rPr>
            <a:t>236,386</a:t>
          </a:r>
          <a:r>
            <a:rPr kumimoji="1" lang="ja-JP" altLang="en-US" sz="1300">
              <a:latin typeface="ＭＳ Ｐゴシック"/>
            </a:rPr>
            <a:t>千円）を実施したことが大きな要因である。今後も人口減少が進行するなかで、第</a:t>
          </a:r>
          <a:r>
            <a:rPr kumimoji="1" lang="en-US" altLang="ja-JP" sz="1300">
              <a:latin typeface="ＭＳ Ｐゴシック"/>
            </a:rPr>
            <a:t>1</a:t>
          </a:r>
          <a:r>
            <a:rPr kumimoji="1" lang="ja-JP" altLang="en-US" sz="1300">
              <a:latin typeface="ＭＳ Ｐゴシック"/>
            </a:rPr>
            <a:t>次津和野町総合進行計画の基本理念である「人と自然に育まれ、温もりのある交流のまちづくり」を進めるためにも、行財政改革の推進に取り組み、質の高い行政サービスの提供による住民福祉の向上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島根県津和野町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300" b="0" i="0" baseline="0">
              <a:solidFill>
                <a:schemeClr val="dk1"/>
              </a:solidFill>
              <a:effectLst/>
              <a:latin typeface="+mn-lt"/>
              <a:ea typeface="+mn-ea"/>
              <a:cs typeface="+mn-cs"/>
            </a:rPr>
            <a:t>　財政調整基金については、</a:t>
          </a:r>
          <a:r>
            <a:rPr lang="ja-JP" altLang="ja-JP" sz="1300" b="0" i="0" baseline="0">
              <a:solidFill>
                <a:schemeClr val="dk1"/>
              </a:solidFill>
              <a:effectLst/>
              <a:latin typeface="+mn-lt"/>
              <a:ea typeface="+mn-ea"/>
              <a:cs typeface="+mn-cs"/>
            </a:rPr>
            <a:t>島根県合併市町村支援交付金財政調整基金積立分の取崩しを行ったため基金残高は減少している</a:t>
          </a:r>
          <a:r>
            <a:rPr lang="ja-JP" altLang="en-US" sz="1300" b="0" i="0" baseline="0">
              <a:solidFill>
                <a:schemeClr val="dk1"/>
              </a:solidFill>
              <a:effectLst/>
              <a:latin typeface="+mn-lt"/>
              <a:ea typeface="+mn-ea"/>
              <a:cs typeface="+mn-cs"/>
            </a:rPr>
            <a:t>。</a:t>
          </a:r>
          <a:endParaRPr lang="ja-JP" altLang="ja-JP" sz="1300" b="0">
            <a:effectLst/>
          </a:endParaRPr>
        </a:p>
        <a:p>
          <a:pPr rtl="0"/>
          <a:r>
            <a:rPr lang="ja-JP" altLang="ja-JP" sz="1300" b="0" i="0" baseline="0">
              <a:solidFill>
                <a:schemeClr val="dk1"/>
              </a:solidFill>
              <a:effectLst/>
              <a:latin typeface="+mn-lt"/>
              <a:ea typeface="+mn-ea"/>
              <a:cs typeface="+mn-cs"/>
            </a:rPr>
            <a:t>　今後も人口減少・景気低迷等による税収減や</a:t>
          </a:r>
          <a:r>
            <a:rPr lang="ja-JP" altLang="en-US" sz="1300" b="0" i="0" baseline="0">
              <a:solidFill>
                <a:schemeClr val="dk1"/>
              </a:solidFill>
              <a:effectLst/>
              <a:latin typeface="+mn-lt"/>
              <a:ea typeface="+mn-ea"/>
              <a:cs typeface="+mn-cs"/>
            </a:rPr>
            <a:t>普通</a:t>
          </a:r>
          <a:r>
            <a:rPr lang="ja-JP" altLang="ja-JP" sz="1300" b="0" i="0" baseline="0">
              <a:solidFill>
                <a:schemeClr val="dk1"/>
              </a:solidFill>
              <a:effectLst/>
              <a:latin typeface="+mn-lt"/>
              <a:ea typeface="+mn-ea"/>
              <a:cs typeface="+mn-cs"/>
            </a:rPr>
            <a:t>交付税の合併算定替分の縮減を見越し、更なる行財政改革の推進と投資的経費の抑制に努める</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島根県津和野町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すべての会計において黒字であり、全体の連結実質赤字比率では黒字となっている。</a:t>
          </a:r>
          <a:r>
            <a:rPr lang="ja-JP" altLang="en-US" sz="1300" b="0" i="0" baseline="0">
              <a:solidFill>
                <a:schemeClr val="dk1"/>
              </a:solidFill>
              <a:effectLst/>
              <a:latin typeface="+mn-lt"/>
              <a:ea typeface="+mn-ea"/>
              <a:cs typeface="+mn-cs"/>
            </a:rPr>
            <a:t>一般会計及びその他の会計とも第３次津和野町行財政改革大綱実施計画に基づき、更なる改善に努める。</a:t>
          </a:r>
          <a:endParaRPr lang="ja-JP" altLang="ja-JP" sz="1300" b="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島根県津和野町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300" b="0" i="0" baseline="0">
              <a:solidFill>
                <a:schemeClr val="dk1"/>
              </a:solidFill>
              <a:effectLst/>
              <a:latin typeface="+mn-lt"/>
              <a:ea typeface="+mn-ea"/>
              <a:cs typeface="+mn-cs"/>
            </a:rPr>
            <a:t>　元利償還金及び債務負担行為に基づく支出額は、計画的な繰上償還を行ったことにより減少傾向にあるが、公営企業債の元利償還金繰入金は下水道事業費の増等により増加傾向にある。</a:t>
          </a:r>
          <a:endParaRPr lang="ja-JP" altLang="ja-JP" sz="1300">
            <a:effectLst/>
          </a:endParaRPr>
        </a:p>
        <a:p>
          <a:pPr rtl="0"/>
          <a:r>
            <a:rPr lang="ja-JP" altLang="ja-JP" sz="1300" b="0" i="0" baseline="0">
              <a:solidFill>
                <a:schemeClr val="dk1"/>
              </a:solidFill>
              <a:effectLst/>
              <a:latin typeface="+mn-lt"/>
              <a:ea typeface="+mn-ea"/>
              <a:cs typeface="+mn-cs"/>
            </a:rPr>
            <a:t>　今後とも引き続き計画的な繰上償還を行うとともに、公営企業等についてもプライマリーバランスの黒字を維持しながら、計画的事業の実施に努める。</a:t>
          </a:r>
          <a:endParaRPr lang="ja-JP" altLang="ja-JP" sz="13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島根県津和野町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平成</a:t>
          </a:r>
          <a:r>
            <a:rPr lang="en-US" altLang="ja-JP" sz="1300" b="0" i="0" baseline="0">
              <a:solidFill>
                <a:schemeClr val="dk1"/>
              </a:solidFill>
              <a:effectLst/>
              <a:latin typeface="+mn-lt"/>
              <a:ea typeface="+mn-ea"/>
              <a:cs typeface="+mn-cs"/>
            </a:rPr>
            <a:t>25</a:t>
          </a:r>
          <a:r>
            <a:rPr lang="ja-JP" altLang="ja-JP" sz="1300" b="0" i="0" baseline="0">
              <a:solidFill>
                <a:schemeClr val="dk1"/>
              </a:solidFill>
              <a:effectLst/>
              <a:latin typeface="+mn-lt"/>
              <a:ea typeface="+mn-ea"/>
              <a:cs typeface="+mn-cs"/>
            </a:rPr>
            <a:t>年</a:t>
          </a:r>
          <a:r>
            <a:rPr lang="en-US" altLang="ja-JP" sz="1300" b="0" i="0" baseline="0">
              <a:solidFill>
                <a:schemeClr val="dk1"/>
              </a:solidFill>
              <a:effectLst/>
              <a:latin typeface="+mn-lt"/>
              <a:ea typeface="+mn-ea"/>
              <a:cs typeface="+mn-cs"/>
            </a:rPr>
            <a:t>7</a:t>
          </a:r>
          <a:r>
            <a:rPr lang="ja-JP" altLang="ja-JP" sz="1300" b="0" i="0" baseline="0">
              <a:solidFill>
                <a:schemeClr val="dk1"/>
              </a:solidFill>
              <a:effectLst/>
              <a:latin typeface="+mn-lt"/>
              <a:ea typeface="+mn-ea"/>
              <a:cs typeface="+mn-cs"/>
            </a:rPr>
            <a:t>月豪雨災害復旧</a:t>
          </a:r>
          <a:r>
            <a:rPr lang="ja-JP" altLang="en-US" sz="1300" b="0" i="0" baseline="0">
              <a:solidFill>
                <a:schemeClr val="dk1"/>
              </a:solidFill>
              <a:effectLst/>
              <a:latin typeface="+mn-lt"/>
              <a:ea typeface="+mn-ea"/>
              <a:cs typeface="+mn-cs"/>
            </a:rPr>
            <a:t>事業及びデジタル防災行政無線整備にかかるか起債借入</a:t>
          </a:r>
          <a:r>
            <a:rPr lang="ja-JP" altLang="ja-JP" sz="1300" b="0" i="0" baseline="0">
              <a:solidFill>
                <a:schemeClr val="dk1"/>
              </a:solidFill>
              <a:effectLst/>
              <a:latin typeface="+mn-lt"/>
              <a:ea typeface="+mn-ea"/>
              <a:cs typeface="+mn-cs"/>
            </a:rPr>
            <a:t>を行ったため現在高が増加している。</a:t>
          </a:r>
          <a:endParaRPr lang="ja-JP" altLang="ja-JP" sz="1300">
            <a:effectLst/>
          </a:endParaRPr>
        </a:p>
        <a:p>
          <a:pPr rtl="0"/>
          <a:r>
            <a:rPr lang="ja-JP" altLang="ja-JP" sz="1300" b="0" i="0" baseline="0">
              <a:solidFill>
                <a:schemeClr val="dk1"/>
              </a:solidFill>
              <a:effectLst/>
              <a:latin typeface="+mn-lt"/>
              <a:ea typeface="+mn-ea"/>
              <a:cs typeface="+mn-cs"/>
            </a:rPr>
            <a:t>　今後も継続して計画的な繰上償還を実施するとともに、新発債の発行</a:t>
          </a:r>
          <a:r>
            <a:rPr lang="ja-JP" altLang="en-US" sz="1300" b="0" i="0" baseline="0">
              <a:solidFill>
                <a:schemeClr val="dk1"/>
              </a:solidFill>
              <a:effectLst/>
              <a:latin typeface="+mn-lt"/>
              <a:ea typeface="+mn-ea"/>
              <a:cs typeface="+mn-cs"/>
            </a:rPr>
            <a:t>抑制</a:t>
          </a:r>
          <a:r>
            <a:rPr lang="ja-JP" altLang="ja-JP" sz="1300" b="0" i="0" baseline="0">
              <a:solidFill>
                <a:schemeClr val="dk1"/>
              </a:solidFill>
              <a:effectLst/>
              <a:latin typeface="+mn-lt"/>
              <a:ea typeface="+mn-ea"/>
              <a:cs typeface="+mn-cs"/>
            </a:rPr>
            <a:t>・充当可能基金積立の増額に努める。</a:t>
          </a:r>
          <a:endParaRPr lang="ja-JP" altLang="ja-JP" sz="13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島根県津和野町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7,902
7,846
307.03
10,057,905
9,796,445
134,583
4,967,918
12,733,481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10.9
89.1</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島根県津和野町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7,902
7,846
307.03
10,057,905
9,796,445
134,583
4,967,918
12,733,481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10.9
89.1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島根県津和野町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7,902
7,846
307.03
10,057,905
9,796,445
134,583
4,967,918
12,733,481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10.9
89.1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10057905</v>
      </c>
      <c r="BO4" s="379"/>
      <c r="BP4" s="379"/>
      <c r="BQ4" s="379"/>
      <c r="BR4" s="379"/>
      <c r="BS4" s="379"/>
      <c r="BT4" s="379"/>
      <c r="BU4" s="380"/>
      <c r="BV4" s="378">
        <v>10203568</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2.7</v>
      </c>
      <c r="CU4" s="385"/>
      <c r="CV4" s="385"/>
      <c r="CW4" s="385"/>
      <c r="CX4" s="385"/>
      <c r="CY4" s="385"/>
      <c r="CZ4" s="385"/>
      <c r="DA4" s="386"/>
      <c r="DB4" s="384">
        <v>1.5</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9796445</v>
      </c>
      <c r="BO5" s="416"/>
      <c r="BP5" s="416"/>
      <c r="BQ5" s="416"/>
      <c r="BR5" s="416"/>
      <c r="BS5" s="416"/>
      <c r="BT5" s="416"/>
      <c r="BU5" s="417"/>
      <c r="BV5" s="415">
        <v>10054303</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87</v>
      </c>
      <c r="CU5" s="413"/>
      <c r="CV5" s="413"/>
      <c r="CW5" s="413"/>
      <c r="CX5" s="413"/>
      <c r="CY5" s="413"/>
      <c r="CZ5" s="413"/>
      <c r="DA5" s="414"/>
      <c r="DB5" s="412">
        <v>88.2</v>
      </c>
      <c r="DC5" s="413"/>
      <c r="DD5" s="413"/>
      <c r="DE5" s="413"/>
      <c r="DF5" s="413"/>
      <c r="DG5" s="413"/>
      <c r="DH5" s="413"/>
      <c r="DI5" s="414"/>
      <c r="DJ5" s="137"/>
      <c r="DK5" s="137"/>
      <c r="DL5" s="137"/>
      <c r="DM5" s="137"/>
      <c r="DN5" s="137"/>
      <c r="DO5" s="137"/>
    </row>
    <row r="6" spans="1:119" ht="18.75" customHeight="1">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261460</v>
      </c>
      <c r="BO6" s="416"/>
      <c r="BP6" s="416"/>
      <c r="BQ6" s="416"/>
      <c r="BR6" s="416"/>
      <c r="BS6" s="416"/>
      <c r="BT6" s="416"/>
      <c r="BU6" s="417"/>
      <c r="BV6" s="415">
        <v>149265</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91.3</v>
      </c>
      <c r="CU6" s="453"/>
      <c r="CV6" s="453"/>
      <c r="CW6" s="453"/>
      <c r="CX6" s="453"/>
      <c r="CY6" s="453"/>
      <c r="CZ6" s="453"/>
      <c r="DA6" s="454"/>
      <c r="DB6" s="452">
        <v>92.8</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126877</v>
      </c>
      <c r="BO7" s="416"/>
      <c r="BP7" s="416"/>
      <c r="BQ7" s="416"/>
      <c r="BR7" s="416"/>
      <c r="BS7" s="416"/>
      <c r="BT7" s="416"/>
      <c r="BU7" s="417"/>
      <c r="BV7" s="415">
        <v>76772</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4967918</v>
      </c>
      <c r="CU7" s="416"/>
      <c r="CV7" s="416"/>
      <c r="CW7" s="416"/>
      <c r="CX7" s="416"/>
      <c r="CY7" s="416"/>
      <c r="CZ7" s="416"/>
      <c r="DA7" s="417"/>
      <c r="DB7" s="415">
        <v>4982595</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134583</v>
      </c>
      <c r="BO8" s="416"/>
      <c r="BP8" s="416"/>
      <c r="BQ8" s="416"/>
      <c r="BR8" s="416"/>
      <c r="BS8" s="416"/>
      <c r="BT8" s="416"/>
      <c r="BU8" s="417"/>
      <c r="BV8" s="415">
        <v>72493</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0.17</v>
      </c>
      <c r="CU8" s="456"/>
      <c r="CV8" s="456"/>
      <c r="CW8" s="456"/>
      <c r="CX8" s="456"/>
      <c r="CY8" s="456"/>
      <c r="CZ8" s="456"/>
      <c r="DA8" s="457"/>
      <c r="DB8" s="455">
        <v>0.17</v>
      </c>
      <c r="DC8" s="456"/>
      <c r="DD8" s="456"/>
      <c r="DE8" s="456"/>
      <c r="DF8" s="456"/>
      <c r="DG8" s="456"/>
      <c r="DH8" s="456"/>
      <c r="DI8" s="457"/>
      <c r="DJ8" s="137"/>
      <c r="DK8" s="137"/>
      <c r="DL8" s="137"/>
      <c r="DM8" s="137"/>
      <c r="DN8" s="137"/>
      <c r="DO8" s="137"/>
    </row>
    <row r="9" spans="1:119" ht="18.75" customHeight="1" thickBot="1">
      <c r="A9" s="138"/>
      <c r="B9" s="409" t="s">
        <v>93</v>
      </c>
      <c r="C9" s="410"/>
      <c r="D9" s="410"/>
      <c r="E9" s="410"/>
      <c r="F9" s="410"/>
      <c r="G9" s="410"/>
      <c r="H9" s="410"/>
      <c r="I9" s="410"/>
      <c r="J9" s="410"/>
      <c r="K9" s="458"/>
      <c r="L9" s="459" t="s">
        <v>94</v>
      </c>
      <c r="M9" s="460"/>
      <c r="N9" s="460"/>
      <c r="O9" s="460"/>
      <c r="P9" s="460"/>
      <c r="Q9" s="461"/>
      <c r="R9" s="462">
        <v>7653</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77</v>
      </c>
      <c r="AV9" s="448"/>
      <c r="AW9" s="448"/>
      <c r="AX9" s="448"/>
      <c r="AY9" s="449" t="s">
        <v>97</v>
      </c>
      <c r="AZ9" s="450"/>
      <c r="BA9" s="450"/>
      <c r="BB9" s="450"/>
      <c r="BC9" s="450"/>
      <c r="BD9" s="450"/>
      <c r="BE9" s="450"/>
      <c r="BF9" s="450"/>
      <c r="BG9" s="450"/>
      <c r="BH9" s="450"/>
      <c r="BI9" s="450"/>
      <c r="BJ9" s="450"/>
      <c r="BK9" s="450"/>
      <c r="BL9" s="450"/>
      <c r="BM9" s="451"/>
      <c r="BN9" s="415">
        <v>62090</v>
      </c>
      <c r="BO9" s="416"/>
      <c r="BP9" s="416"/>
      <c r="BQ9" s="416"/>
      <c r="BR9" s="416"/>
      <c r="BS9" s="416"/>
      <c r="BT9" s="416"/>
      <c r="BU9" s="417"/>
      <c r="BV9" s="415">
        <v>-37277</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23</v>
      </c>
      <c r="CU9" s="413"/>
      <c r="CV9" s="413"/>
      <c r="CW9" s="413"/>
      <c r="CX9" s="413"/>
      <c r="CY9" s="413"/>
      <c r="CZ9" s="413"/>
      <c r="DA9" s="414"/>
      <c r="DB9" s="412">
        <v>20.399999999999999</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99</v>
      </c>
      <c r="M10" s="445"/>
      <c r="N10" s="445"/>
      <c r="O10" s="445"/>
      <c r="P10" s="445"/>
      <c r="Q10" s="446"/>
      <c r="R10" s="466">
        <v>8427</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101</v>
      </c>
      <c r="AV10" s="448"/>
      <c r="AW10" s="448"/>
      <c r="AX10" s="448"/>
      <c r="AY10" s="449" t="s">
        <v>102</v>
      </c>
      <c r="AZ10" s="450"/>
      <c r="BA10" s="450"/>
      <c r="BB10" s="450"/>
      <c r="BC10" s="450"/>
      <c r="BD10" s="450"/>
      <c r="BE10" s="450"/>
      <c r="BF10" s="450"/>
      <c r="BG10" s="450"/>
      <c r="BH10" s="450"/>
      <c r="BI10" s="450"/>
      <c r="BJ10" s="450"/>
      <c r="BK10" s="450"/>
      <c r="BL10" s="450"/>
      <c r="BM10" s="451"/>
      <c r="BN10" s="415">
        <v>6702</v>
      </c>
      <c r="BO10" s="416"/>
      <c r="BP10" s="416"/>
      <c r="BQ10" s="416"/>
      <c r="BR10" s="416"/>
      <c r="BS10" s="416"/>
      <c r="BT10" s="416"/>
      <c r="BU10" s="417"/>
      <c r="BV10" s="415">
        <v>7215</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101</v>
      </c>
      <c r="AV11" s="448"/>
      <c r="AW11" s="448"/>
      <c r="AX11" s="448"/>
      <c r="AY11" s="449" t="s">
        <v>107</v>
      </c>
      <c r="AZ11" s="450"/>
      <c r="BA11" s="450"/>
      <c r="BB11" s="450"/>
      <c r="BC11" s="450"/>
      <c r="BD11" s="450"/>
      <c r="BE11" s="450"/>
      <c r="BF11" s="450"/>
      <c r="BG11" s="450"/>
      <c r="BH11" s="450"/>
      <c r="BI11" s="450"/>
      <c r="BJ11" s="450"/>
      <c r="BK11" s="450"/>
      <c r="BL11" s="450"/>
      <c r="BM11" s="451"/>
      <c r="BN11" s="415">
        <v>163839</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c r="A12" s="138"/>
      <c r="B12" s="475" t="s">
        <v>110</v>
      </c>
      <c r="C12" s="476"/>
      <c r="D12" s="476"/>
      <c r="E12" s="476"/>
      <c r="F12" s="476"/>
      <c r="G12" s="476"/>
      <c r="H12" s="476"/>
      <c r="I12" s="476"/>
      <c r="J12" s="476"/>
      <c r="K12" s="477"/>
      <c r="L12" s="484" t="s">
        <v>111</v>
      </c>
      <c r="M12" s="485"/>
      <c r="N12" s="485"/>
      <c r="O12" s="485"/>
      <c r="P12" s="485"/>
      <c r="Q12" s="486"/>
      <c r="R12" s="487">
        <v>7902</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101</v>
      </c>
      <c r="AV12" s="448"/>
      <c r="AW12" s="448"/>
      <c r="AX12" s="448"/>
      <c r="AY12" s="449" t="s">
        <v>115</v>
      </c>
      <c r="AZ12" s="450"/>
      <c r="BA12" s="450"/>
      <c r="BB12" s="450"/>
      <c r="BC12" s="450"/>
      <c r="BD12" s="450"/>
      <c r="BE12" s="450"/>
      <c r="BF12" s="450"/>
      <c r="BG12" s="450"/>
      <c r="BH12" s="450"/>
      <c r="BI12" s="450"/>
      <c r="BJ12" s="450"/>
      <c r="BK12" s="450"/>
      <c r="BL12" s="450"/>
      <c r="BM12" s="451"/>
      <c r="BN12" s="415">
        <v>108000</v>
      </c>
      <c r="BO12" s="416"/>
      <c r="BP12" s="416"/>
      <c r="BQ12" s="416"/>
      <c r="BR12" s="416"/>
      <c r="BS12" s="416"/>
      <c r="BT12" s="416"/>
      <c r="BU12" s="417"/>
      <c r="BV12" s="415">
        <v>143000</v>
      </c>
      <c r="BW12" s="416"/>
      <c r="BX12" s="416"/>
      <c r="BY12" s="416"/>
      <c r="BZ12" s="416"/>
      <c r="CA12" s="416"/>
      <c r="CB12" s="416"/>
      <c r="CC12" s="417"/>
      <c r="CD12" s="418" t="s">
        <v>116</v>
      </c>
      <c r="CE12" s="419"/>
      <c r="CF12" s="419"/>
      <c r="CG12" s="419"/>
      <c r="CH12" s="419"/>
      <c r="CI12" s="419"/>
      <c r="CJ12" s="419"/>
      <c r="CK12" s="419"/>
      <c r="CL12" s="419"/>
      <c r="CM12" s="419"/>
      <c r="CN12" s="419"/>
      <c r="CO12" s="419"/>
      <c r="CP12" s="419"/>
      <c r="CQ12" s="419"/>
      <c r="CR12" s="419"/>
      <c r="CS12" s="420"/>
      <c r="CT12" s="455" t="s">
        <v>108</v>
      </c>
      <c r="CU12" s="456"/>
      <c r="CV12" s="456"/>
      <c r="CW12" s="456"/>
      <c r="CX12" s="456"/>
      <c r="CY12" s="456"/>
      <c r="CZ12" s="456"/>
      <c r="DA12" s="457"/>
      <c r="DB12" s="455" t="s">
        <v>108</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117</v>
      </c>
      <c r="N13" s="504"/>
      <c r="O13" s="504"/>
      <c r="P13" s="504"/>
      <c r="Q13" s="505"/>
      <c r="R13" s="496">
        <v>7846</v>
      </c>
      <c r="S13" s="497"/>
      <c r="T13" s="497"/>
      <c r="U13" s="497"/>
      <c r="V13" s="498"/>
      <c r="W13" s="431" t="s">
        <v>118</v>
      </c>
      <c r="X13" s="432"/>
      <c r="Y13" s="432"/>
      <c r="Z13" s="432"/>
      <c r="AA13" s="432"/>
      <c r="AB13" s="422"/>
      <c r="AC13" s="466">
        <v>735</v>
      </c>
      <c r="AD13" s="467"/>
      <c r="AE13" s="467"/>
      <c r="AF13" s="467"/>
      <c r="AG13" s="506"/>
      <c r="AH13" s="466">
        <v>446</v>
      </c>
      <c r="AI13" s="467"/>
      <c r="AJ13" s="467"/>
      <c r="AK13" s="467"/>
      <c r="AL13" s="468"/>
      <c r="AM13" s="444" t="s">
        <v>119</v>
      </c>
      <c r="AN13" s="445"/>
      <c r="AO13" s="445"/>
      <c r="AP13" s="445"/>
      <c r="AQ13" s="445"/>
      <c r="AR13" s="445"/>
      <c r="AS13" s="445"/>
      <c r="AT13" s="446"/>
      <c r="AU13" s="447" t="s">
        <v>101</v>
      </c>
      <c r="AV13" s="448"/>
      <c r="AW13" s="448"/>
      <c r="AX13" s="448"/>
      <c r="AY13" s="449" t="s">
        <v>120</v>
      </c>
      <c r="AZ13" s="450"/>
      <c r="BA13" s="450"/>
      <c r="BB13" s="450"/>
      <c r="BC13" s="450"/>
      <c r="BD13" s="450"/>
      <c r="BE13" s="450"/>
      <c r="BF13" s="450"/>
      <c r="BG13" s="450"/>
      <c r="BH13" s="450"/>
      <c r="BI13" s="450"/>
      <c r="BJ13" s="450"/>
      <c r="BK13" s="450"/>
      <c r="BL13" s="450"/>
      <c r="BM13" s="451"/>
      <c r="BN13" s="415">
        <v>124631</v>
      </c>
      <c r="BO13" s="416"/>
      <c r="BP13" s="416"/>
      <c r="BQ13" s="416"/>
      <c r="BR13" s="416"/>
      <c r="BS13" s="416"/>
      <c r="BT13" s="416"/>
      <c r="BU13" s="417"/>
      <c r="BV13" s="415">
        <v>-173062</v>
      </c>
      <c r="BW13" s="416"/>
      <c r="BX13" s="416"/>
      <c r="BY13" s="416"/>
      <c r="BZ13" s="416"/>
      <c r="CA13" s="416"/>
      <c r="CB13" s="416"/>
      <c r="CC13" s="417"/>
      <c r="CD13" s="418" t="s">
        <v>121</v>
      </c>
      <c r="CE13" s="419"/>
      <c r="CF13" s="419"/>
      <c r="CG13" s="419"/>
      <c r="CH13" s="419"/>
      <c r="CI13" s="419"/>
      <c r="CJ13" s="419"/>
      <c r="CK13" s="419"/>
      <c r="CL13" s="419"/>
      <c r="CM13" s="419"/>
      <c r="CN13" s="419"/>
      <c r="CO13" s="419"/>
      <c r="CP13" s="419"/>
      <c r="CQ13" s="419"/>
      <c r="CR13" s="419"/>
      <c r="CS13" s="420"/>
      <c r="CT13" s="412">
        <v>10.9</v>
      </c>
      <c r="CU13" s="413"/>
      <c r="CV13" s="413"/>
      <c r="CW13" s="413"/>
      <c r="CX13" s="413"/>
      <c r="CY13" s="413"/>
      <c r="CZ13" s="413"/>
      <c r="DA13" s="414"/>
      <c r="DB13" s="412">
        <v>11.4</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122</v>
      </c>
      <c r="M14" s="494"/>
      <c r="N14" s="494"/>
      <c r="O14" s="494"/>
      <c r="P14" s="494"/>
      <c r="Q14" s="495"/>
      <c r="R14" s="496">
        <v>8013</v>
      </c>
      <c r="S14" s="497"/>
      <c r="T14" s="497"/>
      <c r="U14" s="497"/>
      <c r="V14" s="498"/>
      <c r="W14" s="405"/>
      <c r="X14" s="406"/>
      <c r="Y14" s="406"/>
      <c r="Z14" s="406"/>
      <c r="AA14" s="406"/>
      <c r="AB14" s="395"/>
      <c r="AC14" s="499">
        <v>17.7</v>
      </c>
      <c r="AD14" s="500"/>
      <c r="AE14" s="500"/>
      <c r="AF14" s="500"/>
      <c r="AG14" s="501"/>
      <c r="AH14" s="499">
        <v>10.5</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123</v>
      </c>
      <c r="CE14" s="508"/>
      <c r="CF14" s="508"/>
      <c r="CG14" s="508"/>
      <c r="CH14" s="508"/>
      <c r="CI14" s="508"/>
      <c r="CJ14" s="508"/>
      <c r="CK14" s="508"/>
      <c r="CL14" s="508"/>
      <c r="CM14" s="508"/>
      <c r="CN14" s="508"/>
      <c r="CO14" s="508"/>
      <c r="CP14" s="508"/>
      <c r="CQ14" s="508"/>
      <c r="CR14" s="508"/>
      <c r="CS14" s="509"/>
      <c r="CT14" s="510">
        <v>89.1</v>
      </c>
      <c r="CU14" s="511"/>
      <c r="CV14" s="511"/>
      <c r="CW14" s="511"/>
      <c r="CX14" s="511"/>
      <c r="CY14" s="511"/>
      <c r="CZ14" s="511"/>
      <c r="DA14" s="512"/>
      <c r="DB14" s="510">
        <v>83.1</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117</v>
      </c>
      <c r="N15" s="504"/>
      <c r="O15" s="504"/>
      <c r="P15" s="504"/>
      <c r="Q15" s="505"/>
      <c r="R15" s="496">
        <v>7960</v>
      </c>
      <c r="S15" s="497"/>
      <c r="T15" s="497"/>
      <c r="U15" s="497"/>
      <c r="V15" s="498"/>
      <c r="W15" s="431" t="s">
        <v>124</v>
      </c>
      <c r="X15" s="432"/>
      <c r="Y15" s="432"/>
      <c r="Z15" s="432"/>
      <c r="AA15" s="432"/>
      <c r="AB15" s="422"/>
      <c r="AC15" s="466">
        <v>818</v>
      </c>
      <c r="AD15" s="467"/>
      <c r="AE15" s="467"/>
      <c r="AF15" s="467"/>
      <c r="AG15" s="506"/>
      <c r="AH15" s="466">
        <v>985</v>
      </c>
      <c r="AI15" s="467"/>
      <c r="AJ15" s="467"/>
      <c r="AK15" s="467"/>
      <c r="AL15" s="468"/>
      <c r="AM15" s="444"/>
      <c r="AN15" s="445"/>
      <c r="AO15" s="445"/>
      <c r="AP15" s="445"/>
      <c r="AQ15" s="445"/>
      <c r="AR15" s="445"/>
      <c r="AS15" s="445"/>
      <c r="AT15" s="446"/>
      <c r="AU15" s="447"/>
      <c r="AV15" s="448"/>
      <c r="AW15" s="448"/>
      <c r="AX15" s="448"/>
      <c r="AY15" s="375" t="s">
        <v>125</v>
      </c>
      <c r="AZ15" s="376"/>
      <c r="BA15" s="376"/>
      <c r="BB15" s="376"/>
      <c r="BC15" s="376"/>
      <c r="BD15" s="376"/>
      <c r="BE15" s="376"/>
      <c r="BF15" s="376"/>
      <c r="BG15" s="376"/>
      <c r="BH15" s="376"/>
      <c r="BI15" s="376"/>
      <c r="BJ15" s="376"/>
      <c r="BK15" s="376"/>
      <c r="BL15" s="376"/>
      <c r="BM15" s="377"/>
      <c r="BN15" s="378">
        <v>717861</v>
      </c>
      <c r="BO15" s="379"/>
      <c r="BP15" s="379"/>
      <c r="BQ15" s="379"/>
      <c r="BR15" s="379"/>
      <c r="BS15" s="379"/>
      <c r="BT15" s="379"/>
      <c r="BU15" s="380"/>
      <c r="BV15" s="378">
        <v>677276</v>
      </c>
      <c r="BW15" s="379"/>
      <c r="BX15" s="379"/>
      <c r="BY15" s="379"/>
      <c r="BZ15" s="379"/>
      <c r="CA15" s="379"/>
      <c r="CB15" s="379"/>
      <c r="CC15" s="380"/>
      <c r="CD15" s="513" t="s">
        <v>126</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127</v>
      </c>
      <c r="M16" s="524"/>
      <c r="N16" s="524"/>
      <c r="O16" s="524"/>
      <c r="P16" s="524"/>
      <c r="Q16" s="525"/>
      <c r="R16" s="516" t="s">
        <v>128</v>
      </c>
      <c r="S16" s="517"/>
      <c r="T16" s="517"/>
      <c r="U16" s="517"/>
      <c r="V16" s="518"/>
      <c r="W16" s="405"/>
      <c r="X16" s="406"/>
      <c r="Y16" s="406"/>
      <c r="Z16" s="406"/>
      <c r="AA16" s="406"/>
      <c r="AB16" s="395"/>
      <c r="AC16" s="499">
        <v>19.7</v>
      </c>
      <c r="AD16" s="500"/>
      <c r="AE16" s="500"/>
      <c r="AF16" s="500"/>
      <c r="AG16" s="501"/>
      <c r="AH16" s="499">
        <v>23.1</v>
      </c>
      <c r="AI16" s="500"/>
      <c r="AJ16" s="500"/>
      <c r="AK16" s="500"/>
      <c r="AL16" s="502"/>
      <c r="AM16" s="444"/>
      <c r="AN16" s="445"/>
      <c r="AO16" s="445"/>
      <c r="AP16" s="445"/>
      <c r="AQ16" s="445"/>
      <c r="AR16" s="445"/>
      <c r="AS16" s="445"/>
      <c r="AT16" s="446"/>
      <c r="AU16" s="447"/>
      <c r="AV16" s="448"/>
      <c r="AW16" s="448"/>
      <c r="AX16" s="448"/>
      <c r="AY16" s="449" t="s">
        <v>129</v>
      </c>
      <c r="AZ16" s="450"/>
      <c r="BA16" s="450"/>
      <c r="BB16" s="450"/>
      <c r="BC16" s="450"/>
      <c r="BD16" s="450"/>
      <c r="BE16" s="450"/>
      <c r="BF16" s="450"/>
      <c r="BG16" s="450"/>
      <c r="BH16" s="450"/>
      <c r="BI16" s="450"/>
      <c r="BJ16" s="450"/>
      <c r="BK16" s="450"/>
      <c r="BL16" s="450"/>
      <c r="BM16" s="451"/>
      <c r="BN16" s="415">
        <v>4152658</v>
      </c>
      <c r="BO16" s="416"/>
      <c r="BP16" s="416"/>
      <c r="BQ16" s="416"/>
      <c r="BR16" s="416"/>
      <c r="BS16" s="416"/>
      <c r="BT16" s="416"/>
      <c r="BU16" s="417"/>
      <c r="BV16" s="415">
        <v>4050885</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130</v>
      </c>
      <c r="N17" s="520"/>
      <c r="O17" s="520"/>
      <c r="P17" s="520"/>
      <c r="Q17" s="521"/>
      <c r="R17" s="516" t="s">
        <v>128</v>
      </c>
      <c r="S17" s="517"/>
      <c r="T17" s="517"/>
      <c r="U17" s="517"/>
      <c r="V17" s="518"/>
      <c r="W17" s="431" t="s">
        <v>131</v>
      </c>
      <c r="X17" s="432"/>
      <c r="Y17" s="432"/>
      <c r="Z17" s="432"/>
      <c r="AA17" s="432"/>
      <c r="AB17" s="422"/>
      <c r="AC17" s="466">
        <v>2597</v>
      </c>
      <c r="AD17" s="467"/>
      <c r="AE17" s="467"/>
      <c r="AF17" s="467"/>
      <c r="AG17" s="506"/>
      <c r="AH17" s="466">
        <v>2808</v>
      </c>
      <c r="AI17" s="467"/>
      <c r="AJ17" s="467"/>
      <c r="AK17" s="467"/>
      <c r="AL17" s="468"/>
      <c r="AM17" s="444"/>
      <c r="AN17" s="445"/>
      <c r="AO17" s="445"/>
      <c r="AP17" s="445"/>
      <c r="AQ17" s="445"/>
      <c r="AR17" s="445"/>
      <c r="AS17" s="445"/>
      <c r="AT17" s="446"/>
      <c r="AU17" s="447"/>
      <c r="AV17" s="448"/>
      <c r="AW17" s="448"/>
      <c r="AX17" s="448"/>
      <c r="AY17" s="449" t="s">
        <v>132</v>
      </c>
      <c r="AZ17" s="450"/>
      <c r="BA17" s="450"/>
      <c r="BB17" s="450"/>
      <c r="BC17" s="450"/>
      <c r="BD17" s="450"/>
      <c r="BE17" s="450"/>
      <c r="BF17" s="450"/>
      <c r="BG17" s="450"/>
      <c r="BH17" s="450"/>
      <c r="BI17" s="450"/>
      <c r="BJ17" s="450"/>
      <c r="BK17" s="450"/>
      <c r="BL17" s="450"/>
      <c r="BM17" s="451"/>
      <c r="BN17" s="415">
        <v>894296</v>
      </c>
      <c r="BO17" s="416"/>
      <c r="BP17" s="416"/>
      <c r="BQ17" s="416"/>
      <c r="BR17" s="416"/>
      <c r="BS17" s="416"/>
      <c r="BT17" s="416"/>
      <c r="BU17" s="417"/>
      <c r="BV17" s="415">
        <v>851596</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133</v>
      </c>
      <c r="C18" s="458"/>
      <c r="D18" s="458"/>
      <c r="E18" s="527"/>
      <c r="F18" s="527"/>
      <c r="G18" s="527"/>
      <c r="H18" s="527"/>
      <c r="I18" s="527"/>
      <c r="J18" s="527"/>
      <c r="K18" s="527"/>
      <c r="L18" s="528">
        <v>307.02999999999997</v>
      </c>
      <c r="M18" s="528"/>
      <c r="N18" s="528"/>
      <c r="O18" s="528"/>
      <c r="P18" s="528"/>
      <c r="Q18" s="528"/>
      <c r="R18" s="529"/>
      <c r="S18" s="529"/>
      <c r="T18" s="529"/>
      <c r="U18" s="529"/>
      <c r="V18" s="530"/>
      <c r="W18" s="433"/>
      <c r="X18" s="434"/>
      <c r="Y18" s="434"/>
      <c r="Z18" s="434"/>
      <c r="AA18" s="434"/>
      <c r="AB18" s="425"/>
      <c r="AC18" s="531">
        <v>62.6</v>
      </c>
      <c r="AD18" s="532"/>
      <c r="AE18" s="532"/>
      <c r="AF18" s="532"/>
      <c r="AG18" s="533"/>
      <c r="AH18" s="531">
        <v>66</v>
      </c>
      <c r="AI18" s="532"/>
      <c r="AJ18" s="532"/>
      <c r="AK18" s="532"/>
      <c r="AL18" s="534"/>
      <c r="AM18" s="444"/>
      <c r="AN18" s="445"/>
      <c r="AO18" s="445"/>
      <c r="AP18" s="445"/>
      <c r="AQ18" s="445"/>
      <c r="AR18" s="445"/>
      <c r="AS18" s="445"/>
      <c r="AT18" s="446"/>
      <c r="AU18" s="447"/>
      <c r="AV18" s="448"/>
      <c r="AW18" s="448"/>
      <c r="AX18" s="448"/>
      <c r="AY18" s="449" t="s">
        <v>134</v>
      </c>
      <c r="AZ18" s="450"/>
      <c r="BA18" s="450"/>
      <c r="BB18" s="450"/>
      <c r="BC18" s="450"/>
      <c r="BD18" s="450"/>
      <c r="BE18" s="450"/>
      <c r="BF18" s="450"/>
      <c r="BG18" s="450"/>
      <c r="BH18" s="450"/>
      <c r="BI18" s="450"/>
      <c r="BJ18" s="450"/>
      <c r="BK18" s="450"/>
      <c r="BL18" s="450"/>
      <c r="BM18" s="451"/>
      <c r="BN18" s="415">
        <v>4379107</v>
      </c>
      <c r="BO18" s="416"/>
      <c r="BP18" s="416"/>
      <c r="BQ18" s="416"/>
      <c r="BR18" s="416"/>
      <c r="BS18" s="416"/>
      <c r="BT18" s="416"/>
      <c r="BU18" s="417"/>
      <c r="BV18" s="415">
        <v>4438712</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135</v>
      </c>
      <c r="C19" s="458"/>
      <c r="D19" s="458"/>
      <c r="E19" s="527"/>
      <c r="F19" s="527"/>
      <c r="G19" s="527"/>
      <c r="H19" s="527"/>
      <c r="I19" s="527"/>
      <c r="J19" s="527"/>
      <c r="K19" s="527"/>
      <c r="L19" s="535">
        <v>25</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136</v>
      </c>
      <c r="AZ19" s="450"/>
      <c r="BA19" s="450"/>
      <c r="BB19" s="450"/>
      <c r="BC19" s="450"/>
      <c r="BD19" s="450"/>
      <c r="BE19" s="450"/>
      <c r="BF19" s="450"/>
      <c r="BG19" s="450"/>
      <c r="BH19" s="450"/>
      <c r="BI19" s="450"/>
      <c r="BJ19" s="450"/>
      <c r="BK19" s="450"/>
      <c r="BL19" s="450"/>
      <c r="BM19" s="451"/>
      <c r="BN19" s="415">
        <v>6139978</v>
      </c>
      <c r="BO19" s="416"/>
      <c r="BP19" s="416"/>
      <c r="BQ19" s="416"/>
      <c r="BR19" s="416"/>
      <c r="BS19" s="416"/>
      <c r="BT19" s="416"/>
      <c r="BU19" s="417"/>
      <c r="BV19" s="415">
        <v>6316916</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137</v>
      </c>
      <c r="C20" s="458"/>
      <c r="D20" s="458"/>
      <c r="E20" s="527"/>
      <c r="F20" s="527"/>
      <c r="G20" s="527"/>
      <c r="H20" s="527"/>
      <c r="I20" s="527"/>
      <c r="J20" s="527"/>
      <c r="K20" s="527"/>
      <c r="L20" s="535">
        <v>3300</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138</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139</v>
      </c>
      <c r="C22" s="546"/>
      <c r="D22" s="547"/>
      <c r="E22" s="427" t="s">
        <v>1</v>
      </c>
      <c r="F22" s="432"/>
      <c r="G22" s="432"/>
      <c r="H22" s="432"/>
      <c r="I22" s="432"/>
      <c r="J22" s="432"/>
      <c r="K22" s="422"/>
      <c r="L22" s="427" t="s">
        <v>140</v>
      </c>
      <c r="M22" s="432"/>
      <c r="N22" s="432"/>
      <c r="O22" s="432"/>
      <c r="P22" s="422"/>
      <c r="Q22" s="554" t="s">
        <v>141</v>
      </c>
      <c r="R22" s="555"/>
      <c r="S22" s="555"/>
      <c r="T22" s="555"/>
      <c r="U22" s="555"/>
      <c r="V22" s="556"/>
      <c r="W22" s="560" t="s">
        <v>142</v>
      </c>
      <c r="X22" s="546"/>
      <c r="Y22" s="547"/>
      <c r="Z22" s="427" t="s">
        <v>1</v>
      </c>
      <c r="AA22" s="432"/>
      <c r="AB22" s="432"/>
      <c r="AC22" s="432"/>
      <c r="AD22" s="432"/>
      <c r="AE22" s="432"/>
      <c r="AF22" s="432"/>
      <c r="AG22" s="422"/>
      <c r="AH22" s="573" t="s">
        <v>143</v>
      </c>
      <c r="AI22" s="432"/>
      <c r="AJ22" s="432"/>
      <c r="AK22" s="432"/>
      <c r="AL22" s="422"/>
      <c r="AM22" s="573" t="s">
        <v>144</v>
      </c>
      <c r="AN22" s="574"/>
      <c r="AO22" s="574"/>
      <c r="AP22" s="574"/>
      <c r="AQ22" s="574"/>
      <c r="AR22" s="575"/>
      <c r="AS22" s="554" t="s">
        <v>141</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145</v>
      </c>
      <c r="AZ23" s="376"/>
      <c r="BA23" s="376"/>
      <c r="BB23" s="376"/>
      <c r="BC23" s="376"/>
      <c r="BD23" s="376"/>
      <c r="BE23" s="376"/>
      <c r="BF23" s="376"/>
      <c r="BG23" s="376"/>
      <c r="BH23" s="376"/>
      <c r="BI23" s="376"/>
      <c r="BJ23" s="376"/>
      <c r="BK23" s="376"/>
      <c r="BL23" s="376"/>
      <c r="BM23" s="377"/>
      <c r="BN23" s="415">
        <v>12733481</v>
      </c>
      <c r="BO23" s="416"/>
      <c r="BP23" s="416"/>
      <c r="BQ23" s="416"/>
      <c r="BR23" s="416"/>
      <c r="BS23" s="416"/>
      <c r="BT23" s="416"/>
      <c r="BU23" s="417"/>
      <c r="BV23" s="415">
        <v>12339627</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146</v>
      </c>
      <c r="F24" s="445"/>
      <c r="G24" s="445"/>
      <c r="H24" s="445"/>
      <c r="I24" s="445"/>
      <c r="J24" s="445"/>
      <c r="K24" s="446"/>
      <c r="L24" s="466">
        <v>1</v>
      </c>
      <c r="M24" s="467"/>
      <c r="N24" s="467"/>
      <c r="O24" s="467"/>
      <c r="P24" s="506"/>
      <c r="Q24" s="466">
        <v>6570</v>
      </c>
      <c r="R24" s="467"/>
      <c r="S24" s="467"/>
      <c r="T24" s="467"/>
      <c r="U24" s="467"/>
      <c r="V24" s="506"/>
      <c r="W24" s="561"/>
      <c r="X24" s="549"/>
      <c r="Y24" s="550"/>
      <c r="Z24" s="465" t="s">
        <v>147</v>
      </c>
      <c r="AA24" s="445"/>
      <c r="AB24" s="445"/>
      <c r="AC24" s="445"/>
      <c r="AD24" s="445"/>
      <c r="AE24" s="445"/>
      <c r="AF24" s="445"/>
      <c r="AG24" s="446"/>
      <c r="AH24" s="466">
        <v>127</v>
      </c>
      <c r="AI24" s="467"/>
      <c r="AJ24" s="467"/>
      <c r="AK24" s="467"/>
      <c r="AL24" s="506"/>
      <c r="AM24" s="466">
        <v>406908</v>
      </c>
      <c r="AN24" s="467"/>
      <c r="AO24" s="467"/>
      <c r="AP24" s="467"/>
      <c r="AQ24" s="467"/>
      <c r="AR24" s="506"/>
      <c r="AS24" s="466">
        <v>3204</v>
      </c>
      <c r="AT24" s="467"/>
      <c r="AU24" s="467"/>
      <c r="AV24" s="467"/>
      <c r="AW24" s="467"/>
      <c r="AX24" s="468"/>
      <c r="AY24" s="581" t="s">
        <v>148</v>
      </c>
      <c r="AZ24" s="582"/>
      <c r="BA24" s="582"/>
      <c r="BB24" s="582"/>
      <c r="BC24" s="582"/>
      <c r="BD24" s="582"/>
      <c r="BE24" s="582"/>
      <c r="BF24" s="582"/>
      <c r="BG24" s="582"/>
      <c r="BH24" s="582"/>
      <c r="BI24" s="582"/>
      <c r="BJ24" s="582"/>
      <c r="BK24" s="582"/>
      <c r="BL24" s="582"/>
      <c r="BM24" s="583"/>
      <c r="BN24" s="415">
        <v>8968958</v>
      </c>
      <c r="BO24" s="416"/>
      <c r="BP24" s="416"/>
      <c r="BQ24" s="416"/>
      <c r="BR24" s="416"/>
      <c r="BS24" s="416"/>
      <c r="BT24" s="416"/>
      <c r="BU24" s="417"/>
      <c r="BV24" s="415">
        <v>8427972</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149</v>
      </c>
      <c r="F25" s="445"/>
      <c r="G25" s="445"/>
      <c r="H25" s="445"/>
      <c r="I25" s="445"/>
      <c r="J25" s="445"/>
      <c r="K25" s="446"/>
      <c r="L25" s="466">
        <v>1</v>
      </c>
      <c r="M25" s="467"/>
      <c r="N25" s="467"/>
      <c r="O25" s="467"/>
      <c r="P25" s="506"/>
      <c r="Q25" s="466">
        <v>5535</v>
      </c>
      <c r="R25" s="467"/>
      <c r="S25" s="467"/>
      <c r="T25" s="467"/>
      <c r="U25" s="467"/>
      <c r="V25" s="506"/>
      <c r="W25" s="561"/>
      <c r="X25" s="549"/>
      <c r="Y25" s="550"/>
      <c r="Z25" s="465" t="s">
        <v>150</v>
      </c>
      <c r="AA25" s="445"/>
      <c r="AB25" s="445"/>
      <c r="AC25" s="445"/>
      <c r="AD25" s="445"/>
      <c r="AE25" s="445"/>
      <c r="AF25" s="445"/>
      <c r="AG25" s="446"/>
      <c r="AH25" s="466" t="s">
        <v>151</v>
      </c>
      <c r="AI25" s="467"/>
      <c r="AJ25" s="467"/>
      <c r="AK25" s="467"/>
      <c r="AL25" s="506"/>
      <c r="AM25" s="466" t="s">
        <v>151</v>
      </c>
      <c r="AN25" s="467"/>
      <c r="AO25" s="467"/>
      <c r="AP25" s="467"/>
      <c r="AQ25" s="467"/>
      <c r="AR25" s="506"/>
      <c r="AS25" s="466" t="s">
        <v>151</v>
      </c>
      <c r="AT25" s="467"/>
      <c r="AU25" s="467"/>
      <c r="AV25" s="467"/>
      <c r="AW25" s="467"/>
      <c r="AX25" s="468"/>
      <c r="AY25" s="375" t="s">
        <v>152</v>
      </c>
      <c r="AZ25" s="376"/>
      <c r="BA25" s="376"/>
      <c r="BB25" s="376"/>
      <c r="BC25" s="376"/>
      <c r="BD25" s="376"/>
      <c r="BE25" s="376"/>
      <c r="BF25" s="376"/>
      <c r="BG25" s="376"/>
      <c r="BH25" s="376"/>
      <c r="BI25" s="376"/>
      <c r="BJ25" s="376"/>
      <c r="BK25" s="376"/>
      <c r="BL25" s="376"/>
      <c r="BM25" s="377"/>
      <c r="BN25" s="378">
        <v>262118</v>
      </c>
      <c r="BO25" s="379"/>
      <c r="BP25" s="379"/>
      <c r="BQ25" s="379"/>
      <c r="BR25" s="379"/>
      <c r="BS25" s="379"/>
      <c r="BT25" s="379"/>
      <c r="BU25" s="380"/>
      <c r="BV25" s="378">
        <v>414117</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153</v>
      </c>
      <c r="F26" s="445"/>
      <c r="G26" s="445"/>
      <c r="H26" s="445"/>
      <c r="I26" s="445"/>
      <c r="J26" s="445"/>
      <c r="K26" s="446"/>
      <c r="L26" s="466">
        <v>1</v>
      </c>
      <c r="M26" s="467"/>
      <c r="N26" s="467"/>
      <c r="O26" s="467"/>
      <c r="P26" s="506"/>
      <c r="Q26" s="466">
        <v>5040</v>
      </c>
      <c r="R26" s="467"/>
      <c r="S26" s="467"/>
      <c r="T26" s="467"/>
      <c r="U26" s="467"/>
      <c r="V26" s="506"/>
      <c r="W26" s="561"/>
      <c r="X26" s="549"/>
      <c r="Y26" s="550"/>
      <c r="Z26" s="465" t="s">
        <v>154</v>
      </c>
      <c r="AA26" s="571"/>
      <c r="AB26" s="571"/>
      <c r="AC26" s="571"/>
      <c r="AD26" s="571"/>
      <c r="AE26" s="571"/>
      <c r="AF26" s="571"/>
      <c r="AG26" s="572"/>
      <c r="AH26" s="466">
        <v>7</v>
      </c>
      <c r="AI26" s="467"/>
      <c r="AJ26" s="467"/>
      <c r="AK26" s="467"/>
      <c r="AL26" s="506"/>
      <c r="AM26" s="466">
        <v>24437</v>
      </c>
      <c r="AN26" s="467"/>
      <c r="AO26" s="467"/>
      <c r="AP26" s="467"/>
      <c r="AQ26" s="467"/>
      <c r="AR26" s="506"/>
      <c r="AS26" s="466">
        <v>3491</v>
      </c>
      <c r="AT26" s="467"/>
      <c r="AU26" s="467"/>
      <c r="AV26" s="467"/>
      <c r="AW26" s="467"/>
      <c r="AX26" s="468"/>
      <c r="AY26" s="418" t="s">
        <v>155</v>
      </c>
      <c r="AZ26" s="419"/>
      <c r="BA26" s="419"/>
      <c r="BB26" s="419"/>
      <c r="BC26" s="419"/>
      <c r="BD26" s="419"/>
      <c r="BE26" s="419"/>
      <c r="BF26" s="419"/>
      <c r="BG26" s="419"/>
      <c r="BH26" s="419"/>
      <c r="BI26" s="419"/>
      <c r="BJ26" s="419"/>
      <c r="BK26" s="419"/>
      <c r="BL26" s="419"/>
      <c r="BM26" s="420"/>
      <c r="BN26" s="415" t="s">
        <v>151</v>
      </c>
      <c r="BO26" s="416"/>
      <c r="BP26" s="416"/>
      <c r="BQ26" s="416"/>
      <c r="BR26" s="416"/>
      <c r="BS26" s="416"/>
      <c r="BT26" s="416"/>
      <c r="BU26" s="417"/>
      <c r="BV26" s="415" t="s">
        <v>151</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156</v>
      </c>
      <c r="F27" s="445"/>
      <c r="G27" s="445"/>
      <c r="H27" s="445"/>
      <c r="I27" s="445"/>
      <c r="J27" s="445"/>
      <c r="K27" s="446"/>
      <c r="L27" s="466">
        <v>1</v>
      </c>
      <c r="M27" s="467"/>
      <c r="N27" s="467"/>
      <c r="O27" s="467"/>
      <c r="P27" s="506"/>
      <c r="Q27" s="466">
        <v>2800</v>
      </c>
      <c r="R27" s="467"/>
      <c r="S27" s="467"/>
      <c r="T27" s="467"/>
      <c r="U27" s="467"/>
      <c r="V27" s="506"/>
      <c r="W27" s="561"/>
      <c r="X27" s="549"/>
      <c r="Y27" s="550"/>
      <c r="Z27" s="465" t="s">
        <v>157</v>
      </c>
      <c r="AA27" s="445"/>
      <c r="AB27" s="445"/>
      <c r="AC27" s="445"/>
      <c r="AD27" s="445"/>
      <c r="AE27" s="445"/>
      <c r="AF27" s="445"/>
      <c r="AG27" s="446"/>
      <c r="AH27" s="466" t="s">
        <v>151</v>
      </c>
      <c r="AI27" s="467"/>
      <c r="AJ27" s="467"/>
      <c r="AK27" s="467"/>
      <c r="AL27" s="506"/>
      <c r="AM27" s="466" t="s">
        <v>151</v>
      </c>
      <c r="AN27" s="467"/>
      <c r="AO27" s="467"/>
      <c r="AP27" s="467"/>
      <c r="AQ27" s="467"/>
      <c r="AR27" s="506"/>
      <c r="AS27" s="466" t="s">
        <v>151</v>
      </c>
      <c r="AT27" s="467"/>
      <c r="AU27" s="467"/>
      <c r="AV27" s="467"/>
      <c r="AW27" s="467"/>
      <c r="AX27" s="468"/>
      <c r="AY27" s="507" t="s">
        <v>158</v>
      </c>
      <c r="AZ27" s="508"/>
      <c r="BA27" s="508"/>
      <c r="BB27" s="508"/>
      <c r="BC27" s="508"/>
      <c r="BD27" s="508"/>
      <c r="BE27" s="508"/>
      <c r="BF27" s="508"/>
      <c r="BG27" s="508"/>
      <c r="BH27" s="508"/>
      <c r="BI27" s="508"/>
      <c r="BJ27" s="508"/>
      <c r="BK27" s="508"/>
      <c r="BL27" s="508"/>
      <c r="BM27" s="509"/>
      <c r="BN27" s="584">
        <v>503583</v>
      </c>
      <c r="BO27" s="585"/>
      <c r="BP27" s="585"/>
      <c r="BQ27" s="585"/>
      <c r="BR27" s="585"/>
      <c r="BS27" s="585"/>
      <c r="BT27" s="585"/>
      <c r="BU27" s="586"/>
      <c r="BV27" s="584">
        <v>503573</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159</v>
      </c>
      <c r="F28" s="445"/>
      <c r="G28" s="445"/>
      <c r="H28" s="445"/>
      <c r="I28" s="445"/>
      <c r="J28" s="445"/>
      <c r="K28" s="446"/>
      <c r="L28" s="466">
        <v>1</v>
      </c>
      <c r="M28" s="467"/>
      <c r="N28" s="467"/>
      <c r="O28" s="467"/>
      <c r="P28" s="506"/>
      <c r="Q28" s="466">
        <v>2360</v>
      </c>
      <c r="R28" s="467"/>
      <c r="S28" s="467"/>
      <c r="T28" s="467"/>
      <c r="U28" s="467"/>
      <c r="V28" s="506"/>
      <c r="W28" s="561"/>
      <c r="X28" s="549"/>
      <c r="Y28" s="550"/>
      <c r="Z28" s="465" t="s">
        <v>160</v>
      </c>
      <c r="AA28" s="445"/>
      <c r="AB28" s="445"/>
      <c r="AC28" s="445"/>
      <c r="AD28" s="445"/>
      <c r="AE28" s="445"/>
      <c r="AF28" s="445"/>
      <c r="AG28" s="446"/>
      <c r="AH28" s="466" t="s">
        <v>151</v>
      </c>
      <c r="AI28" s="467"/>
      <c r="AJ28" s="467"/>
      <c r="AK28" s="467"/>
      <c r="AL28" s="506"/>
      <c r="AM28" s="466" t="s">
        <v>151</v>
      </c>
      <c r="AN28" s="467"/>
      <c r="AO28" s="467"/>
      <c r="AP28" s="467"/>
      <c r="AQ28" s="467"/>
      <c r="AR28" s="506"/>
      <c r="AS28" s="466" t="s">
        <v>151</v>
      </c>
      <c r="AT28" s="467"/>
      <c r="AU28" s="467"/>
      <c r="AV28" s="467"/>
      <c r="AW28" s="467"/>
      <c r="AX28" s="468"/>
      <c r="AY28" s="587" t="s">
        <v>161</v>
      </c>
      <c r="AZ28" s="588"/>
      <c r="BA28" s="588"/>
      <c r="BB28" s="589"/>
      <c r="BC28" s="375" t="s">
        <v>162</v>
      </c>
      <c r="BD28" s="376"/>
      <c r="BE28" s="376"/>
      <c r="BF28" s="376"/>
      <c r="BG28" s="376"/>
      <c r="BH28" s="376"/>
      <c r="BI28" s="376"/>
      <c r="BJ28" s="376"/>
      <c r="BK28" s="376"/>
      <c r="BL28" s="376"/>
      <c r="BM28" s="377"/>
      <c r="BN28" s="378">
        <v>1529287</v>
      </c>
      <c r="BO28" s="379"/>
      <c r="BP28" s="379"/>
      <c r="BQ28" s="379"/>
      <c r="BR28" s="379"/>
      <c r="BS28" s="379"/>
      <c r="BT28" s="379"/>
      <c r="BU28" s="380"/>
      <c r="BV28" s="378">
        <v>1630585</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163</v>
      </c>
      <c r="F29" s="445"/>
      <c r="G29" s="445"/>
      <c r="H29" s="445"/>
      <c r="I29" s="445"/>
      <c r="J29" s="445"/>
      <c r="K29" s="446"/>
      <c r="L29" s="466">
        <v>10</v>
      </c>
      <c r="M29" s="467"/>
      <c r="N29" s="467"/>
      <c r="O29" s="467"/>
      <c r="P29" s="506"/>
      <c r="Q29" s="466">
        <v>1970</v>
      </c>
      <c r="R29" s="467"/>
      <c r="S29" s="467"/>
      <c r="T29" s="467"/>
      <c r="U29" s="467"/>
      <c r="V29" s="506"/>
      <c r="W29" s="562"/>
      <c r="X29" s="563"/>
      <c r="Y29" s="564"/>
      <c r="Z29" s="465" t="s">
        <v>164</v>
      </c>
      <c r="AA29" s="445"/>
      <c r="AB29" s="445"/>
      <c r="AC29" s="445"/>
      <c r="AD29" s="445"/>
      <c r="AE29" s="445"/>
      <c r="AF29" s="445"/>
      <c r="AG29" s="446"/>
      <c r="AH29" s="466">
        <v>127</v>
      </c>
      <c r="AI29" s="467"/>
      <c r="AJ29" s="467"/>
      <c r="AK29" s="467"/>
      <c r="AL29" s="506"/>
      <c r="AM29" s="466">
        <v>406908</v>
      </c>
      <c r="AN29" s="467"/>
      <c r="AO29" s="467"/>
      <c r="AP29" s="467"/>
      <c r="AQ29" s="467"/>
      <c r="AR29" s="506"/>
      <c r="AS29" s="466">
        <v>3204</v>
      </c>
      <c r="AT29" s="467"/>
      <c r="AU29" s="467"/>
      <c r="AV29" s="467"/>
      <c r="AW29" s="467"/>
      <c r="AX29" s="468"/>
      <c r="AY29" s="590"/>
      <c r="AZ29" s="591"/>
      <c r="BA29" s="591"/>
      <c r="BB29" s="592"/>
      <c r="BC29" s="449" t="s">
        <v>165</v>
      </c>
      <c r="BD29" s="450"/>
      <c r="BE29" s="450"/>
      <c r="BF29" s="450"/>
      <c r="BG29" s="450"/>
      <c r="BH29" s="450"/>
      <c r="BI29" s="450"/>
      <c r="BJ29" s="450"/>
      <c r="BK29" s="450"/>
      <c r="BL29" s="450"/>
      <c r="BM29" s="451"/>
      <c r="BN29" s="415">
        <v>1379305</v>
      </c>
      <c r="BO29" s="416"/>
      <c r="BP29" s="416"/>
      <c r="BQ29" s="416"/>
      <c r="BR29" s="416"/>
      <c r="BS29" s="416"/>
      <c r="BT29" s="416"/>
      <c r="BU29" s="417"/>
      <c r="BV29" s="415">
        <v>1165162</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166</v>
      </c>
      <c r="X30" s="569"/>
      <c r="Y30" s="569"/>
      <c r="Z30" s="569"/>
      <c r="AA30" s="569"/>
      <c r="AB30" s="569"/>
      <c r="AC30" s="569"/>
      <c r="AD30" s="569"/>
      <c r="AE30" s="569"/>
      <c r="AF30" s="569"/>
      <c r="AG30" s="570"/>
      <c r="AH30" s="531">
        <v>100.5</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167</v>
      </c>
      <c r="BD30" s="582"/>
      <c r="BE30" s="582"/>
      <c r="BF30" s="582"/>
      <c r="BG30" s="582"/>
      <c r="BH30" s="582"/>
      <c r="BI30" s="582"/>
      <c r="BJ30" s="582"/>
      <c r="BK30" s="582"/>
      <c r="BL30" s="582"/>
      <c r="BM30" s="583"/>
      <c r="BN30" s="584">
        <v>1331834</v>
      </c>
      <c r="BO30" s="585"/>
      <c r="BP30" s="585"/>
      <c r="BQ30" s="585"/>
      <c r="BR30" s="585"/>
      <c r="BS30" s="585"/>
      <c r="BT30" s="585"/>
      <c r="BU30" s="586"/>
      <c r="BV30" s="584">
        <v>1420170</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168</v>
      </c>
      <c r="D32" s="165"/>
      <c r="E32" s="165"/>
      <c r="F32" s="162"/>
      <c r="G32" s="162"/>
      <c r="H32" s="162"/>
      <c r="I32" s="162"/>
      <c r="J32" s="162"/>
      <c r="K32" s="162"/>
      <c r="L32" s="162"/>
      <c r="M32" s="162"/>
      <c r="N32" s="162"/>
      <c r="O32" s="162"/>
      <c r="P32" s="162"/>
      <c r="Q32" s="162"/>
      <c r="R32" s="162"/>
      <c r="S32" s="162"/>
      <c r="T32" s="162"/>
      <c r="U32" s="162" t="s">
        <v>169</v>
      </c>
      <c r="V32" s="162"/>
      <c r="W32" s="162"/>
      <c r="X32" s="162"/>
      <c r="Y32" s="162"/>
      <c r="Z32" s="162"/>
      <c r="AA32" s="162"/>
      <c r="AB32" s="162"/>
      <c r="AC32" s="162"/>
      <c r="AD32" s="162"/>
      <c r="AE32" s="162"/>
      <c r="AF32" s="162"/>
      <c r="AG32" s="162"/>
      <c r="AH32" s="162"/>
      <c r="AI32" s="162"/>
      <c r="AJ32" s="162"/>
      <c r="AK32" s="162"/>
      <c r="AL32" s="162"/>
      <c r="AM32" s="166" t="s">
        <v>170</v>
      </c>
      <c r="AN32" s="162"/>
      <c r="AO32" s="162"/>
      <c r="AP32" s="162"/>
      <c r="AQ32" s="162"/>
      <c r="AR32" s="162"/>
      <c r="AS32" s="166"/>
      <c r="AT32" s="166"/>
      <c r="AU32" s="166"/>
      <c r="AV32" s="166"/>
      <c r="AW32" s="166"/>
      <c r="AX32" s="166"/>
      <c r="AY32" s="166"/>
      <c r="AZ32" s="166"/>
      <c r="BA32" s="166"/>
      <c r="BB32" s="162"/>
      <c r="BC32" s="166"/>
      <c r="BD32" s="162"/>
      <c r="BE32" s="166" t="s">
        <v>171</v>
      </c>
      <c r="BF32" s="162"/>
      <c r="BG32" s="162"/>
      <c r="BH32" s="162"/>
      <c r="BI32" s="162"/>
      <c r="BJ32" s="166"/>
      <c r="BK32" s="166"/>
      <c r="BL32" s="166"/>
      <c r="BM32" s="166"/>
      <c r="BN32" s="166"/>
      <c r="BO32" s="166"/>
      <c r="BP32" s="166"/>
      <c r="BQ32" s="166"/>
      <c r="BR32" s="162"/>
      <c r="BS32" s="162"/>
      <c r="BT32" s="162"/>
      <c r="BU32" s="162"/>
      <c r="BV32" s="162"/>
      <c r="BW32" s="162" t="s">
        <v>172</v>
      </c>
      <c r="BX32" s="162"/>
      <c r="BY32" s="162"/>
      <c r="BZ32" s="162"/>
      <c r="CA32" s="162"/>
      <c r="CB32" s="166"/>
      <c r="CC32" s="166"/>
      <c r="CD32" s="166"/>
      <c r="CE32" s="166"/>
      <c r="CF32" s="166"/>
      <c r="CG32" s="166"/>
      <c r="CH32" s="166"/>
      <c r="CI32" s="166"/>
      <c r="CJ32" s="166"/>
      <c r="CK32" s="166"/>
      <c r="CL32" s="166"/>
      <c r="CM32" s="166"/>
      <c r="CN32" s="166"/>
      <c r="CO32" s="166" t="s">
        <v>173</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174</v>
      </c>
      <c r="D33" s="439"/>
      <c r="E33" s="404" t="s">
        <v>175</v>
      </c>
      <c r="F33" s="404"/>
      <c r="G33" s="404"/>
      <c r="H33" s="404"/>
      <c r="I33" s="404"/>
      <c r="J33" s="404"/>
      <c r="K33" s="404"/>
      <c r="L33" s="404"/>
      <c r="M33" s="404"/>
      <c r="N33" s="404"/>
      <c r="O33" s="404"/>
      <c r="P33" s="404"/>
      <c r="Q33" s="404"/>
      <c r="R33" s="404"/>
      <c r="S33" s="404"/>
      <c r="T33" s="167"/>
      <c r="U33" s="439" t="s">
        <v>174</v>
      </c>
      <c r="V33" s="439"/>
      <c r="W33" s="404" t="s">
        <v>175</v>
      </c>
      <c r="X33" s="404"/>
      <c r="Y33" s="404"/>
      <c r="Z33" s="404"/>
      <c r="AA33" s="404"/>
      <c r="AB33" s="404"/>
      <c r="AC33" s="404"/>
      <c r="AD33" s="404"/>
      <c r="AE33" s="404"/>
      <c r="AF33" s="404"/>
      <c r="AG33" s="404"/>
      <c r="AH33" s="404"/>
      <c r="AI33" s="404"/>
      <c r="AJ33" s="404"/>
      <c r="AK33" s="404"/>
      <c r="AL33" s="167"/>
      <c r="AM33" s="439" t="s">
        <v>174</v>
      </c>
      <c r="AN33" s="439"/>
      <c r="AO33" s="404" t="s">
        <v>175</v>
      </c>
      <c r="AP33" s="404"/>
      <c r="AQ33" s="404"/>
      <c r="AR33" s="404"/>
      <c r="AS33" s="404"/>
      <c r="AT33" s="404"/>
      <c r="AU33" s="404"/>
      <c r="AV33" s="404"/>
      <c r="AW33" s="404"/>
      <c r="AX33" s="404"/>
      <c r="AY33" s="404"/>
      <c r="AZ33" s="404"/>
      <c r="BA33" s="404"/>
      <c r="BB33" s="404"/>
      <c r="BC33" s="404"/>
      <c r="BD33" s="168"/>
      <c r="BE33" s="404" t="s">
        <v>176</v>
      </c>
      <c r="BF33" s="404"/>
      <c r="BG33" s="404" t="s">
        <v>177</v>
      </c>
      <c r="BH33" s="404"/>
      <c r="BI33" s="404"/>
      <c r="BJ33" s="404"/>
      <c r="BK33" s="404"/>
      <c r="BL33" s="404"/>
      <c r="BM33" s="404"/>
      <c r="BN33" s="404"/>
      <c r="BO33" s="404"/>
      <c r="BP33" s="404"/>
      <c r="BQ33" s="404"/>
      <c r="BR33" s="404"/>
      <c r="BS33" s="404"/>
      <c r="BT33" s="404"/>
      <c r="BU33" s="404"/>
      <c r="BV33" s="168"/>
      <c r="BW33" s="439" t="s">
        <v>176</v>
      </c>
      <c r="BX33" s="439"/>
      <c r="BY33" s="404" t="s">
        <v>178</v>
      </c>
      <c r="BZ33" s="404"/>
      <c r="CA33" s="404"/>
      <c r="CB33" s="404"/>
      <c r="CC33" s="404"/>
      <c r="CD33" s="404"/>
      <c r="CE33" s="404"/>
      <c r="CF33" s="404"/>
      <c r="CG33" s="404"/>
      <c r="CH33" s="404"/>
      <c r="CI33" s="404"/>
      <c r="CJ33" s="404"/>
      <c r="CK33" s="404"/>
      <c r="CL33" s="404"/>
      <c r="CM33" s="404"/>
      <c r="CN33" s="167"/>
      <c r="CO33" s="439" t="s">
        <v>174</v>
      </c>
      <c r="CP33" s="439"/>
      <c r="CQ33" s="404" t="s">
        <v>179</v>
      </c>
      <c r="CR33" s="404"/>
      <c r="CS33" s="404"/>
      <c r="CT33" s="404"/>
      <c r="CU33" s="404"/>
      <c r="CV33" s="404"/>
      <c r="CW33" s="404"/>
      <c r="CX33" s="404"/>
      <c r="CY33" s="404"/>
      <c r="CZ33" s="404"/>
      <c r="DA33" s="404"/>
      <c r="DB33" s="404"/>
      <c r="DC33" s="404"/>
      <c r="DD33" s="404"/>
      <c r="DE33" s="404"/>
      <c r="DF33" s="167"/>
      <c r="DG33" s="404" t="s">
        <v>180</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5</v>
      </c>
      <c r="V34" s="596"/>
      <c r="W34" s="597" t="str">
        <f>IF('各会計、関係団体の財政状況及び健全化判断比率'!B28="","",'各会計、関係団体の財政状況及び健全化判断比率'!B28)</f>
        <v>国民健康保険事業特別会計</v>
      </c>
      <c r="X34" s="597"/>
      <c r="Y34" s="597"/>
      <c r="Z34" s="597"/>
      <c r="AA34" s="597"/>
      <c r="AB34" s="597"/>
      <c r="AC34" s="597"/>
      <c r="AD34" s="597"/>
      <c r="AE34" s="597"/>
      <c r="AF34" s="597"/>
      <c r="AG34" s="597"/>
      <c r="AH34" s="597"/>
      <c r="AI34" s="597"/>
      <c r="AJ34" s="597"/>
      <c r="AK34" s="597"/>
      <c r="AL34" s="165"/>
      <c r="AM34" s="596">
        <f>IF(AO34="","",MAX(C34:D43,U34:V43)+1)</f>
        <v>9</v>
      </c>
      <c r="AN34" s="596"/>
      <c r="AO34" s="597" t="str">
        <f>IF('各会計、関係団体の財政状況及び健全化判断比率'!B32="","",'各会計、関係団体の財政状況及び健全化判断比率'!B32)</f>
        <v>病院事業会計</v>
      </c>
      <c r="AP34" s="597"/>
      <c r="AQ34" s="597"/>
      <c r="AR34" s="597"/>
      <c r="AS34" s="597"/>
      <c r="AT34" s="597"/>
      <c r="AU34" s="597"/>
      <c r="AV34" s="597"/>
      <c r="AW34" s="597"/>
      <c r="AX34" s="597"/>
      <c r="AY34" s="597"/>
      <c r="AZ34" s="597"/>
      <c r="BA34" s="597"/>
      <c r="BB34" s="597"/>
      <c r="BC34" s="597"/>
      <c r="BD34" s="165"/>
      <c r="BE34" s="596">
        <f>IF(BG34="","",MAX(C34:D43,U34:V43,AM34:AN43)+1)</f>
        <v>10</v>
      </c>
      <c r="BF34" s="596"/>
      <c r="BG34" s="597" t="str">
        <f>IF('各会計、関係団体の財政状況及び健全化判断比率'!B33="","",'各会計、関係団体の財政状況及び健全化判断比率'!B33)</f>
        <v>簡易水道事業特別会計</v>
      </c>
      <c r="BH34" s="597"/>
      <c r="BI34" s="597"/>
      <c r="BJ34" s="597"/>
      <c r="BK34" s="597"/>
      <c r="BL34" s="597"/>
      <c r="BM34" s="597"/>
      <c r="BN34" s="597"/>
      <c r="BO34" s="597"/>
      <c r="BP34" s="597"/>
      <c r="BQ34" s="597"/>
      <c r="BR34" s="597"/>
      <c r="BS34" s="597"/>
      <c r="BT34" s="597"/>
      <c r="BU34" s="597"/>
      <c r="BV34" s="165"/>
      <c r="BW34" s="596">
        <f>IF(BY34="","",MAX(C34:D43,U34:V43,AM34:AN43,BE34:BF43)+1)</f>
        <v>13</v>
      </c>
      <c r="BX34" s="596"/>
      <c r="BY34" s="597" t="str">
        <f>IF('各会計、関係団体の財政状況及び健全化判断比率'!B68="","",'各会計、関係団体の財政状況及び健全化判断比率'!B68)</f>
        <v>鹿足事務組合</v>
      </c>
      <c r="BZ34" s="597"/>
      <c r="CA34" s="597"/>
      <c r="CB34" s="597"/>
      <c r="CC34" s="597"/>
      <c r="CD34" s="597"/>
      <c r="CE34" s="597"/>
      <c r="CF34" s="597"/>
      <c r="CG34" s="597"/>
      <c r="CH34" s="597"/>
      <c r="CI34" s="597"/>
      <c r="CJ34" s="597"/>
      <c r="CK34" s="597"/>
      <c r="CL34" s="597"/>
      <c r="CM34" s="597"/>
      <c r="CN34" s="165"/>
      <c r="CO34" s="596">
        <f>IF(CQ34="","",MAX(C34:D43,U34:V43,AM34:AN43,BE34:BF43,BW34:BX43)+1)</f>
        <v>21</v>
      </c>
      <c r="CP34" s="596"/>
      <c r="CQ34" s="597" t="str">
        <f>IF('各会計、関係団体の財政状況及び健全化判断比率'!BS7="","",'各会計、関係団体の財政状況及び健全化判断比率'!BS7)</f>
        <v>（株）津和野</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電気通信事業特別会計</v>
      </c>
      <c r="F35" s="597"/>
      <c r="G35" s="597"/>
      <c r="H35" s="597"/>
      <c r="I35" s="597"/>
      <c r="J35" s="597"/>
      <c r="K35" s="597"/>
      <c r="L35" s="597"/>
      <c r="M35" s="597"/>
      <c r="N35" s="597"/>
      <c r="O35" s="597"/>
      <c r="P35" s="597"/>
      <c r="Q35" s="597"/>
      <c r="R35" s="597"/>
      <c r="S35" s="597"/>
      <c r="T35" s="165"/>
      <c r="U35" s="596">
        <f>IF(W35="","",U34+1)</f>
        <v>6</v>
      </c>
      <c r="V35" s="596"/>
      <c r="W35" s="597" t="str">
        <f>IF('各会計、関係団体の財政状況及び健全化判断比率'!B29="","",'各会計、関係団体の財政状況及び健全化判断比率'!B29)</f>
        <v>介護保険事業特別会計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11</v>
      </c>
      <c r="BF35" s="596"/>
      <c r="BG35" s="597" t="str">
        <f>IF('各会計、関係団体の財政状況及び健全化判断比率'!B34="","",'各会計、関係団体の財政状況及び健全化判断比率'!B34)</f>
        <v>下水道事業特別会計</v>
      </c>
      <c r="BH35" s="597"/>
      <c r="BI35" s="597"/>
      <c r="BJ35" s="597"/>
      <c r="BK35" s="597"/>
      <c r="BL35" s="597"/>
      <c r="BM35" s="597"/>
      <c r="BN35" s="597"/>
      <c r="BO35" s="597"/>
      <c r="BP35" s="597"/>
      <c r="BQ35" s="597"/>
      <c r="BR35" s="597"/>
      <c r="BS35" s="597"/>
      <c r="BT35" s="597"/>
      <c r="BU35" s="597"/>
      <c r="BV35" s="165"/>
      <c r="BW35" s="596">
        <f t="shared" ref="BW35:BW43" si="2">IF(BY35="","",BW34+1)</f>
        <v>14</v>
      </c>
      <c r="BX35" s="596"/>
      <c r="BY35" s="597" t="str">
        <f>IF('各会計、関係団体の財政状況及び健全化判断比率'!B69="","",'各会計、関係団体の財政状況及び健全化判断比率'!B69)</f>
        <v>鹿足郡養護老人ホーム組合（普通）</v>
      </c>
      <c r="BZ35" s="597"/>
      <c r="CA35" s="597"/>
      <c r="CB35" s="597"/>
      <c r="CC35" s="597"/>
      <c r="CD35" s="597"/>
      <c r="CE35" s="597"/>
      <c r="CF35" s="597"/>
      <c r="CG35" s="597"/>
      <c r="CH35" s="597"/>
      <c r="CI35" s="597"/>
      <c r="CJ35" s="597"/>
      <c r="CK35" s="597"/>
      <c r="CL35" s="597"/>
      <c r="CM35" s="597"/>
      <c r="CN35" s="165"/>
      <c r="CO35" s="596">
        <f t="shared" ref="CO35:CO43" si="3">IF(CQ35="","",CO34+1)</f>
        <v>22</v>
      </c>
      <c r="CP35" s="596"/>
      <c r="CQ35" s="597" t="str">
        <f>IF('各会計、関係団体の財政状況及び健全化判断比率'!BS8="","",'各会計、関係団体の財政状況及び健全化判断比率'!BS8)</f>
        <v>（株）日原リゾート開発</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f>IF(E36="","",C35+1)</f>
        <v>3</v>
      </c>
      <c r="D36" s="596"/>
      <c r="E36" s="597" t="str">
        <f>IF('各会計、関係団体の財政状況及び健全化判断比率'!B9="","",'各会計、関係団体の財政状況及び健全化判断比率'!B9)</f>
        <v>奨学基金特別会計</v>
      </c>
      <c r="F36" s="597"/>
      <c r="G36" s="597"/>
      <c r="H36" s="597"/>
      <c r="I36" s="597"/>
      <c r="J36" s="597"/>
      <c r="K36" s="597"/>
      <c r="L36" s="597"/>
      <c r="M36" s="597"/>
      <c r="N36" s="597"/>
      <c r="O36" s="597"/>
      <c r="P36" s="597"/>
      <c r="Q36" s="597"/>
      <c r="R36" s="597"/>
      <c r="S36" s="597"/>
      <c r="T36" s="165"/>
      <c r="U36" s="596">
        <f t="shared" ref="U36:U43" si="4">IF(W36="","",U35+1)</f>
        <v>7</v>
      </c>
      <c r="V36" s="596"/>
      <c r="W36" s="597" t="str">
        <f>IF('各会計、関係団体の財政状況及び健全化判断比率'!B30="","",'各会計、関係団体の財政状況及び健全化判断比率'!B30)</f>
        <v>後期高齢者医療事業特別会計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f t="shared" si="1"/>
        <v>12</v>
      </c>
      <c r="BF36" s="596"/>
      <c r="BG36" s="597" t="str">
        <f>IF('各会計、関係団体の財政状況及び健全化判断比率'!B35="","",'各会計、関係団体の財政状況及び健全化判断比率'!B35)</f>
        <v>農業集落排水事業特別会計</v>
      </c>
      <c r="BH36" s="597"/>
      <c r="BI36" s="597"/>
      <c r="BJ36" s="597"/>
      <c r="BK36" s="597"/>
      <c r="BL36" s="597"/>
      <c r="BM36" s="597"/>
      <c r="BN36" s="597"/>
      <c r="BO36" s="597"/>
      <c r="BP36" s="597"/>
      <c r="BQ36" s="597"/>
      <c r="BR36" s="597"/>
      <c r="BS36" s="597"/>
      <c r="BT36" s="597"/>
      <c r="BU36" s="597"/>
      <c r="BV36" s="165"/>
      <c r="BW36" s="596">
        <f t="shared" si="2"/>
        <v>15</v>
      </c>
      <c r="BX36" s="596"/>
      <c r="BY36" s="597" t="str">
        <f>IF('各会計、関係団体の財政状況及び健全化判断比率'!B70="","",'各会計、関係団体の財政状況及び健全化判断比率'!B70)</f>
        <v>鹿足郡養護老人ホーム組合（介護）</v>
      </c>
      <c r="BZ36" s="597"/>
      <c r="CA36" s="597"/>
      <c r="CB36" s="597"/>
      <c r="CC36" s="597"/>
      <c r="CD36" s="597"/>
      <c r="CE36" s="597"/>
      <c r="CF36" s="597"/>
      <c r="CG36" s="597"/>
      <c r="CH36" s="597"/>
      <c r="CI36" s="597"/>
      <c r="CJ36" s="597"/>
      <c r="CK36" s="597"/>
      <c r="CL36" s="597"/>
      <c r="CM36" s="597"/>
      <c r="CN36" s="165"/>
      <c r="CO36" s="596">
        <f t="shared" si="3"/>
        <v>23</v>
      </c>
      <c r="CP36" s="596"/>
      <c r="CQ36" s="597" t="str">
        <f>IF('各会計、関係団体の財政状況及び健全化判断比率'!BS9="","",'各会計、関係団体の財政状況及び健全化判断比率'!BS9)</f>
        <v>（株）杣の里よこみち</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f>IF(E37="","",C36+1)</f>
        <v>4</v>
      </c>
      <c r="D37" s="596"/>
      <c r="E37" s="597" t="str">
        <f>IF('各会計、関係団体の財政状況及び健全化判断比率'!B10="","",'各会計、関係団体の財政状況及び健全化判断比率'!B10)</f>
        <v>診療所特別会計</v>
      </c>
      <c r="F37" s="597"/>
      <c r="G37" s="597"/>
      <c r="H37" s="597"/>
      <c r="I37" s="597"/>
      <c r="J37" s="597"/>
      <c r="K37" s="597"/>
      <c r="L37" s="597"/>
      <c r="M37" s="597"/>
      <c r="N37" s="597"/>
      <c r="O37" s="597"/>
      <c r="P37" s="597"/>
      <c r="Q37" s="597"/>
      <c r="R37" s="597"/>
      <c r="S37" s="597"/>
      <c r="T37" s="165"/>
      <c r="U37" s="596">
        <f t="shared" si="4"/>
        <v>8</v>
      </c>
      <c r="V37" s="596"/>
      <c r="W37" s="597" t="str">
        <f>IF('各会計、関係団体の財政状況及び健全化判断比率'!B31="","",'各会計、関係団体の財政状況及び健全化判断比率'!B31)</f>
        <v>介護老人保健施設事業特別会計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16</v>
      </c>
      <c r="BX37" s="596"/>
      <c r="BY37" s="597" t="str">
        <f>IF('各会計、関係団体の財政状況及び健全化判断比率'!B71="","",'各会計、関係団体の財政状況及び健全化判断比率'!B71)</f>
        <v>益田地区広域市町村圏事務組合</v>
      </c>
      <c r="BZ37" s="597"/>
      <c r="CA37" s="597"/>
      <c r="CB37" s="597"/>
      <c r="CC37" s="597"/>
      <c r="CD37" s="597"/>
      <c r="CE37" s="597"/>
      <c r="CF37" s="597"/>
      <c r="CG37" s="597"/>
      <c r="CH37" s="597"/>
      <c r="CI37" s="597"/>
      <c r="CJ37" s="597"/>
      <c r="CK37" s="597"/>
      <c r="CL37" s="597"/>
      <c r="CM37" s="597"/>
      <c r="CN37" s="165"/>
      <c r="CO37" s="596">
        <f t="shared" si="3"/>
        <v>24</v>
      </c>
      <c r="CP37" s="596"/>
      <c r="CQ37" s="597" t="str">
        <f>IF('各会計、関係団体の財政状況及び健全化判断比率'!BS10="","",'各会計、関係団体の財政状況及び健全化判断比率'!BS10)</f>
        <v>（株）石西社</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17</v>
      </c>
      <c r="BX38" s="596"/>
      <c r="BY38" s="597" t="str">
        <f>IF('各会計、関係団体の財政状況及び健全化判断比率'!B72="","",'各会計、関係団体の財政状況及び健全化判断比率'!B72)</f>
        <v>鹿足郡不燃物処理組合</v>
      </c>
      <c r="BZ38" s="597"/>
      <c r="CA38" s="597"/>
      <c r="CB38" s="597"/>
      <c r="CC38" s="597"/>
      <c r="CD38" s="597"/>
      <c r="CE38" s="597"/>
      <c r="CF38" s="597"/>
      <c r="CG38" s="597"/>
      <c r="CH38" s="597"/>
      <c r="CI38" s="597"/>
      <c r="CJ38" s="597"/>
      <c r="CK38" s="597"/>
      <c r="CL38" s="597"/>
      <c r="CM38" s="597"/>
      <c r="CN38" s="165"/>
      <c r="CO38" s="596">
        <f t="shared" si="3"/>
        <v>25</v>
      </c>
      <c r="CP38" s="596"/>
      <c r="CQ38" s="597" t="str">
        <f>IF('各会計、関係団体の財政状況及び健全化判断比率'!BS11="","",'各会計、関係団体の財政状況及び健全化判断比率'!BS11)</f>
        <v>（有）フロンティア日原</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18</v>
      </c>
      <c r="BX39" s="596"/>
      <c r="BY39" s="597" t="str">
        <f>IF('各会計、関係団体の財政状況及び健全化判断比率'!B73="","",'各会計、関係団体の財政状況及び健全化判断比率'!B73)</f>
        <v>島根県市町村総合事務組合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19</v>
      </c>
      <c r="BX40" s="596"/>
      <c r="BY40" s="597" t="str">
        <f>IF('各会計、関係団体の財政状況及び健全化判断比率'!B74="","",'各会計、関係団体の財政状況及び健全化判断比率'!B74)</f>
        <v>島根県後期高齢者医療広域連合（普通）</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20</v>
      </c>
      <c r="BX41" s="596"/>
      <c r="BY41" s="597" t="str">
        <f>IF('各会計、関係団体の財政状況及び健全化判断比率'!B75="","",'各会計、関係団体の財政状況及び健全化判断比率'!B75)</f>
        <v>島根県後期高齢者医療広域連合（後期高齢）</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181</v>
      </c>
      <c r="C46" s="137"/>
      <c r="D46" s="137"/>
      <c r="E46" s="137" t="s">
        <v>182</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183</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184</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185</v>
      </c>
    </row>
    <row r="50" spans="5:5">
      <c r="E50" s="139" t="s">
        <v>186</v>
      </c>
    </row>
    <row r="51" spans="5:5">
      <c r="E51" s="139" t="s">
        <v>187</v>
      </c>
    </row>
    <row r="52" spans="5:5">
      <c r="E52" s="139" t="s">
        <v>188</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189</v>
      </c>
      <c r="DI1" s="600"/>
      <c r="DJ1" s="600"/>
      <c r="DK1" s="600"/>
      <c r="DL1" s="600"/>
      <c r="DM1" s="600"/>
      <c r="DN1" s="601"/>
      <c r="DP1" s="599" t="s">
        <v>190</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191</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192</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193</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194</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195</v>
      </c>
      <c r="S4" s="603"/>
      <c r="T4" s="603"/>
      <c r="U4" s="603"/>
      <c r="V4" s="603"/>
      <c r="W4" s="603"/>
      <c r="X4" s="603"/>
      <c r="Y4" s="604"/>
      <c r="Z4" s="602" t="s">
        <v>196</v>
      </c>
      <c r="AA4" s="603"/>
      <c r="AB4" s="603"/>
      <c r="AC4" s="604"/>
      <c r="AD4" s="602" t="s">
        <v>197</v>
      </c>
      <c r="AE4" s="603"/>
      <c r="AF4" s="603"/>
      <c r="AG4" s="603"/>
      <c r="AH4" s="603"/>
      <c r="AI4" s="603"/>
      <c r="AJ4" s="603"/>
      <c r="AK4" s="604"/>
      <c r="AL4" s="602" t="s">
        <v>196</v>
      </c>
      <c r="AM4" s="603"/>
      <c r="AN4" s="603"/>
      <c r="AO4" s="604"/>
      <c r="AP4" s="608" t="s">
        <v>198</v>
      </c>
      <c r="AQ4" s="608"/>
      <c r="AR4" s="608"/>
      <c r="AS4" s="608"/>
      <c r="AT4" s="608"/>
      <c r="AU4" s="608"/>
      <c r="AV4" s="608"/>
      <c r="AW4" s="608"/>
      <c r="AX4" s="608"/>
      <c r="AY4" s="608"/>
      <c r="AZ4" s="608"/>
      <c r="BA4" s="608"/>
      <c r="BB4" s="608"/>
      <c r="BC4" s="608"/>
      <c r="BD4" s="608"/>
      <c r="BE4" s="608"/>
      <c r="BF4" s="608"/>
      <c r="BG4" s="608" t="s">
        <v>199</v>
      </c>
      <c r="BH4" s="608"/>
      <c r="BI4" s="608"/>
      <c r="BJ4" s="608"/>
      <c r="BK4" s="608"/>
      <c r="BL4" s="608"/>
      <c r="BM4" s="608"/>
      <c r="BN4" s="608"/>
      <c r="BO4" s="608" t="s">
        <v>196</v>
      </c>
      <c r="BP4" s="608"/>
      <c r="BQ4" s="608"/>
      <c r="BR4" s="608"/>
      <c r="BS4" s="608" t="s">
        <v>200</v>
      </c>
      <c r="BT4" s="608"/>
      <c r="BU4" s="608"/>
      <c r="BV4" s="608"/>
      <c r="BW4" s="608"/>
      <c r="BX4" s="608"/>
      <c r="BY4" s="608"/>
      <c r="BZ4" s="608"/>
      <c r="CA4" s="608"/>
      <c r="CB4" s="608"/>
      <c r="CD4" s="605" t="s">
        <v>201</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202</v>
      </c>
      <c r="C5" s="610"/>
      <c r="D5" s="610"/>
      <c r="E5" s="610"/>
      <c r="F5" s="610"/>
      <c r="G5" s="610"/>
      <c r="H5" s="610"/>
      <c r="I5" s="610"/>
      <c r="J5" s="610"/>
      <c r="K5" s="610"/>
      <c r="L5" s="610"/>
      <c r="M5" s="610"/>
      <c r="N5" s="610"/>
      <c r="O5" s="610"/>
      <c r="P5" s="610"/>
      <c r="Q5" s="611"/>
      <c r="R5" s="612">
        <v>716261</v>
      </c>
      <c r="S5" s="613"/>
      <c r="T5" s="613"/>
      <c r="U5" s="613"/>
      <c r="V5" s="613"/>
      <c r="W5" s="613"/>
      <c r="X5" s="613"/>
      <c r="Y5" s="614"/>
      <c r="Z5" s="615">
        <v>7.1</v>
      </c>
      <c r="AA5" s="615"/>
      <c r="AB5" s="615"/>
      <c r="AC5" s="615"/>
      <c r="AD5" s="616">
        <v>716261</v>
      </c>
      <c r="AE5" s="616"/>
      <c r="AF5" s="616"/>
      <c r="AG5" s="616"/>
      <c r="AH5" s="616"/>
      <c r="AI5" s="616"/>
      <c r="AJ5" s="616"/>
      <c r="AK5" s="616"/>
      <c r="AL5" s="617">
        <v>14.9</v>
      </c>
      <c r="AM5" s="618"/>
      <c r="AN5" s="618"/>
      <c r="AO5" s="619"/>
      <c r="AP5" s="609" t="s">
        <v>203</v>
      </c>
      <c r="AQ5" s="610"/>
      <c r="AR5" s="610"/>
      <c r="AS5" s="610"/>
      <c r="AT5" s="610"/>
      <c r="AU5" s="610"/>
      <c r="AV5" s="610"/>
      <c r="AW5" s="610"/>
      <c r="AX5" s="610"/>
      <c r="AY5" s="610"/>
      <c r="AZ5" s="610"/>
      <c r="BA5" s="610"/>
      <c r="BB5" s="610"/>
      <c r="BC5" s="610"/>
      <c r="BD5" s="610"/>
      <c r="BE5" s="610"/>
      <c r="BF5" s="611"/>
      <c r="BG5" s="623">
        <v>712046</v>
      </c>
      <c r="BH5" s="624"/>
      <c r="BI5" s="624"/>
      <c r="BJ5" s="624"/>
      <c r="BK5" s="624"/>
      <c r="BL5" s="624"/>
      <c r="BM5" s="624"/>
      <c r="BN5" s="625"/>
      <c r="BO5" s="626">
        <v>99.4</v>
      </c>
      <c r="BP5" s="626"/>
      <c r="BQ5" s="626"/>
      <c r="BR5" s="626"/>
      <c r="BS5" s="627">
        <v>33183</v>
      </c>
      <c r="BT5" s="627"/>
      <c r="BU5" s="627"/>
      <c r="BV5" s="627"/>
      <c r="BW5" s="627"/>
      <c r="BX5" s="627"/>
      <c r="BY5" s="627"/>
      <c r="BZ5" s="627"/>
      <c r="CA5" s="627"/>
      <c r="CB5" s="631"/>
      <c r="CD5" s="605" t="s">
        <v>198</v>
      </c>
      <c r="CE5" s="606"/>
      <c r="CF5" s="606"/>
      <c r="CG5" s="606"/>
      <c r="CH5" s="606"/>
      <c r="CI5" s="606"/>
      <c r="CJ5" s="606"/>
      <c r="CK5" s="606"/>
      <c r="CL5" s="606"/>
      <c r="CM5" s="606"/>
      <c r="CN5" s="606"/>
      <c r="CO5" s="606"/>
      <c r="CP5" s="606"/>
      <c r="CQ5" s="607"/>
      <c r="CR5" s="605" t="s">
        <v>204</v>
      </c>
      <c r="CS5" s="606"/>
      <c r="CT5" s="606"/>
      <c r="CU5" s="606"/>
      <c r="CV5" s="606"/>
      <c r="CW5" s="606"/>
      <c r="CX5" s="606"/>
      <c r="CY5" s="607"/>
      <c r="CZ5" s="605" t="s">
        <v>196</v>
      </c>
      <c r="DA5" s="606"/>
      <c r="DB5" s="606"/>
      <c r="DC5" s="607"/>
      <c r="DD5" s="605" t="s">
        <v>205</v>
      </c>
      <c r="DE5" s="606"/>
      <c r="DF5" s="606"/>
      <c r="DG5" s="606"/>
      <c r="DH5" s="606"/>
      <c r="DI5" s="606"/>
      <c r="DJ5" s="606"/>
      <c r="DK5" s="606"/>
      <c r="DL5" s="606"/>
      <c r="DM5" s="606"/>
      <c r="DN5" s="606"/>
      <c r="DO5" s="606"/>
      <c r="DP5" s="607"/>
      <c r="DQ5" s="605" t="s">
        <v>206</v>
      </c>
      <c r="DR5" s="606"/>
      <c r="DS5" s="606"/>
      <c r="DT5" s="606"/>
      <c r="DU5" s="606"/>
      <c r="DV5" s="606"/>
      <c r="DW5" s="606"/>
      <c r="DX5" s="606"/>
      <c r="DY5" s="606"/>
      <c r="DZ5" s="606"/>
      <c r="EA5" s="606"/>
      <c r="EB5" s="606"/>
      <c r="EC5" s="607"/>
    </row>
    <row r="6" spans="2:143" ht="11.25" customHeight="1">
      <c r="B6" s="620" t="s">
        <v>207</v>
      </c>
      <c r="C6" s="621"/>
      <c r="D6" s="621"/>
      <c r="E6" s="621"/>
      <c r="F6" s="621"/>
      <c r="G6" s="621"/>
      <c r="H6" s="621"/>
      <c r="I6" s="621"/>
      <c r="J6" s="621"/>
      <c r="K6" s="621"/>
      <c r="L6" s="621"/>
      <c r="M6" s="621"/>
      <c r="N6" s="621"/>
      <c r="O6" s="621"/>
      <c r="P6" s="621"/>
      <c r="Q6" s="622"/>
      <c r="R6" s="623">
        <v>70480</v>
      </c>
      <c r="S6" s="624"/>
      <c r="T6" s="624"/>
      <c r="U6" s="624"/>
      <c r="V6" s="624"/>
      <c r="W6" s="624"/>
      <c r="X6" s="624"/>
      <c r="Y6" s="625"/>
      <c r="Z6" s="626">
        <v>0.7</v>
      </c>
      <c r="AA6" s="626"/>
      <c r="AB6" s="626"/>
      <c r="AC6" s="626"/>
      <c r="AD6" s="627">
        <v>70480</v>
      </c>
      <c r="AE6" s="627"/>
      <c r="AF6" s="627"/>
      <c r="AG6" s="627"/>
      <c r="AH6" s="627"/>
      <c r="AI6" s="627"/>
      <c r="AJ6" s="627"/>
      <c r="AK6" s="627"/>
      <c r="AL6" s="628">
        <v>1.5</v>
      </c>
      <c r="AM6" s="629"/>
      <c r="AN6" s="629"/>
      <c r="AO6" s="630"/>
      <c r="AP6" s="620" t="s">
        <v>208</v>
      </c>
      <c r="AQ6" s="621"/>
      <c r="AR6" s="621"/>
      <c r="AS6" s="621"/>
      <c r="AT6" s="621"/>
      <c r="AU6" s="621"/>
      <c r="AV6" s="621"/>
      <c r="AW6" s="621"/>
      <c r="AX6" s="621"/>
      <c r="AY6" s="621"/>
      <c r="AZ6" s="621"/>
      <c r="BA6" s="621"/>
      <c r="BB6" s="621"/>
      <c r="BC6" s="621"/>
      <c r="BD6" s="621"/>
      <c r="BE6" s="621"/>
      <c r="BF6" s="622"/>
      <c r="BG6" s="623">
        <v>712046</v>
      </c>
      <c r="BH6" s="624"/>
      <c r="BI6" s="624"/>
      <c r="BJ6" s="624"/>
      <c r="BK6" s="624"/>
      <c r="BL6" s="624"/>
      <c r="BM6" s="624"/>
      <c r="BN6" s="625"/>
      <c r="BO6" s="626">
        <v>99.4</v>
      </c>
      <c r="BP6" s="626"/>
      <c r="BQ6" s="626"/>
      <c r="BR6" s="626"/>
      <c r="BS6" s="627">
        <v>33183</v>
      </c>
      <c r="BT6" s="627"/>
      <c r="BU6" s="627"/>
      <c r="BV6" s="627"/>
      <c r="BW6" s="627"/>
      <c r="BX6" s="627"/>
      <c r="BY6" s="627"/>
      <c r="BZ6" s="627"/>
      <c r="CA6" s="627"/>
      <c r="CB6" s="631"/>
      <c r="CD6" s="634" t="s">
        <v>209</v>
      </c>
      <c r="CE6" s="635"/>
      <c r="CF6" s="635"/>
      <c r="CG6" s="635"/>
      <c r="CH6" s="635"/>
      <c r="CI6" s="635"/>
      <c r="CJ6" s="635"/>
      <c r="CK6" s="635"/>
      <c r="CL6" s="635"/>
      <c r="CM6" s="635"/>
      <c r="CN6" s="635"/>
      <c r="CO6" s="635"/>
      <c r="CP6" s="635"/>
      <c r="CQ6" s="636"/>
      <c r="CR6" s="623">
        <v>77178</v>
      </c>
      <c r="CS6" s="624"/>
      <c r="CT6" s="624"/>
      <c r="CU6" s="624"/>
      <c r="CV6" s="624"/>
      <c r="CW6" s="624"/>
      <c r="CX6" s="624"/>
      <c r="CY6" s="625"/>
      <c r="CZ6" s="626">
        <v>0.8</v>
      </c>
      <c r="DA6" s="626"/>
      <c r="DB6" s="626"/>
      <c r="DC6" s="626"/>
      <c r="DD6" s="632" t="s">
        <v>210</v>
      </c>
      <c r="DE6" s="624"/>
      <c r="DF6" s="624"/>
      <c r="DG6" s="624"/>
      <c r="DH6" s="624"/>
      <c r="DI6" s="624"/>
      <c r="DJ6" s="624"/>
      <c r="DK6" s="624"/>
      <c r="DL6" s="624"/>
      <c r="DM6" s="624"/>
      <c r="DN6" s="624"/>
      <c r="DO6" s="624"/>
      <c r="DP6" s="625"/>
      <c r="DQ6" s="632">
        <v>77178</v>
      </c>
      <c r="DR6" s="624"/>
      <c r="DS6" s="624"/>
      <c r="DT6" s="624"/>
      <c r="DU6" s="624"/>
      <c r="DV6" s="624"/>
      <c r="DW6" s="624"/>
      <c r="DX6" s="624"/>
      <c r="DY6" s="624"/>
      <c r="DZ6" s="624"/>
      <c r="EA6" s="624"/>
      <c r="EB6" s="624"/>
      <c r="EC6" s="633"/>
    </row>
    <row r="7" spans="2:143" ht="11.25" customHeight="1">
      <c r="B7" s="620" t="s">
        <v>211</v>
      </c>
      <c r="C7" s="621"/>
      <c r="D7" s="621"/>
      <c r="E7" s="621"/>
      <c r="F7" s="621"/>
      <c r="G7" s="621"/>
      <c r="H7" s="621"/>
      <c r="I7" s="621"/>
      <c r="J7" s="621"/>
      <c r="K7" s="621"/>
      <c r="L7" s="621"/>
      <c r="M7" s="621"/>
      <c r="N7" s="621"/>
      <c r="O7" s="621"/>
      <c r="P7" s="621"/>
      <c r="Q7" s="622"/>
      <c r="R7" s="623">
        <v>1631</v>
      </c>
      <c r="S7" s="624"/>
      <c r="T7" s="624"/>
      <c r="U7" s="624"/>
      <c r="V7" s="624"/>
      <c r="W7" s="624"/>
      <c r="X7" s="624"/>
      <c r="Y7" s="625"/>
      <c r="Z7" s="626">
        <v>0</v>
      </c>
      <c r="AA7" s="626"/>
      <c r="AB7" s="626"/>
      <c r="AC7" s="626"/>
      <c r="AD7" s="627">
        <v>1631</v>
      </c>
      <c r="AE7" s="627"/>
      <c r="AF7" s="627"/>
      <c r="AG7" s="627"/>
      <c r="AH7" s="627"/>
      <c r="AI7" s="627"/>
      <c r="AJ7" s="627"/>
      <c r="AK7" s="627"/>
      <c r="AL7" s="628">
        <v>0</v>
      </c>
      <c r="AM7" s="629"/>
      <c r="AN7" s="629"/>
      <c r="AO7" s="630"/>
      <c r="AP7" s="620" t="s">
        <v>212</v>
      </c>
      <c r="AQ7" s="621"/>
      <c r="AR7" s="621"/>
      <c r="AS7" s="621"/>
      <c r="AT7" s="621"/>
      <c r="AU7" s="621"/>
      <c r="AV7" s="621"/>
      <c r="AW7" s="621"/>
      <c r="AX7" s="621"/>
      <c r="AY7" s="621"/>
      <c r="AZ7" s="621"/>
      <c r="BA7" s="621"/>
      <c r="BB7" s="621"/>
      <c r="BC7" s="621"/>
      <c r="BD7" s="621"/>
      <c r="BE7" s="621"/>
      <c r="BF7" s="622"/>
      <c r="BG7" s="623">
        <v>259738</v>
      </c>
      <c r="BH7" s="624"/>
      <c r="BI7" s="624"/>
      <c r="BJ7" s="624"/>
      <c r="BK7" s="624"/>
      <c r="BL7" s="624"/>
      <c r="BM7" s="624"/>
      <c r="BN7" s="625"/>
      <c r="BO7" s="626">
        <v>36.299999999999997</v>
      </c>
      <c r="BP7" s="626"/>
      <c r="BQ7" s="626"/>
      <c r="BR7" s="626"/>
      <c r="BS7" s="627">
        <v>7751</v>
      </c>
      <c r="BT7" s="627"/>
      <c r="BU7" s="627"/>
      <c r="BV7" s="627"/>
      <c r="BW7" s="627"/>
      <c r="BX7" s="627"/>
      <c r="BY7" s="627"/>
      <c r="BZ7" s="627"/>
      <c r="CA7" s="627"/>
      <c r="CB7" s="631"/>
      <c r="CD7" s="637" t="s">
        <v>213</v>
      </c>
      <c r="CE7" s="638"/>
      <c r="CF7" s="638"/>
      <c r="CG7" s="638"/>
      <c r="CH7" s="638"/>
      <c r="CI7" s="638"/>
      <c r="CJ7" s="638"/>
      <c r="CK7" s="638"/>
      <c r="CL7" s="638"/>
      <c r="CM7" s="638"/>
      <c r="CN7" s="638"/>
      <c r="CO7" s="638"/>
      <c r="CP7" s="638"/>
      <c r="CQ7" s="639"/>
      <c r="CR7" s="623">
        <v>1313272</v>
      </c>
      <c r="CS7" s="624"/>
      <c r="CT7" s="624"/>
      <c r="CU7" s="624"/>
      <c r="CV7" s="624"/>
      <c r="CW7" s="624"/>
      <c r="CX7" s="624"/>
      <c r="CY7" s="625"/>
      <c r="CZ7" s="626">
        <v>13.4</v>
      </c>
      <c r="DA7" s="626"/>
      <c r="DB7" s="626"/>
      <c r="DC7" s="626"/>
      <c r="DD7" s="632">
        <v>83423</v>
      </c>
      <c r="DE7" s="624"/>
      <c r="DF7" s="624"/>
      <c r="DG7" s="624"/>
      <c r="DH7" s="624"/>
      <c r="DI7" s="624"/>
      <c r="DJ7" s="624"/>
      <c r="DK7" s="624"/>
      <c r="DL7" s="624"/>
      <c r="DM7" s="624"/>
      <c r="DN7" s="624"/>
      <c r="DO7" s="624"/>
      <c r="DP7" s="625"/>
      <c r="DQ7" s="632">
        <v>1047337</v>
      </c>
      <c r="DR7" s="624"/>
      <c r="DS7" s="624"/>
      <c r="DT7" s="624"/>
      <c r="DU7" s="624"/>
      <c r="DV7" s="624"/>
      <c r="DW7" s="624"/>
      <c r="DX7" s="624"/>
      <c r="DY7" s="624"/>
      <c r="DZ7" s="624"/>
      <c r="EA7" s="624"/>
      <c r="EB7" s="624"/>
      <c r="EC7" s="633"/>
    </row>
    <row r="8" spans="2:143" ht="11.25" customHeight="1">
      <c r="B8" s="620" t="s">
        <v>214</v>
      </c>
      <c r="C8" s="621"/>
      <c r="D8" s="621"/>
      <c r="E8" s="621"/>
      <c r="F8" s="621"/>
      <c r="G8" s="621"/>
      <c r="H8" s="621"/>
      <c r="I8" s="621"/>
      <c r="J8" s="621"/>
      <c r="K8" s="621"/>
      <c r="L8" s="621"/>
      <c r="M8" s="621"/>
      <c r="N8" s="621"/>
      <c r="O8" s="621"/>
      <c r="P8" s="621"/>
      <c r="Q8" s="622"/>
      <c r="R8" s="623">
        <v>2497</v>
      </c>
      <c r="S8" s="624"/>
      <c r="T8" s="624"/>
      <c r="U8" s="624"/>
      <c r="V8" s="624"/>
      <c r="W8" s="624"/>
      <c r="X8" s="624"/>
      <c r="Y8" s="625"/>
      <c r="Z8" s="626">
        <v>0</v>
      </c>
      <c r="AA8" s="626"/>
      <c r="AB8" s="626"/>
      <c r="AC8" s="626"/>
      <c r="AD8" s="627">
        <v>2497</v>
      </c>
      <c r="AE8" s="627"/>
      <c r="AF8" s="627"/>
      <c r="AG8" s="627"/>
      <c r="AH8" s="627"/>
      <c r="AI8" s="627"/>
      <c r="AJ8" s="627"/>
      <c r="AK8" s="627"/>
      <c r="AL8" s="628">
        <v>0.1</v>
      </c>
      <c r="AM8" s="629"/>
      <c r="AN8" s="629"/>
      <c r="AO8" s="630"/>
      <c r="AP8" s="620" t="s">
        <v>215</v>
      </c>
      <c r="AQ8" s="621"/>
      <c r="AR8" s="621"/>
      <c r="AS8" s="621"/>
      <c r="AT8" s="621"/>
      <c r="AU8" s="621"/>
      <c r="AV8" s="621"/>
      <c r="AW8" s="621"/>
      <c r="AX8" s="621"/>
      <c r="AY8" s="621"/>
      <c r="AZ8" s="621"/>
      <c r="BA8" s="621"/>
      <c r="BB8" s="621"/>
      <c r="BC8" s="621"/>
      <c r="BD8" s="621"/>
      <c r="BE8" s="621"/>
      <c r="BF8" s="622"/>
      <c r="BG8" s="623">
        <v>11917</v>
      </c>
      <c r="BH8" s="624"/>
      <c r="BI8" s="624"/>
      <c r="BJ8" s="624"/>
      <c r="BK8" s="624"/>
      <c r="BL8" s="624"/>
      <c r="BM8" s="624"/>
      <c r="BN8" s="625"/>
      <c r="BO8" s="626">
        <v>1.7</v>
      </c>
      <c r="BP8" s="626"/>
      <c r="BQ8" s="626"/>
      <c r="BR8" s="626"/>
      <c r="BS8" s="632" t="s">
        <v>108</v>
      </c>
      <c r="BT8" s="624"/>
      <c r="BU8" s="624"/>
      <c r="BV8" s="624"/>
      <c r="BW8" s="624"/>
      <c r="BX8" s="624"/>
      <c r="BY8" s="624"/>
      <c r="BZ8" s="624"/>
      <c r="CA8" s="624"/>
      <c r="CB8" s="633"/>
      <c r="CD8" s="637" t="s">
        <v>216</v>
      </c>
      <c r="CE8" s="638"/>
      <c r="CF8" s="638"/>
      <c r="CG8" s="638"/>
      <c r="CH8" s="638"/>
      <c r="CI8" s="638"/>
      <c r="CJ8" s="638"/>
      <c r="CK8" s="638"/>
      <c r="CL8" s="638"/>
      <c r="CM8" s="638"/>
      <c r="CN8" s="638"/>
      <c r="CO8" s="638"/>
      <c r="CP8" s="638"/>
      <c r="CQ8" s="639"/>
      <c r="CR8" s="623">
        <v>1640643</v>
      </c>
      <c r="CS8" s="624"/>
      <c r="CT8" s="624"/>
      <c r="CU8" s="624"/>
      <c r="CV8" s="624"/>
      <c r="CW8" s="624"/>
      <c r="CX8" s="624"/>
      <c r="CY8" s="625"/>
      <c r="CZ8" s="626">
        <v>16.7</v>
      </c>
      <c r="DA8" s="626"/>
      <c r="DB8" s="626"/>
      <c r="DC8" s="626"/>
      <c r="DD8" s="632">
        <v>74992</v>
      </c>
      <c r="DE8" s="624"/>
      <c r="DF8" s="624"/>
      <c r="DG8" s="624"/>
      <c r="DH8" s="624"/>
      <c r="DI8" s="624"/>
      <c r="DJ8" s="624"/>
      <c r="DK8" s="624"/>
      <c r="DL8" s="624"/>
      <c r="DM8" s="624"/>
      <c r="DN8" s="624"/>
      <c r="DO8" s="624"/>
      <c r="DP8" s="625"/>
      <c r="DQ8" s="632">
        <v>1051613</v>
      </c>
      <c r="DR8" s="624"/>
      <c r="DS8" s="624"/>
      <c r="DT8" s="624"/>
      <c r="DU8" s="624"/>
      <c r="DV8" s="624"/>
      <c r="DW8" s="624"/>
      <c r="DX8" s="624"/>
      <c r="DY8" s="624"/>
      <c r="DZ8" s="624"/>
      <c r="EA8" s="624"/>
      <c r="EB8" s="624"/>
      <c r="EC8" s="633"/>
    </row>
    <row r="9" spans="2:143" ht="11.25" customHeight="1">
      <c r="B9" s="620" t="s">
        <v>217</v>
      </c>
      <c r="C9" s="621"/>
      <c r="D9" s="621"/>
      <c r="E9" s="621"/>
      <c r="F9" s="621"/>
      <c r="G9" s="621"/>
      <c r="H9" s="621"/>
      <c r="I9" s="621"/>
      <c r="J9" s="621"/>
      <c r="K9" s="621"/>
      <c r="L9" s="621"/>
      <c r="M9" s="621"/>
      <c r="N9" s="621"/>
      <c r="O9" s="621"/>
      <c r="P9" s="621"/>
      <c r="Q9" s="622"/>
      <c r="R9" s="623">
        <v>2337</v>
      </c>
      <c r="S9" s="624"/>
      <c r="T9" s="624"/>
      <c r="U9" s="624"/>
      <c r="V9" s="624"/>
      <c r="W9" s="624"/>
      <c r="X9" s="624"/>
      <c r="Y9" s="625"/>
      <c r="Z9" s="626">
        <v>0</v>
      </c>
      <c r="AA9" s="626"/>
      <c r="AB9" s="626"/>
      <c r="AC9" s="626"/>
      <c r="AD9" s="627">
        <v>2337</v>
      </c>
      <c r="AE9" s="627"/>
      <c r="AF9" s="627"/>
      <c r="AG9" s="627"/>
      <c r="AH9" s="627"/>
      <c r="AI9" s="627"/>
      <c r="AJ9" s="627"/>
      <c r="AK9" s="627"/>
      <c r="AL9" s="628">
        <v>0</v>
      </c>
      <c r="AM9" s="629"/>
      <c r="AN9" s="629"/>
      <c r="AO9" s="630"/>
      <c r="AP9" s="620" t="s">
        <v>218</v>
      </c>
      <c r="AQ9" s="621"/>
      <c r="AR9" s="621"/>
      <c r="AS9" s="621"/>
      <c r="AT9" s="621"/>
      <c r="AU9" s="621"/>
      <c r="AV9" s="621"/>
      <c r="AW9" s="621"/>
      <c r="AX9" s="621"/>
      <c r="AY9" s="621"/>
      <c r="AZ9" s="621"/>
      <c r="BA9" s="621"/>
      <c r="BB9" s="621"/>
      <c r="BC9" s="621"/>
      <c r="BD9" s="621"/>
      <c r="BE9" s="621"/>
      <c r="BF9" s="622"/>
      <c r="BG9" s="623">
        <v>202543</v>
      </c>
      <c r="BH9" s="624"/>
      <c r="BI9" s="624"/>
      <c r="BJ9" s="624"/>
      <c r="BK9" s="624"/>
      <c r="BL9" s="624"/>
      <c r="BM9" s="624"/>
      <c r="BN9" s="625"/>
      <c r="BO9" s="626">
        <v>28.3</v>
      </c>
      <c r="BP9" s="626"/>
      <c r="BQ9" s="626"/>
      <c r="BR9" s="626"/>
      <c r="BS9" s="632" t="s">
        <v>108</v>
      </c>
      <c r="BT9" s="624"/>
      <c r="BU9" s="624"/>
      <c r="BV9" s="624"/>
      <c r="BW9" s="624"/>
      <c r="BX9" s="624"/>
      <c r="BY9" s="624"/>
      <c r="BZ9" s="624"/>
      <c r="CA9" s="624"/>
      <c r="CB9" s="633"/>
      <c r="CD9" s="637" t="s">
        <v>219</v>
      </c>
      <c r="CE9" s="638"/>
      <c r="CF9" s="638"/>
      <c r="CG9" s="638"/>
      <c r="CH9" s="638"/>
      <c r="CI9" s="638"/>
      <c r="CJ9" s="638"/>
      <c r="CK9" s="638"/>
      <c r="CL9" s="638"/>
      <c r="CM9" s="638"/>
      <c r="CN9" s="638"/>
      <c r="CO9" s="638"/>
      <c r="CP9" s="638"/>
      <c r="CQ9" s="639"/>
      <c r="CR9" s="623">
        <v>784639</v>
      </c>
      <c r="CS9" s="624"/>
      <c r="CT9" s="624"/>
      <c r="CU9" s="624"/>
      <c r="CV9" s="624"/>
      <c r="CW9" s="624"/>
      <c r="CX9" s="624"/>
      <c r="CY9" s="625"/>
      <c r="CZ9" s="626">
        <v>8</v>
      </c>
      <c r="DA9" s="626"/>
      <c r="DB9" s="626"/>
      <c r="DC9" s="626"/>
      <c r="DD9" s="632">
        <v>8085</v>
      </c>
      <c r="DE9" s="624"/>
      <c r="DF9" s="624"/>
      <c r="DG9" s="624"/>
      <c r="DH9" s="624"/>
      <c r="DI9" s="624"/>
      <c r="DJ9" s="624"/>
      <c r="DK9" s="624"/>
      <c r="DL9" s="624"/>
      <c r="DM9" s="624"/>
      <c r="DN9" s="624"/>
      <c r="DO9" s="624"/>
      <c r="DP9" s="625"/>
      <c r="DQ9" s="632">
        <v>633324</v>
      </c>
      <c r="DR9" s="624"/>
      <c r="DS9" s="624"/>
      <c r="DT9" s="624"/>
      <c r="DU9" s="624"/>
      <c r="DV9" s="624"/>
      <c r="DW9" s="624"/>
      <c r="DX9" s="624"/>
      <c r="DY9" s="624"/>
      <c r="DZ9" s="624"/>
      <c r="EA9" s="624"/>
      <c r="EB9" s="624"/>
      <c r="EC9" s="633"/>
    </row>
    <row r="10" spans="2:143" ht="11.25" customHeight="1">
      <c r="B10" s="620" t="s">
        <v>220</v>
      </c>
      <c r="C10" s="621"/>
      <c r="D10" s="621"/>
      <c r="E10" s="621"/>
      <c r="F10" s="621"/>
      <c r="G10" s="621"/>
      <c r="H10" s="621"/>
      <c r="I10" s="621"/>
      <c r="J10" s="621"/>
      <c r="K10" s="621"/>
      <c r="L10" s="621"/>
      <c r="M10" s="621"/>
      <c r="N10" s="621"/>
      <c r="O10" s="621"/>
      <c r="P10" s="621"/>
      <c r="Q10" s="622"/>
      <c r="R10" s="623">
        <v>147274</v>
      </c>
      <c r="S10" s="624"/>
      <c r="T10" s="624"/>
      <c r="U10" s="624"/>
      <c r="V10" s="624"/>
      <c r="W10" s="624"/>
      <c r="X10" s="624"/>
      <c r="Y10" s="625"/>
      <c r="Z10" s="626">
        <v>1.5</v>
      </c>
      <c r="AA10" s="626"/>
      <c r="AB10" s="626"/>
      <c r="AC10" s="626"/>
      <c r="AD10" s="627">
        <v>147274</v>
      </c>
      <c r="AE10" s="627"/>
      <c r="AF10" s="627"/>
      <c r="AG10" s="627"/>
      <c r="AH10" s="627"/>
      <c r="AI10" s="627"/>
      <c r="AJ10" s="627"/>
      <c r="AK10" s="627"/>
      <c r="AL10" s="628">
        <v>3.1</v>
      </c>
      <c r="AM10" s="629"/>
      <c r="AN10" s="629"/>
      <c r="AO10" s="630"/>
      <c r="AP10" s="620" t="s">
        <v>221</v>
      </c>
      <c r="AQ10" s="621"/>
      <c r="AR10" s="621"/>
      <c r="AS10" s="621"/>
      <c r="AT10" s="621"/>
      <c r="AU10" s="621"/>
      <c r="AV10" s="621"/>
      <c r="AW10" s="621"/>
      <c r="AX10" s="621"/>
      <c r="AY10" s="621"/>
      <c r="AZ10" s="621"/>
      <c r="BA10" s="621"/>
      <c r="BB10" s="621"/>
      <c r="BC10" s="621"/>
      <c r="BD10" s="621"/>
      <c r="BE10" s="621"/>
      <c r="BF10" s="622"/>
      <c r="BG10" s="623">
        <v>22343</v>
      </c>
      <c r="BH10" s="624"/>
      <c r="BI10" s="624"/>
      <c r="BJ10" s="624"/>
      <c r="BK10" s="624"/>
      <c r="BL10" s="624"/>
      <c r="BM10" s="624"/>
      <c r="BN10" s="625"/>
      <c r="BO10" s="626">
        <v>3.1</v>
      </c>
      <c r="BP10" s="626"/>
      <c r="BQ10" s="626"/>
      <c r="BR10" s="626"/>
      <c r="BS10" s="632">
        <v>3662</v>
      </c>
      <c r="BT10" s="624"/>
      <c r="BU10" s="624"/>
      <c r="BV10" s="624"/>
      <c r="BW10" s="624"/>
      <c r="BX10" s="624"/>
      <c r="BY10" s="624"/>
      <c r="BZ10" s="624"/>
      <c r="CA10" s="624"/>
      <c r="CB10" s="633"/>
      <c r="CD10" s="637" t="s">
        <v>222</v>
      </c>
      <c r="CE10" s="638"/>
      <c r="CF10" s="638"/>
      <c r="CG10" s="638"/>
      <c r="CH10" s="638"/>
      <c r="CI10" s="638"/>
      <c r="CJ10" s="638"/>
      <c r="CK10" s="638"/>
      <c r="CL10" s="638"/>
      <c r="CM10" s="638"/>
      <c r="CN10" s="638"/>
      <c r="CO10" s="638"/>
      <c r="CP10" s="638"/>
      <c r="CQ10" s="639"/>
      <c r="CR10" s="623">
        <v>594</v>
      </c>
      <c r="CS10" s="624"/>
      <c r="CT10" s="624"/>
      <c r="CU10" s="624"/>
      <c r="CV10" s="624"/>
      <c r="CW10" s="624"/>
      <c r="CX10" s="624"/>
      <c r="CY10" s="625"/>
      <c r="CZ10" s="626">
        <v>0</v>
      </c>
      <c r="DA10" s="626"/>
      <c r="DB10" s="626"/>
      <c r="DC10" s="626"/>
      <c r="DD10" s="632" t="s">
        <v>108</v>
      </c>
      <c r="DE10" s="624"/>
      <c r="DF10" s="624"/>
      <c r="DG10" s="624"/>
      <c r="DH10" s="624"/>
      <c r="DI10" s="624"/>
      <c r="DJ10" s="624"/>
      <c r="DK10" s="624"/>
      <c r="DL10" s="624"/>
      <c r="DM10" s="624"/>
      <c r="DN10" s="624"/>
      <c r="DO10" s="624"/>
      <c r="DP10" s="625"/>
      <c r="DQ10" s="632">
        <v>594</v>
      </c>
      <c r="DR10" s="624"/>
      <c r="DS10" s="624"/>
      <c r="DT10" s="624"/>
      <c r="DU10" s="624"/>
      <c r="DV10" s="624"/>
      <c r="DW10" s="624"/>
      <c r="DX10" s="624"/>
      <c r="DY10" s="624"/>
      <c r="DZ10" s="624"/>
      <c r="EA10" s="624"/>
      <c r="EB10" s="624"/>
      <c r="EC10" s="633"/>
    </row>
    <row r="11" spans="2:143" ht="11.25" customHeight="1">
      <c r="B11" s="620" t="s">
        <v>223</v>
      </c>
      <c r="C11" s="621"/>
      <c r="D11" s="621"/>
      <c r="E11" s="621"/>
      <c r="F11" s="621"/>
      <c r="G11" s="621"/>
      <c r="H11" s="621"/>
      <c r="I11" s="621"/>
      <c r="J11" s="621"/>
      <c r="K11" s="621"/>
      <c r="L11" s="621"/>
      <c r="M11" s="621"/>
      <c r="N11" s="621"/>
      <c r="O11" s="621"/>
      <c r="P11" s="621"/>
      <c r="Q11" s="622"/>
      <c r="R11" s="623" t="s">
        <v>108</v>
      </c>
      <c r="S11" s="624"/>
      <c r="T11" s="624"/>
      <c r="U11" s="624"/>
      <c r="V11" s="624"/>
      <c r="W11" s="624"/>
      <c r="X11" s="624"/>
      <c r="Y11" s="625"/>
      <c r="Z11" s="626" t="s">
        <v>108</v>
      </c>
      <c r="AA11" s="626"/>
      <c r="AB11" s="626"/>
      <c r="AC11" s="626"/>
      <c r="AD11" s="627" t="s">
        <v>108</v>
      </c>
      <c r="AE11" s="627"/>
      <c r="AF11" s="627"/>
      <c r="AG11" s="627"/>
      <c r="AH11" s="627"/>
      <c r="AI11" s="627"/>
      <c r="AJ11" s="627"/>
      <c r="AK11" s="627"/>
      <c r="AL11" s="628" t="s">
        <v>108</v>
      </c>
      <c r="AM11" s="629"/>
      <c r="AN11" s="629"/>
      <c r="AO11" s="630"/>
      <c r="AP11" s="620" t="s">
        <v>224</v>
      </c>
      <c r="AQ11" s="621"/>
      <c r="AR11" s="621"/>
      <c r="AS11" s="621"/>
      <c r="AT11" s="621"/>
      <c r="AU11" s="621"/>
      <c r="AV11" s="621"/>
      <c r="AW11" s="621"/>
      <c r="AX11" s="621"/>
      <c r="AY11" s="621"/>
      <c r="AZ11" s="621"/>
      <c r="BA11" s="621"/>
      <c r="BB11" s="621"/>
      <c r="BC11" s="621"/>
      <c r="BD11" s="621"/>
      <c r="BE11" s="621"/>
      <c r="BF11" s="622"/>
      <c r="BG11" s="623">
        <v>22935</v>
      </c>
      <c r="BH11" s="624"/>
      <c r="BI11" s="624"/>
      <c r="BJ11" s="624"/>
      <c r="BK11" s="624"/>
      <c r="BL11" s="624"/>
      <c r="BM11" s="624"/>
      <c r="BN11" s="625"/>
      <c r="BO11" s="626">
        <v>3.2</v>
      </c>
      <c r="BP11" s="626"/>
      <c r="BQ11" s="626"/>
      <c r="BR11" s="626"/>
      <c r="BS11" s="632">
        <v>4089</v>
      </c>
      <c r="BT11" s="624"/>
      <c r="BU11" s="624"/>
      <c r="BV11" s="624"/>
      <c r="BW11" s="624"/>
      <c r="BX11" s="624"/>
      <c r="BY11" s="624"/>
      <c r="BZ11" s="624"/>
      <c r="CA11" s="624"/>
      <c r="CB11" s="633"/>
      <c r="CD11" s="637" t="s">
        <v>225</v>
      </c>
      <c r="CE11" s="638"/>
      <c r="CF11" s="638"/>
      <c r="CG11" s="638"/>
      <c r="CH11" s="638"/>
      <c r="CI11" s="638"/>
      <c r="CJ11" s="638"/>
      <c r="CK11" s="638"/>
      <c r="CL11" s="638"/>
      <c r="CM11" s="638"/>
      <c r="CN11" s="638"/>
      <c r="CO11" s="638"/>
      <c r="CP11" s="638"/>
      <c r="CQ11" s="639"/>
      <c r="CR11" s="623">
        <v>560103</v>
      </c>
      <c r="CS11" s="624"/>
      <c r="CT11" s="624"/>
      <c r="CU11" s="624"/>
      <c r="CV11" s="624"/>
      <c r="CW11" s="624"/>
      <c r="CX11" s="624"/>
      <c r="CY11" s="625"/>
      <c r="CZ11" s="626">
        <v>5.7</v>
      </c>
      <c r="DA11" s="626"/>
      <c r="DB11" s="626"/>
      <c r="DC11" s="626"/>
      <c r="DD11" s="632">
        <v>196712</v>
      </c>
      <c r="DE11" s="624"/>
      <c r="DF11" s="624"/>
      <c r="DG11" s="624"/>
      <c r="DH11" s="624"/>
      <c r="DI11" s="624"/>
      <c r="DJ11" s="624"/>
      <c r="DK11" s="624"/>
      <c r="DL11" s="624"/>
      <c r="DM11" s="624"/>
      <c r="DN11" s="624"/>
      <c r="DO11" s="624"/>
      <c r="DP11" s="625"/>
      <c r="DQ11" s="632">
        <v>254817</v>
      </c>
      <c r="DR11" s="624"/>
      <c r="DS11" s="624"/>
      <c r="DT11" s="624"/>
      <c r="DU11" s="624"/>
      <c r="DV11" s="624"/>
      <c r="DW11" s="624"/>
      <c r="DX11" s="624"/>
      <c r="DY11" s="624"/>
      <c r="DZ11" s="624"/>
      <c r="EA11" s="624"/>
      <c r="EB11" s="624"/>
      <c r="EC11" s="633"/>
    </row>
    <row r="12" spans="2:143" ht="11.25" customHeight="1">
      <c r="B12" s="620" t="s">
        <v>226</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227</v>
      </c>
      <c r="AQ12" s="621"/>
      <c r="AR12" s="621"/>
      <c r="AS12" s="621"/>
      <c r="AT12" s="621"/>
      <c r="AU12" s="621"/>
      <c r="AV12" s="621"/>
      <c r="AW12" s="621"/>
      <c r="AX12" s="621"/>
      <c r="AY12" s="621"/>
      <c r="AZ12" s="621"/>
      <c r="BA12" s="621"/>
      <c r="BB12" s="621"/>
      <c r="BC12" s="621"/>
      <c r="BD12" s="621"/>
      <c r="BE12" s="621"/>
      <c r="BF12" s="622"/>
      <c r="BG12" s="623">
        <v>391827</v>
      </c>
      <c r="BH12" s="624"/>
      <c r="BI12" s="624"/>
      <c r="BJ12" s="624"/>
      <c r="BK12" s="624"/>
      <c r="BL12" s="624"/>
      <c r="BM12" s="624"/>
      <c r="BN12" s="625"/>
      <c r="BO12" s="626">
        <v>54.7</v>
      </c>
      <c r="BP12" s="626"/>
      <c r="BQ12" s="626"/>
      <c r="BR12" s="626"/>
      <c r="BS12" s="632">
        <v>25432</v>
      </c>
      <c r="BT12" s="624"/>
      <c r="BU12" s="624"/>
      <c r="BV12" s="624"/>
      <c r="BW12" s="624"/>
      <c r="BX12" s="624"/>
      <c r="BY12" s="624"/>
      <c r="BZ12" s="624"/>
      <c r="CA12" s="624"/>
      <c r="CB12" s="633"/>
      <c r="CD12" s="637" t="s">
        <v>228</v>
      </c>
      <c r="CE12" s="638"/>
      <c r="CF12" s="638"/>
      <c r="CG12" s="638"/>
      <c r="CH12" s="638"/>
      <c r="CI12" s="638"/>
      <c r="CJ12" s="638"/>
      <c r="CK12" s="638"/>
      <c r="CL12" s="638"/>
      <c r="CM12" s="638"/>
      <c r="CN12" s="638"/>
      <c r="CO12" s="638"/>
      <c r="CP12" s="638"/>
      <c r="CQ12" s="639"/>
      <c r="CR12" s="623">
        <v>374996</v>
      </c>
      <c r="CS12" s="624"/>
      <c r="CT12" s="624"/>
      <c r="CU12" s="624"/>
      <c r="CV12" s="624"/>
      <c r="CW12" s="624"/>
      <c r="CX12" s="624"/>
      <c r="CY12" s="625"/>
      <c r="CZ12" s="626">
        <v>3.8</v>
      </c>
      <c r="DA12" s="626"/>
      <c r="DB12" s="626"/>
      <c r="DC12" s="626"/>
      <c r="DD12" s="632">
        <v>66175</v>
      </c>
      <c r="DE12" s="624"/>
      <c r="DF12" s="624"/>
      <c r="DG12" s="624"/>
      <c r="DH12" s="624"/>
      <c r="DI12" s="624"/>
      <c r="DJ12" s="624"/>
      <c r="DK12" s="624"/>
      <c r="DL12" s="624"/>
      <c r="DM12" s="624"/>
      <c r="DN12" s="624"/>
      <c r="DO12" s="624"/>
      <c r="DP12" s="625"/>
      <c r="DQ12" s="632">
        <v>208905</v>
      </c>
      <c r="DR12" s="624"/>
      <c r="DS12" s="624"/>
      <c r="DT12" s="624"/>
      <c r="DU12" s="624"/>
      <c r="DV12" s="624"/>
      <c r="DW12" s="624"/>
      <c r="DX12" s="624"/>
      <c r="DY12" s="624"/>
      <c r="DZ12" s="624"/>
      <c r="EA12" s="624"/>
      <c r="EB12" s="624"/>
      <c r="EC12" s="633"/>
    </row>
    <row r="13" spans="2:143" ht="11.25" customHeight="1">
      <c r="B13" s="620" t="s">
        <v>229</v>
      </c>
      <c r="C13" s="621"/>
      <c r="D13" s="621"/>
      <c r="E13" s="621"/>
      <c r="F13" s="621"/>
      <c r="G13" s="621"/>
      <c r="H13" s="621"/>
      <c r="I13" s="621"/>
      <c r="J13" s="621"/>
      <c r="K13" s="621"/>
      <c r="L13" s="621"/>
      <c r="M13" s="621"/>
      <c r="N13" s="621"/>
      <c r="O13" s="621"/>
      <c r="P13" s="621"/>
      <c r="Q13" s="622"/>
      <c r="R13" s="623">
        <v>7787</v>
      </c>
      <c r="S13" s="624"/>
      <c r="T13" s="624"/>
      <c r="U13" s="624"/>
      <c r="V13" s="624"/>
      <c r="W13" s="624"/>
      <c r="X13" s="624"/>
      <c r="Y13" s="625"/>
      <c r="Z13" s="626">
        <v>0.1</v>
      </c>
      <c r="AA13" s="626"/>
      <c r="AB13" s="626"/>
      <c r="AC13" s="626"/>
      <c r="AD13" s="627">
        <v>7787</v>
      </c>
      <c r="AE13" s="627"/>
      <c r="AF13" s="627"/>
      <c r="AG13" s="627"/>
      <c r="AH13" s="627"/>
      <c r="AI13" s="627"/>
      <c r="AJ13" s="627"/>
      <c r="AK13" s="627"/>
      <c r="AL13" s="628">
        <v>0.2</v>
      </c>
      <c r="AM13" s="629"/>
      <c r="AN13" s="629"/>
      <c r="AO13" s="630"/>
      <c r="AP13" s="620" t="s">
        <v>230</v>
      </c>
      <c r="AQ13" s="621"/>
      <c r="AR13" s="621"/>
      <c r="AS13" s="621"/>
      <c r="AT13" s="621"/>
      <c r="AU13" s="621"/>
      <c r="AV13" s="621"/>
      <c r="AW13" s="621"/>
      <c r="AX13" s="621"/>
      <c r="AY13" s="621"/>
      <c r="AZ13" s="621"/>
      <c r="BA13" s="621"/>
      <c r="BB13" s="621"/>
      <c r="BC13" s="621"/>
      <c r="BD13" s="621"/>
      <c r="BE13" s="621"/>
      <c r="BF13" s="622"/>
      <c r="BG13" s="623">
        <v>387683</v>
      </c>
      <c r="BH13" s="624"/>
      <c r="BI13" s="624"/>
      <c r="BJ13" s="624"/>
      <c r="BK13" s="624"/>
      <c r="BL13" s="624"/>
      <c r="BM13" s="624"/>
      <c r="BN13" s="625"/>
      <c r="BO13" s="626">
        <v>54.1</v>
      </c>
      <c r="BP13" s="626"/>
      <c r="BQ13" s="626"/>
      <c r="BR13" s="626"/>
      <c r="BS13" s="632">
        <v>25432</v>
      </c>
      <c r="BT13" s="624"/>
      <c r="BU13" s="624"/>
      <c r="BV13" s="624"/>
      <c r="BW13" s="624"/>
      <c r="BX13" s="624"/>
      <c r="BY13" s="624"/>
      <c r="BZ13" s="624"/>
      <c r="CA13" s="624"/>
      <c r="CB13" s="633"/>
      <c r="CD13" s="637" t="s">
        <v>231</v>
      </c>
      <c r="CE13" s="638"/>
      <c r="CF13" s="638"/>
      <c r="CG13" s="638"/>
      <c r="CH13" s="638"/>
      <c r="CI13" s="638"/>
      <c r="CJ13" s="638"/>
      <c r="CK13" s="638"/>
      <c r="CL13" s="638"/>
      <c r="CM13" s="638"/>
      <c r="CN13" s="638"/>
      <c r="CO13" s="638"/>
      <c r="CP13" s="638"/>
      <c r="CQ13" s="639"/>
      <c r="CR13" s="623">
        <v>472395</v>
      </c>
      <c r="CS13" s="624"/>
      <c r="CT13" s="624"/>
      <c r="CU13" s="624"/>
      <c r="CV13" s="624"/>
      <c r="CW13" s="624"/>
      <c r="CX13" s="624"/>
      <c r="CY13" s="625"/>
      <c r="CZ13" s="626">
        <v>4.8</v>
      </c>
      <c r="DA13" s="626"/>
      <c r="DB13" s="626"/>
      <c r="DC13" s="626"/>
      <c r="DD13" s="632">
        <v>140618</v>
      </c>
      <c r="DE13" s="624"/>
      <c r="DF13" s="624"/>
      <c r="DG13" s="624"/>
      <c r="DH13" s="624"/>
      <c r="DI13" s="624"/>
      <c r="DJ13" s="624"/>
      <c r="DK13" s="624"/>
      <c r="DL13" s="624"/>
      <c r="DM13" s="624"/>
      <c r="DN13" s="624"/>
      <c r="DO13" s="624"/>
      <c r="DP13" s="625"/>
      <c r="DQ13" s="632">
        <v>318203</v>
      </c>
      <c r="DR13" s="624"/>
      <c r="DS13" s="624"/>
      <c r="DT13" s="624"/>
      <c r="DU13" s="624"/>
      <c r="DV13" s="624"/>
      <c r="DW13" s="624"/>
      <c r="DX13" s="624"/>
      <c r="DY13" s="624"/>
      <c r="DZ13" s="624"/>
      <c r="EA13" s="624"/>
      <c r="EB13" s="624"/>
      <c r="EC13" s="633"/>
    </row>
    <row r="14" spans="2:143" ht="11.25" customHeight="1">
      <c r="B14" s="620" t="s">
        <v>232</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233</v>
      </c>
      <c r="AQ14" s="621"/>
      <c r="AR14" s="621"/>
      <c r="AS14" s="621"/>
      <c r="AT14" s="621"/>
      <c r="AU14" s="621"/>
      <c r="AV14" s="621"/>
      <c r="AW14" s="621"/>
      <c r="AX14" s="621"/>
      <c r="AY14" s="621"/>
      <c r="AZ14" s="621"/>
      <c r="BA14" s="621"/>
      <c r="BB14" s="621"/>
      <c r="BC14" s="621"/>
      <c r="BD14" s="621"/>
      <c r="BE14" s="621"/>
      <c r="BF14" s="622"/>
      <c r="BG14" s="623">
        <v>21542</v>
      </c>
      <c r="BH14" s="624"/>
      <c r="BI14" s="624"/>
      <c r="BJ14" s="624"/>
      <c r="BK14" s="624"/>
      <c r="BL14" s="624"/>
      <c r="BM14" s="624"/>
      <c r="BN14" s="625"/>
      <c r="BO14" s="626">
        <v>3</v>
      </c>
      <c r="BP14" s="626"/>
      <c r="BQ14" s="626"/>
      <c r="BR14" s="626"/>
      <c r="BS14" s="632" t="s">
        <v>108</v>
      </c>
      <c r="BT14" s="624"/>
      <c r="BU14" s="624"/>
      <c r="BV14" s="624"/>
      <c r="BW14" s="624"/>
      <c r="BX14" s="624"/>
      <c r="BY14" s="624"/>
      <c r="BZ14" s="624"/>
      <c r="CA14" s="624"/>
      <c r="CB14" s="633"/>
      <c r="CD14" s="637" t="s">
        <v>234</v>
      </c>
      <c r="CE14" s="638"/>
      <c r="CF14" s="638"/>
      <c r="CG14" s="638"/>
      <c r="CH14" s="638"/>
      <c r="CI14" s="638"/>
      <c r="CJ14" s="638"/>
      <c r="CK14" s="638"/>
      <c r="CL14" s="638"/>
      <c r="CM14" s="638"/>
      <c r="CN14" s="638"/>
      <c r="CO14" s="638"/>
      <c r="CP14" s="638"/>
      <c r="CQ14" s="639"/>
      <c r="CR14" s="623">
        <v>598255</v>
      </c>
      <c r="CS14" s="624"/>
      <c r="CT14" s="624"/>
      <c r="CU14" s="624"/>
      <c r="CV14" s="624"/>
      <c r="CW14" s="624"/>
      <c r="CX14" s="624"/>
      <c r="CY14" s="625"/>
      <c r="CZ14" s="626">
        <v>6.1</v>
      </c>
      <c r="DA14" s="626"/>
      <c r="DB14" s="626"/>
      <c r="DC14" s="626"/>
      <c r="DD14" s="632">
        <v>275417</v>
      </c>
      <c r="DE14" s="624"/>
      <c r="DF14" s="624"/>
      <c r="DG14" s="624"/>
      <c r="DH14" s="624"/>
      <c r="DI14" s="624"/>
      <c r="DJ14" s="624"/>
      <c r="DK14" s="624"/>
      <c r="DL14" s="624"/>
      <c r="DM14" s="624"/>
      <c r="DN14" s="624"/>
      <c r="DO14" s="624"/>
      <c r="DP14" s="625"/>
      <c r="DQ14" s="632">
        <v>247961</v>
      </c>
      <c r="DR14" s="624"/>
      <c r="DS14" s="624"/>
      <c r="DT14" s="624"/>
      <c r="DU14" s="624"/>
      <c r="DV14" s="624"/>
      <c r="DW14" s="624"/>
      <c r="DX14" s="624"/>
      <c r="DY14" s="624"/>
      <c r="DZ14" s="624"/>
      <c r="EA14" s="624"/>
      <c r="EB14" s="624"/>
      <c r="EC14" s="633"/>
    </row>
    <row r="15" spans="2:143" ht="11.25" customHeight="1">
      <c r="B15" s="620" t="s">
        <v>235</v>
      </c>
      <c r="C15" s="621"/>
      <c r="D15" s="621"/>
      <c r="E15" s="621"/>
      <c r="F15" s="621"/>
      <c r="G15" s="621"/>
      <c r="H15" s="621"/>
      <c r="I15" s="621"/>
      <c r="J15" s="621"/>
      <c r="K15" s="621"/>
      <c r="L15" s="621"/>
      <c r="M15" s="621"/>
      <c r="N15" s="621"/>
      <c r="O15" s="621"/>
      <c r="P15" s="621"/>
      <c r="Q15" s="622"/>
      <c r="R15" s="623">
        <v>1058</v>
      </c>
      <c r="S15" s="624"/>
      <c r="T15" s="624"/>
      <c r="U15" s="624"/>
      <c r="V15" s="624"/>
      <c r="W15" s="624"/>
      <c r="X15" s="624"/>
      <c r="Y15" s="625"/>
      <c r="Z15" s="626">
        <v>0</v>
      </c>
      <c r="AA15" s="626"/>
      <c r="AB15" s="626"/>
      <c r="AC15" s="626"/>
      <c r="AD15" s="627">
        <v>1058</v>
      </c>
      <c r="AE15" s="627"/>
      <c r="AF15" s="627"/>
      <c r="AG15" s="627"/>
      <c r="AH15" s="627"/>
      <c r="AI15" s="627"/>
      <c r="AJ15" s="627"/>
      <c r="AK15" s="627"/>
      <c r="AL15" s="628">
        <v>0</v>
      </c>
      <c r="AM15" s="629"/>
      <c r="AN15" s="629"/>
      <c r="AO15" s="630"/>
      <c r="AP15" s="620" t="s">
        <v>236</v>
      </c>
      <c r="AQ15" s="621"/>
      <c r="AR15" s="621"/>
      <c r="AS15" s="621"/>
      <c r="AT15" s="621"/>
      <c r="AU15" s="621"/>
      <c r="AV15" s="621"/>
      <c r="AW15" s="621"/>
      <c r="AX15" s="621"/>
      <c r="AY15" s="621"/>
      <c r="AZ15" s="621"/>
      <c r="BA15" s="621"/>
      <c r="BB15" s="621"/>
      <c r="BC15" s="621"/>
      <c r="BD15" s="621"/>
      <c r="BE15" s="621"/>
      <c r="BF15" s="622"/>
      <c r="BG15" s="623">
        <v>38939</v>
      </c>
      <c r="BH15" s="624"/>
      <c r="BI15" s="624"/>
      <c r="BJ15" s="624"/>
      <c r="BK15" s="624"/>
      <c r="BL15" s="624"/>
      <c r="BM15" s="624"/>
      <c r="BN15" s="625"/>
      <c r="BO15" s="626">
        <v>5.4</v>
      </c>
      <c r="BP15" s="626"/>
      <c r="BQ15" s="626"/>
      <c r="BR15" s="626"/>
      <c r="BS15" s="632" t="s">
        <v>108</v>
      </c>
      <c r="BT15" s="624"/>
      <c r="BU15" s="624"/>
      <c r="BV15" s="624"/>
      <c r="BW15" s="624"/>
      <c r="BX15" s="624"/>
      <c r="BY15" s="624"/>
      <c r="BZ15" s="624"/>
      <c r="CA15" s="624"/>
      <c r="CB15" s="633"/>
      <c r="CD15" s="637" t="s">
        <v>237</v>
      </c>
      <c r="CE15" s="638"/>
      <c r="CF15" s="638"/>
      <c r="CG15" s="638"/>
      <c r="CH15" s="638"/>
      <c r="CI15" s="638"/>
      <c r="CJ15" s="638"/>
      <c r="CK15" s="638"/>
      <c r="CL15" s="638"/>
      <c r="CM15" s="638"/>
      <c r="CN15" s="638"/>
      <c r="CO15" s="638"/>
      <c r="CP15" s="638"/>
      <c r="CQ15" s="639"/>
      <c r="CR15" s="623">
        <v>1382611</v>
      </c>
      <c r="CS15" s="624"/>
      <c r="CT15" s="624"/>
      <c r="CU15" s="624"/>
      <c r="CV15" s="624"/>
      <c r="CW15" s="624"/>
      <c r="CX15" s="624"/>
      <c r="CY15" s="625"/>
      <c r="CZ15" s="626">
        <v>14.1</v>
      </c>
      <c r="DA15" s="626"/>
      <c r="DB15" s="626"/>
      <c r="DC15" s="626"/>
      <c r="DD15" s="632">
        <v>736624</v>
      </c>
      <c r="DE15" s="624"/>
      <c r="DF15" s="624"/>
      <c r="DG15" s="624"/>
      <c r="DH15" s="624"/>
      <c r="DI15" s="624"/>
      <c r="DJ15" s="624"/>
      <c r="DK15" s="624"/>
      <c r="DL15" s="624"/>
      <c r="DM15" s="624"/>
      <c r="DN15" s="624"/>
      <c r="DO15" s="624"/>
      <c r="DP15" s="625"/>
      <c r="DQ15" s="632">
        <v>516750</v>
      </c>
      <c r="DR15" s="624"/>
      <c r="DS15" s="624"/>
      <c r="DT15" s="624"/>
      <c r="DU15" s="624"/>
      <c r="DV15" s="624"/>
      <c r="DW15" s="624"/>
      <c r="DX15" s="624"/>
      <c r="DY15" s="624"/>
      <c r="DZ15" s="624"/>
      <c r="EA15" s="624"/>
      <c r="EB15" s="624"/>
      <c r="EC15" s="633"/>
    </row>
    <row r="16" spans="2:143" ht="11.25" customHeight="1">
      <c r="B16" s="620" t="s">
        <v>238</v>
      </c>
      <c r="C16" s="621"/>
      <c r="D16" s="621"/>
      <c r="E16" s="621"/>
      <c r="F16" s="621"/>
      <c r="G16" s="621"/>
      <c r="H16" s="621"/>
      <c r="I16" s="621"/>
      <c r="J16" s="621"/>
      <c r="K16" s="621"/>
      <c r="L16" s="621"/>
      <c r="M16" s="621"/>
      <c r="N16" s="621"/>
      <c r="O16" s="621"/>
      <c r="P16" s="621"/>
      <c r="Q16" s="622"/>
      <c r="R16" s="623">
        <v>4547102</v>
      </c>
      <c r="S16" s="624"/>
      <c r="T16" s="624"/>
      <c r="U16" s="624"/>
      <c r="V16" s="624"/>
      <c r="W16" s="624"/>
      <c r="X16" s="624"/>
      <c r="Y16" s="625"/>
      <c r="Z16" s="626">
        <v>45.2</v>
      </c>
      <c r="AA16" s="626"/>
      <c r="AB16" s="626"/>
      <c r="AC16" s="626"/>
      <c r="AD16" s="627">
        <v>3836061</v>
      </c>
      <c r="AE16" s="627"/>
      <c r="AF16" s="627"/>
      <c r="AG16" s="627"/>
      <c r="AH16" s="627"/>
      <c r="AI16" s="627"/>
      <c r="AJ16" s="627"/>
      <c r="AK16" s="627"/>
      <c r="AL16" s="628">
        <v>80</v>
      </c>
      <c r="AM16" s="629"/>
      <c r="AN16" s="629"/>
      <c r="AO16" s="630"/>
      <c r="AP16" s="620" t="s">
        <v>239</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240</v>
      </c>
      <c r="CE16" s="638"/>
      <c r="CF16" s="638"/>
      <c r="CG16" s="638"/>
      <c r="CH16" s="638"/>
      <c r="CI16" s="638"/>
      <c r="CJ16" s="638"/>
      <c r="CK16" s="638"/>
      <c r="CL16" s="638"/>
      <c r="CM16" s="638"/>
      <c r="CN16" s="638"/>
      <c r="CO16" s="638"/>
      <c r="CP16" s="638"/>
      <c r="CQ16" s="639"/>
      <c r="CR16" s="623">
        <v>1136022</v>
      </c>
      <c r="CS16" s="624"/>
      <c r="CT16" s="624"/>
      <c r="CU16" s="624"/>
      <c r="CV16" s="624"/>
      <c r="CW16" s="624"/>
      <c r="CX16" s="624"/>
      <c r="CY16" s="625"/>
      <c r="CZ16" s="626">
        <v>11.6</v>
      </c>
      <c r="DA16" s="626"/>
      <c r="DB16" s="626"/>
      <c r="DC16" s="626"/>
      <c r="DD16" s="632" t="s">
        <v>108</v>
      </c>
      <c r="DE16" s="624"/>
      <c r="DF16" s="624"/>
      <c r="DG16" s="624"/>
      <c r="DH16" s="624"/>
      <c r="DI16" s="624"/>
      <c r="DJ16" s="624"/>
      <c r="DK16" s="624"/>
      <c r="DL16" s="624"/>
      <c r="DM16" s="624"/>
      <c r="DN16" s="624"/>
      <c r="DO16" s="624"/>
      <c r="DP16" s="625"/>
      <c r="DQ16" s="632">
        <v>108860</v>
      </c>
      <c r="DR16" s="624"/>
      <c r="DS16" s="624"/>
      <c r="DT16" s="624"/>
      <c r="DU16" s="624"/>
      <c r="DV16" s="624"/>
      <c r="DW16" s="624"/>
      <c r="DX16" s="624"/>
      <c r="DY16" s="624"/>
      <c r="DZ16" s="624"/>
      <c r="EA16" s="624"/>
      <c r="EB16" s="624"/>
      <c r="EC16" s="633"/>
    </row>
    <row r="17" spans="2:133" ht="11.25" customHeight="1">
      <c r="B17" s="620" t="s">
        <v>241</v>
      </c>
      <c r="C17" s="621"/>
      <c r="D17" s="621"/>
      <c r="E17" s="621"/>
      <c r="F17" s="621"/>
      <c r="G17" s="621"/>
      <c r="H17" s="621"/>
      <c r="I17" s="621"/>
      <c r="J17" s="621"/>
      <c r="K17" s="621"/>
      <c r="L17" s="621"/>
      <c r="M17" s="621"/>
      <c r="N17" s="621"/>
      <c r="O17" s="621"/>
      <c r="P17" s="621"/>
      <c r="Q17" s="622"/>
      <c r="R17" s="623">
        <v>3836061</v>
      </c>
      <c r="S17" s="624"/>
      <c r="T17" s="624"/>
      <c r="U17" s="624"/>
      <c r="V17" s="624"/>
      <c r="W17" s="624"/>
      <c r="X17" s="624"/>
      <c r="Y17" s="625"/>
      <c r="Z17" s="626">
        <v>38.1</v>
      </c>
      <c r="AA17" s="626"/>
      <c r="AB17" s="626"/>
      <c r="AC17" s="626"/>
      <c r="AD17" s="627">
        <v>3836061</v>
      </c>
      <c r="AE17" s="627"/>
      <c r="AF17" s="627"/>
      <c r="AG17" s="627"/>
      <c r="AH17" s="627"/>
      <c r="AI17" s="627"/>
      <c r="AJ17" s="627"/>
      <c r="AK17" s="627"/>
      <c r="AL17" s="628">
        <v>80</v>
      </c>
      <c r="AM17" s="629"/>
      <c r="AN17" s="629"/>
      <c r="AO17" s="630"/>
      <c r="AP17" s="620" t="s">
        <v>242</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243</v>
      </c>
      <c r="CE17" s="638"/>
      <c r="CF17" s="638"/>
      <c r="CG17" s="638"/>
      <c r="CH17" s="638"/>
      <c r="CI17" s="638"/>
      <c r="CJ17" s="638"/>
      <c r="CK17" s="638"/>
      <c r="CL17" s="638"/>
      <c r="CM17" s="638"/>
      <c r="CN17" s="638"/>
      <c r="CO17" s="638"/>
      <c r="CP17" s="638"/>
      <c r="CQ17" s="639"/>
      <c r="CR17" s="623">
        <v>1455737</v>
      </c>
      <c r="CS17" s="624"/>
      <c r="CT17" s="624"/>
      <c r="CU17" s="624"/>
      <c r="CV17" s="624"/>
      <c r="CW17" s="624"/>
      <c r="CX17" s="624"/>
      <c r="CY17" s="625"/>
      <c r="CZ17" s="626">
        <v>14.9</v>
      </c>
      <c r="DA17" s="626"/>
      <c r="DB17" s="626"/>
      <c r="DC17" s="626"/>
      <c r="DD17" s="632" t="s">
        <v>108</v>
      </c>
      <c r="DE17" s="624"/>
      <c r="DF17" s="624"/>
      <c r="DG17" s="624"/>
      <c r="DH17" s="624"/>
      <c r="DI17" s="624"/>
      <c r="DJ17" s="624"/>
      <c r="DK17" s="624"/>
      <c r="DL17" s="624"/>
      <c r="DM17" s="624"/>
      <c r="DN17" s="624"/>
      <c r="DO17" s="624"/>
      <c r="DP17" s="625"/>
      <c r="DQ17" s="632">
        <v>1412976</v>
      </c>
      <c r="DR17" s="624"/>
      <c r="DS17" s="624"/>
      <c r="DT17" s="624"/>
      <c r="DU17" s="624"/>
      <c r="DV17" s="624"/>
      <c r="DW17" s="624"/>
      <c r="DX17" s="624"/>
      <c r="DY17" s="624"/>
      <c r="DZ17" s="624"/>
      <c r="EA17" s="624"/>
      <c r="EB17" s="624"/>
      <c r="EC17" s="633"/>
    </row>
    <row r="18" spans="2:133" ht="11.25" customHeight="1">
      <c r="B18" s="620" t="s">
        <v>244</v>
      </c>
      <c r="C18" s="621"/>
      <c r="D18" s="621"/>
      <c r="E18" s="621"/>
      <c r="F18" s="621"/>
      <c r="G18" s="621"/>
      <c r="H18" s="621"/>
      <c r="I18" s="621"/>
      <c r="J18" s="621"/>
      <c r="K18" s="621"/>
      <c r="L18" s="621"/>
      <c r="M18" s="621"/>
      <c r="N18" s="621"/>
      <c r="O18" s="621"/>
      <c r="P18" s="621"/>
      <c r="Q18" s="622"/>
      <c r="R18" s="623">
        <v>711041</v>
      </c>
      <c r="S18" s="624"/>
      <c r="T18" s="624"/>
      <c r="U18" s="624"/>
      <c r="V18" s="624"/>
      <c r="W18" s="624"/>
      <c r="X18" s="624"/>
      <c r="Y18" s="625"/>
      <c r="Z18" s="626">
        <v>7.1</v>
      </c>
      <c r="AA18" s="626"/>
      <c r="AB18" s="626"/>
      <c r="AC18" s="626"/>
      <c r="AD18" s="627" t="s">
        <v>108</v>
      </c>
      <c r="AE18" s="627"/>
      <c r="AF18" s="627"/>
      <c r="AG18" s="627"/>
      <c r="AH18" s="627"/>
      <c r="AI18" s="627"/>
      <c r="AJ18" s="627"/>
      <c r="AK18" s="627"/>
      <c r="AL18" s="628" t="s">
        <v>108</v>
      </c>
      <c r="AM18" s="629"/>
      <c r="AN18" s="629"/>
      <c r="AO18" s="630"/>
      <c r="AP18" s="620" t="s">
        <v>245</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246</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c r="B19" s="620" t="s">
        <v>247</v>
      </c>
      <c r="C19" s="621"/>
      <c r="D19" s="621"/>
      <c r="E19" s="621"/>
      <c r="F19" s="621"/>
      <c r="G19" s="621"/>
      <c r="H19" s="621"/>
      <c r="I19" s="621"/>
      <c r="J19" s="621"/>
      <c r="K19" s="621"/>
      <c r="L19" s="621"/>
      <c r="M19" s="621"/>
      <c r="N19" s="621"/>
      <c r="O19" s="621"/>
      <c r="P19" s="621"/>
      <c r="Q19" s="622"/>
      <c r="R19" s="623" t="s">
        <v>108</v>
      </c>
      <c r="S19" s="624"/>
      <c r="T19" s="624"/>
      <c r="U19" s="624"/>
      <c r="V19" s="624"/>
      <c r="W19" s="624"/>
      <c r="X19" s="624"/>
      <c r="Y19" s="625"/>
      <c r="Z19" s="626" t="s">
        <v>108</v>
      </c>
      <c r="AA19" s="626"/>
      <c r="AB19" s="626"/>
      <c r="AC19" s="626"/>
      <c r="AD19" s="627" t="s">
        <v>108</v>
      </c>
      <c r="AE19" s="627"/>
      <c r="AF19" s="627"/>
      <c r="AG19" s="627"/>
      <c r="AH19" s="627"/>
      <c r="AI19" s="627"/>
      <c r="AJ19" s="627"/>
      <c r="AK19" s="627"/>
      <c r="AL19" s="628" t="s">
        <v>108</v>
      </c>
      <c r="AM19" s="629"/>
      <c r="AN19" s="629"/>
      <c r="AO19" s="630"/>
      <c r="AP19" s="620" t="s">
        <v>248</v>
      </c>
      <c r="AQ19" s="621"/>
      <c r="AR19" s="621"/>
      <c r="AS19" s="621"/>
      <c r="AT19" s="621"/>
      <c r="AU19" s="621"/>
      <c r="AV19" s="621"/>
      <c r="AW19" s="621"/>
      <c r="AX19" s="621"/>
      <c r="AY19" s="621"/>
      <c r="AZ19" s="621"/>
      <c r="BA19" s="621"/>
      <c r="BB19" s="621"/>
      <c r="BC19" s="621"/>
      <c r="BD19" s="621"/>
      <c r="BE19" s="621"/>
      <c r="BF19" s="622"/>
      <c r="BG19" s="623">
        <v>4215</v>
      </c>
      <c r="BH19" s="624"/>
      <c r="BI19" s="624"/>
      <c r="BJ19" s="624"/>
      <c r="BK19" s="624"/>
      <c r="BL19" s="624"/>
      <c r="BM19" s="624"/>
      <c r="BN19" s="625"/>
      <c r="BO19" s="626">
        <v>0.6</v>
      </c>
      <c r="BP19" s="626"/>
      <c r="BQ19" s="626"/>
      <c r="BR19" s="626"/>
      <c r="BS19" s="632" t="s">
        <v>108</v>
      </c>
      <c r="BT19" s="624"/>
      <c r="BU19" s="624"/>
      <c r="BV19" s="624"/>
      <c r="BW19" s="624"/>
      <c r="BX19" s="624"/>
      <c r="BY19" s="624"/>
      <c r="BZ19" s="624"/>
      <c r="CA19" s="624"/>
      <c r="CB19" s="633"/>
      <c r="CD19" s="637" t="s">
        <v>249</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c r="B20" s="620" t="s">
        <v>250</v>
      </c>
      <c r="C20" s="621"/>
      <c r="D20" s="621"/>
      <c r="E20" s="621"/>
      <c r="F20" s="621"/>
      <c r="G20" s="621"/>
      <c r="H20" s="621"/>
      <c r="I20" s="621"/>
      <c r="J20" s="621"/>
      <c r="K20" s="621"/>
      <c r="L20" s="621"/>
      <c r="M20" s="621"/>
      <c r="N20" s="621"/>
      <c r="O20" s="621"/>
      <c r="P20" s="621"/>
      <c r="Q20" s="622"/>
      <c r="R20" s="623">
        <v>5496427</v>
      </c>
      <c r="S20" s="624"/>
      <c r="T20" s="624"/>
      <c r="U20" s="624"/>
      <c r="V20" s="624"/>
      <c r="W20" s="624"/>
      <c r="X20" s="624"/>
      <c r="Y20" s="625"/>
      <c r="Z20" s="626">
        <v>54.6</v>
      </c>
      <c r="AA20" s="626"/>
      <c r="AB20" s="626"/>
      <c r="AC20" s="626"/>
      <c r="AD20" s="627">
        <v>4785386</v>
      </c>
      <c r="AE20" s="627"/>
      <c r="AF20" s="627"/>
      <c r="AG20" s="627"/>
      <c r="AH20" s="627"/>
      <c r="AI20" s="627"/>
      <c r="AJ20" s="627"/>
      <c r="AK20" s="627"/>
      <c r="AL20" s="628">
        <v>99.8</v>
      </c>
      <c r="AM20" s="629"/>
      <c r="AN20" s="629"/>
      <c r="AO20" s="630"/>
      <c r="AP20" s="620" t="s">
        <v>251</v>
      </c>
      <c r="AQ20" s="621"/>
      <c r="AR20" s="621"/>
      <c r="AS20" s="621"/>
      <c r="AT20" s="621"/>
      <c r="AU20" s="621"/>
      <c r="AV20" s="621"/>
      <c r="AW20" s="621"/>
      <c r="AX20" s="621"/>
      <c r="AY20" s="621"/>
      <c r="AZ20" s="621"/>
      <c r="BA20" s="621"/>
      <c r="BB20" s="621"/>
      <c r="BC20" s="621"/>
      <c r="BD20" s="621"/>
      <c r="BE20" s="621"/>
      <c r="BF20" s="622"/>
      <c r="BG20" s="623">
        <v>4215</v>
      </c>
      <c r="BH20" s="624"/>
      <c r="BI20" s="624"/>
      <c r="BJ20" s="624"/>
      <c r="BK20" s="624"/>
      <c r="BL20" s="624"/>
      <c r="BM20" s="624"/>
      <c r="BN20" s="625"/>
      <c r="BO20" s="626">
        <v>0.6</v>
      </c>
      <c r="BP20" s="626"/>
      <c r="BQ20" s="626"/>
      <c r="BR20" s="626"/>
      <c r="BS20" s="632" t="s">
        <v>108</v>
      </c>
      <c r="BT20" s="624"/>
      <c r="BU20" s="624"/>
      <c r="BV20" s="624"/>
      <c r="BW20" s="624"/>
      <c r="BX20" s="624"/>
      <c r="BY20" s="624"/>
      <c r="BZ20" s="624"/>
      <c r="CA20" s="624"/>
      <c r="CB20" s="633"/>
      <c r="CD20" s="637" t="s">
        <v>252</v>
      </c>
      <c r="CE20" s="638"/>
      <c r="CF20" s="638"/>
      <c r="CG20" s="638"/>
      <c r="CH20" s="638"/>
      <c r="CI20" s="638"/>
      <c r="CJ20" s="638"/>
      <c r="CK20" s="638"/>
      <c r="CL20" s="638"/>
      <c r="CM20" s="638"/>
      <c r="CN20" s="638"/>
      <c r="CO20" s="638"/>
      <c r="CP20" s="638"/>
      <c r="CQ20" s="639"/>
      <c r="CR20" s="623">
        <v>9796445</v>
      </c>
      <c r="CS20" s="624"/>
      <c r="CT20" s="624"/>
      <c r="CU20" s="624"/>
      <c r="CV20" s="624"/>
      <c r="CW20" s="624"/>
      <c r="CX20" s="624"/>
      <c r="CY20" s="625"/>
      <c r="CZ20" s="626">
        <v>100</v>
      </c>
      <c r="DA20" s="626"/>
      <c r="DB20" s="626"/>
      <c r="DC20" s="626"/>
      <c r="DD20" s="632">
        <v>1582046</v>
      </c>
      <c r="DE20" s="624"/>
      <c r="DF20" s="624"/>
      <c r="DG20" s="624"/>
      <c r="DH20" s="624"/>
      <c r="DI20" s="624"/>
      <c r="DJ20" s="624"/>
      <c r="DK20" s="624"/>
      <c r="DL20" s="624"/>
      <c r="DM20" s="624"/>
      <c r="DN20" s="624"/>
      <c r="DO20" s="624"/>
      <c r="DP20" s="625"/>
      <c r="DQ20" s="632">
        <v>5878518</v>
      </c>
      <c r="DR20" s="624"/>
      <c r="DS20" s="624"/>
      <c r="DT20" s="624"/>
      <c r="DU20" s="624"/>
      <c r="DV20" s="624"/>
      <c r="DW20" s="624"/>
      <c r="DX20" s="624"/>
      <c r="DY20" s="624"/>
      <c r="DZ20" s="624"/>
      <c r="EA20" s="624"/>
      <c r="EB20" s="624"/>
      <c r="EC20" s="633"/>
    </row>
    <row r="21" spans="2:133" ht="11.25" customHeight="1">
      <c r="B21" s="620" t="s">
        <v>253</v>
      </c>
      <c r="C21" s="621"/>
      <c r="D21" s="621"/>
      <c r="E21" s="621"/>
      <c r="F21" s="621"/>
      <c r="G21" s="621"/>
      <c r="H21" s="621"/>
      <c r="I21" s="621"/>
      <c r="J21" s="621"/>
      <c r="K21" s="621"/>
      <c r="L21" s="621"/>
      <c r="M21" s="621"/>
      <c r="N21" s="621"/>
      <c r="O21" s="621"/>
      <c r="P21" s="621"/>
      <c r="Q21" s="622"/>
      <c r="R21" s="623">
        <v>1147</v>
      </c>
      <c r="S21" s="624"/>
      <c r="T21" s="624"/>
      <c r="U21" s="624"/>
      <c r="V21" s="624"/>
      <c r="W21" s="624"/>
      <c r="X21" s="624"/>
      <c r="Y21" s="625"/>
      <c r="Z21" s="626">
        <v>0</v>
      </c>
      <c r="AA21" s="626"/>
      <c r="AB21" s="626"/>
      <c r="AC21" s="626"/>
      <c r="AD21" s="627">
        <v>1147</v>
      </c>
      <c r="AE21" s="627"/>
      <c r="AF21" s="627"/>
      <c r="AG21" s="627"/>
      <c r="AH21" s="627"/>
      <c r="AI21" s="627"/>
      <c r="AJ21" s="627"/>
      <c r="AK21" s="627"/>
      <c r="AL21" s="628">
        <v>0</v>
      </c>
      <c r="AM21" s="629"/>
      <c r="AN21" s="629"/>
      <c r="AO21" s="630"/>
      <c r="AP21" s="640" t="s">
        <v>254</v>
      </c>
      <c r="AQ21" s="641"/>
      <c r="AR21" s="641"/>
      <c r="AS21" s="641"/>
      <c r="AT21" s="641"/>
      <c r="AU21" s="641"/>
      <c r="AV21" s="641"/>
      <c r="AW21" s="641"/>
      <c r="AX21" s="641"/>
      <c r="AY21" s="641"/>
      <c r="AZ21" s="641"/>
      <c r="BA21" s="641"/>
      <c r="BB21" s="641"/>
      <c r="BC21" s="641"/>
      <c r="BD21" s="641"/>
      <c r="BE21" s="641"/>
      <c r="BF21" s="642"/>
      <c r="BG21" s="623">
        <v>4215</v>
      </c>
      <c r="BH21" s="624"/>
      <c r="BI21" s="624"/>
      <c r="BJ21" s="624"/>
      <c r="BK21" s="624"/>
      <c r="BL21" s="624"/>
      <c r="BM21" s="624"/>
      <c r="BN21" s="625"/>
      <c r="BO21" s="626">
        <v>0.6</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255</v>
      </c>
      <c r="C22" s="621"/>
      <c r="D22" s="621"/>
      <c r="E22" s="621"/>
      <c r="F22" s="621"/>
      <c r="G22" s="621"/>
      <c r="H22" s="621"/>
      <c r="I22" s="621"/>
      <c r="J22" s="621"/>
      <c r="K22" s="621"/>
      <c r="L22" s="621"/>
      <c r="M22" s="621"/>
      <c r="N22" s="621"/>
      <c r="O22" s="621"/>
      <c r="P22" s="621"/>
      <c r="Q22" s="622"/>
      <c r="R22" s="623">
        <v>30833</v>
      </c>
      <c r="S22" s="624"/>
      <c r="T22" s="624"/>
      <c r="U22" s="624"/>
      <c r="V22" s="624"/>
      <c r="W22" s="624"/>
      <c r="X22" s="624"/>
      <c r="Y22" s="625"/>
      <c r="Z22" s="626">
        <v>0.3</v>
      </c>
      <c r="AA22" s="626"/>
      <c r="AB22" s="626"/>
      <c r="AC22" s="626"/>
      <c r="AD22" s="627" t="s">
        <v>108</v>
      </c>
      <c r="AE22" s="627"/>
      <c r="AF22" s="627"/>
      <c r="AG22" s="627"/>
      <c r="AH22" s="627"/>
      <c r="AI22" s="627"/>
      <c r="AJ22" s="627"/>
      <c r="AK22" s="627"/>
      <c r="AL22" s="628" t="s">
        <v>108</v>
      </c>
      <c r="AM22" s="629"/>
      <c r="AN22" s="629"/>
      <c r="AO22" s="630"/>
      <c r="AP22" s="640" t="s">
        <v>256</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257</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258</v>
      </c>
      <c r="C23" s="621"/>
      <c r="D23" s="621"/>
      <c r="E23" s="621"/>
      <c r="F23" s="621"/>
      <c r="G23" s="621"/>
      <c r="H23" s="621"/>
      <c r="I23" s="621"/>
      <c r="J23" s="621"/>
      <c r="K23" s="621"/>
      <c r="L23" s="621"/>
      <c r="M23" s="621"/>
      <c r="N23" s="621"/>
      <c r="O23" s="621"/>
      <c r="P23" s="621"/>
      <c r="Q23" s="622"/>
      <c r="R23" s="623">
        <v>242943</v>
      </c>
      <c r="S23" s="624"/>
      <c r="T23" s="624"/>
      <c r="U23" s="624"/>
      <c r="V23" s="624"/>
      <c r="W23" s="624"/>
      <c r="X23" s="624"/>
      <c r="Y23" s="625"/>
      <c r="Z23" s="626">
        <v>2.4</v>
      </c>
      <c r="AA23" s="626"/>
      <c r="AB23" s="626"/>
      <c r="AC23" s="626"/>
      <c r="AD23" s="627">
        <v>4686</v>
      </c>
      <c r="AE23" s="627"/>
      <c r="AF23" s="627"/>
      <c r="AG23" s="627"/>
      <c r="AH23" s="627"/>
      <c r="AI23" s="627"/>
      <c r="AJ23" s="627"/>
      <c r="AK23" s="627"/>
      <c r="AL23" s="628">
        <v>0.1</v>
      </c>
      <c r="AM23" s="629"/>
      <c r="AN23" s="629"/>
      <c r="AO23" s="630"/>
      <c r="AP23" s="640" t="s">
        <v>259</v>
      </c>
      <c r="AQ23" s="641"/>
      <c r="AR23" s="641"/>
      <c r="AS23" s="641"/>
      <c r="AT23" s="641"/>
      <c r="AU23" s="641"/>
      <c r="AV23" s="641"/>
      <c r="AW23" s="641"/>
      <c r="AX23" s="641"/>
      <c r="AY23" s="641"/>
      <c r="AZ23" s="641"/>
      <c r="BA23" s="641"/>
      <c r="BB23" s="641"/>
      <c r="BC23" s="641"/>
      <c r="BD23" s="641"/>
      <c r="BE23" s="641"/>
      <c r="BF23" s="642"/>
      <c r="BG23" s="623" t="s">
        <v>108</v>
      </c>
      <c r="BH23" s="624"/>
      <c r="BI23" s="624"/>
      <c r="BJ23" s="624"/>
      <c r="BK23" s="624"/>
      <c r="BL23" s="624"/>
      <c r="BM23" s="624"/>
      <c r="BN23" s="625"/>
      <c r="BO23" s="626" t="s">
        <v>108</v>
      </c>
      <c r="BP23" s="626"/>
      <c r="BQ23" s="626"/>
      <c r="BR23" s="626"/>
      <c r="BS23" s="632" t="s">
        <v>108</v>
      </c>
      <c r="BT23" s="624"/>
      <c r="BU23" s="624"/>
      <c r="BV23" s="624"/>
      <c r="BW23" s="624"/>
      <c r="BX23" s="624"/>
      <c r="BY23" s="624"/>
      <c r="BZ23" s="624"/>
      <c r="CA23" s="624"/>
      <c r="CB23" s="633"/>
      <c r="CD23" s="605" t="s">
        <v>198</v>
      </c>
      <c r="CE23" s="606"/>
      <c r="CF23" s="606"/>
      <c r="CG23" s="606"/>
      <c r="CH23" s="606"/>
      <c r="CI23" s="606"/>
      <c r="CJ23" s="606"/>
      <c r="CK23" s="606"/>
      <c r="CL23" s="606"/>
      <c r="CM23" s="606"/>
      <c r="CN23" s="606"/>
      <c r="CO23" s="606"/>
      <c r="CP23" s="606"/>
      <c r="CQ23" s="607"/>
      <c r="CR23" s="605" t="s">
        <v>260</v>
      </c>
      <c r="CS23" s="606"/>
      <c r="CT23" s="606"/>
      <c r="CU23" s="606"/>
      <c r="CV23" s="606"/>
      <c r="CW23" s="606"/>
      <c r="CX23" s="606"/>
      <c r="CY23" s="607"/>
      <c r="CZ23" s="605" t="s">
        <v>261</v>
      </c>
      <c r="DA23" s="606"/>
      <c r="DB23" s="606"/>
      <c r="DC23" s="607"/>
      <c r="DD23" s="605" t="s">
        <v>262</v>
      </c>
      <c r="DE23" s="606"/>
      <c r="DF23" s="606"/>
      <c r="DG23" s="606"/>
      <c r="DH23" s="606"/>
      <c r="DI23" s="606"/>
      <c r="DJ23" s="606"/>
      <c r="DK23" s="607"/>
      <c r="DL23" s="646" t="s">
        <v>263</v>
      </c>
      <c r="DM23" s="647"/>
      <c r="DN23" s="647"/>
      <c r="DO23" s="647"/>
      <c r="DP23" s="647"/>
      <c r="DQ23" s="647"/>
      <c r="DR23" s="647"/>
      <c r="DS23" s="647"/>
      <c r="DT23" s="647"/>
      <c r="DU23" s="647"/>
      <c r="DV23" s="648"/>
      <c r="DW23" s="605" t="s">
        <v>264</v>
      </c>
      <c r="DX23" s="606"/>
      <c r="DY23" s="606"/>
      <c r="DZ23" s="606"/>
      <c r="EA23" s="606"/>
      <c r="EB23" s="606"/>
      <c r="EC23" s="607"/>
    </row>
    <row r="24" spans="2:133" ht="11.25" customHeight="1">
      <c r="B24" s="620" t="s">
        <v>265</v>
      </c>
      <c r="C24" s="621"/>
      <c r="D24" s="621"/>
      <c r="E24" s="621"/>
      <c r="F24" s="621"/>
      <c r="G24" s="621"/>
      <c r="H24" s="621"/>
      <c r="I24" s="621"/>
      <c r="J24" s="621"/>
      <c r="K24" s="621"/>
      <c r="L24" s="621"/>
      <c r="M24" s="621"/>
      <c r="N24" s="621"/>
      <c r="O24" s="621"/>
      <c r="P24" s="621"/>
      <c r="Q24" s="622"/>
      <c r="R24" s="623">
        <v>24761</v>
      </c>
      <c r="S24" s="624"/>
      <c r="T24" s="624"/>
      <c r="U24" s="624"/>
      <c r="V24" s="624"/>
      <c r="W24" s="624"/>
      <c r="X24" s="624"/>
      <c r="Y24" s="625"/>
      <c r="Z24" s="626">
        <v>0.2</v>
      </c>
      <c r="AA24" s="626"/>
      <c r="AB24" s="626"/>
      <c r="AC24" s="626"/>
      <c r="AD24" s="627" t="s">
        <v>108</v>
      </c>
      <c r="AE24" s="627"/>
      <c r="AF24" s="627"/>
      <c r="AG24" s="627"/>
      <c r="AH24" s="627"/>
      <c r="AI24" s="627"/>
      <c r="AJ24" s="627"/>
      <c r="AK24" s="627"/>
      <c r="AL24" s="628" t="s">
        <v>108</v>
      </c>
      <c r="AM24" s="629"/>
      <c r="AN24" s="629"/>
      <c r="AO24" s="630"/>
      <c r="AP24" s="640" t="s">
        <v>266</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267</v>
      </c>
      <c r="CE24" s="635"/>
      <c r="CF24" s="635"/>
      <c r="CG24" s="635"/>
      <c r="CH24" s="635"/>
      <c r="CI24" s="635"/>
      <c r="CJ24" s="635"/>
      <c r="CK24" s="635"/>
      <c r="CL24" s="635"/>
      <c r="CM24" s="635"/>
      <c r="CN24" s="635"/>
      <c r="CO24" s="635"/>
      <c r="CP24" s="635"/>
      <c r="CQ24" s="636"/>
      <c r="CR24" s="612">
        <v>3270440</v>
      </c>
      <c r="CS24" s="613"/>
      <c r="CT24" s="613"/>
      <c r="CU24" s="613"/>
      <c r="CV24" s="613"/>
      <c r="CW24" s="613"/>
      <c r="CX24" s="613"/>
      <c r="CY24" s="614"/>
      <c r="CZ24" s="650">
        <v>33.4</v>
      </c>
      <c r="DA24" s="651"/>
      <c r="DB24" s="651"/>
      <c r="DC24" s="652"/>
      <c r="DD24" s="649">
        <v>2773902</v>
      </c>
      <c r="DE24" s="613"/>
      <c r="DF24" s="613"/>
      <c r="DG24" s="613"/>
      <c r="DH24" s="613"/>
      <c r="DI24" s="613"/>
      <c r="DJ24" s="613"/>
      <c r="DK24" s="614"/>
      <c r="DL24" s="649">
        <v>2558459</v>
      </c>
      <c r="DM24" s="613"/>
      <c r="DN24" s="613"/>
      <c r="DO24" s="613"/>
      <c r="DP24" s="613"/>
      <c r="DQ24" s="613"/>
      <c r="DR24" s="613"/>
      <c r="DS24" s="613"/>
      <c r="DT24" s="613"/>
      <c r="DU24" s="613"/>
      <c r="DV24" s="614"/>
      <c r="DW24" s="617">
        <v>50.8</v>
      </c>
      <c r="DX24" s="618"/>
      <c r="DY24" s="618"/>
      <c r="DZ24" s="618"/>
      <c r="EA24" s="618"/>
      <c r="EB24" s="618"/>
      <c r="EC24" s="619"/>
    </row>
    <row r="25" spans="2:133" ht="11.25" customHeight="1">
      <c r="B25" s="620" t="s">
        <v>268</v>
      </c>
      <c r="C25" s="621"/>
      <c r="D25" s="621"/>
      <c r="E25" s="621"/>
      <c r="F25" s="621"/>
      <c r="G25" s="621"/>
      <c r="H25" s="621"/>
      <c r="I25" s="621"/>
      <c r="J25" s="621"/>
      <c r="K25" s="621"/>
      <c r="L25" s="621"/>
      <c r="M25" s="621"/>
      <c r="N25" s="621"/>
      <c r="O25" s="621"/>
      <c r="P25" s="621"/>
      <c r="Q25" s="622"/>
      <c r="R25" s="623">
        <v>1472578</v>
      </c>
      <c r="S25" s="624"/>
      <c r="T25" s="624"/>
      <c r="U25" s="624"/>
      <c r="V25" s="624"/>
      <c r="W25" s="624"/>
      <c r="X25" s="624"/>
      <c r="Y25" s="625"/>
      <c r="Z25" s="626">
        <v>14.6</v>
      </c>
      <c r="AA25" s="626"/>
      <c r="AB25" s="626"/>
      <c r="AC25" s="626"/>
      <c r="AD25" s="627" t="s">
        <v>108</v>
      </c>
      <c r="AE25" s="627"/>
      <c r="AF25" s="627"/>
      <c r="AG25" s="627"/>
      <c r="AH25" s="627"/>
      <c r="AI25" s="627"/>
      <c r="AJ25" s="627"/>
      <c r="AK25" s="627"/>
      <c r="AL25" s="628" t="s">
        <v>108</v>
      </c>
      <c r="AM25" s="629"/>
      <c r="AN25" s="629"/>
      <c r="AO25" s="630"/>
      <c r="AP25" s="640" t="s">
        <v>269</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270</v>
      </c>
      <c r="CE25" s="638"/>
      <c r="CF25" s="638"/>
      <c r="CG25" s="638"/>
      <c r="CH25" s="638"/>
      <c r="CI25" s="638"/>
      <c r="CJ25" s="638"/>
      <c r="CK25" s="638"/>
      <c r="CL25" s="638"/>
      <c r="CM25" s="638"/>
      <c r="CN25" s="638"/>
      <c r="CO25" s="638"/>
      <c r="CP25" s="638"/>
      <c r="CQ25" s="639"/>
      <c r="CR25" s="623">
        <v>1219683</v>
      </c>
      <c r="CS25" s="655"/>
      <c r="CT25" s="655"/>
      <c r="CU25" s="655"/>
      <c r="CV25" s="655"/>
      <c r="CW25" s="655"/>
      <c r="CX25" s="655"/>
      <c r="CY25" s="656"/>
      <c r="CZ25" s="657">
        <v>12.5</v>
      </c>
      <c r="DA25" s="658"/>
      <c r="DB25" s="658"/>
      <c r="DC25" s="659"/>
      <c r="DD25" s="632">
        <v>1172184</v>
      </c>
      <c r="DE25" s="655"/>
      <c r="DF25" s="655"/>
      <c r="DG25" s="655"/>
      <c r="DH25" s="655"/>
      <c r="DI25" s="655"/>
      <c r="DJ25" s="655"/>
      <c r="DK25" s="656"/>
      <c r="DL25" s="632">
        <v>1121444</v>
      </c>
      <c r="DM25" s="655"/>
      <c r="DN25" s="655"/>
      <c r="DO25" s="655"/>
      <c r="DP25" s="655"/>
      <c r="DQ25" s="655"/>
      <c r="DR25" s="655"/>
      <c r="DS25" s="655"/>
      <c r="DT25" s="655"/>
      <c r="DU25" s="655"/>
      <c r="DV25" s="656"/>
      <c r="DW25" s="628">
        <v>22.3</v>
      </c>
      <c r="DX25" s="653"/>
      <c r="DY25" s="653"/>
      <c r="DZ25" s="653"/>
      <c r="EA25" s="653"/>
      <c r="EB25" s="653"/>
      <c r="EC25" s="654"/>
    </row>
    <row r="26" spans="2:133" ht="11.25" customHeight="1">
      <c r="B26" s="660" t="s">
        <v>271</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272</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273</v>
      </c>
      <c r="CE26" s="638"/>
      <c r="CF26" s="638"/>
      <c r="CG26" s="638"/>
      <c r="CH26" s="638"/>
      <c r="CI26" s="638"/>
      <c r="CJ26" s="638"/>
      <c r="CK26" s="638"/>
      <c r="CL26" s="638"/>
      <c r="CM26" s="638"/>
      <c r="CN26" s="638"/>
      <c r="CO26" s="638"/>
      <c r="CP26" s="638"/>
      <c r="CQ26" s="639"/>
      <c r="CR26" s="623">
        <v>734987</v>
      </c>
      <c r="CS26" s="624"/>
      <c r="CT26" s="624"/>
      <c r="CU26" s="624"/>
      <c r="CV26" s="624"/>
      <c r="CW26" s="624"/>
      <c r="CX26" s="624"/>
      <c r="CY26" s="625"/>
      <c r="CZ26" s="657">
        <v>7.5</v>
      </c>
      <c r="DA26" s="658"/>
      <c r="DB26" s="658"/>
      <c r="DC26" s="659"/>
      <c r="DD26" s="632">
        <v>699675</v>
      </c>
      <c r="DE26" s="624"/>
      <c r="DF26" s="624"/>
      <c r="DG26" s="624"/>
      <c r="DH26" s="624"/>
      <c r="DI26" s="624"/>
      <c r="DJ26" s="624"/>
      <c r="DK26" s="625"/>
      <c r="DL26" s="632" t="s">
        <v>210</v>
      </c>
      <c r="DM26" s="624"/>
      <c r="DN26" s="624"/>
      <c r="DO26" s="624"/>
      <c r="DP26" s="624"/>
      <c r="DQ26" s="624"/>
      <c r="DR26" s="624"/>
      <c r="DS26" s="624"/>
      <c r="DT26" s="624"/>
      <c r="DU26" s="624"/>
      <c r="DV26" s="625"/>
      <c r="DW26" s="628" t="s">
        <v>210</v>
      </c>
      <c r="DX26" s="653"/>
      <c r="DY26" s="653"/>
      <c r="DZ26" s="653"/>
      <c r="EA26" s="653"/>
      <c r="EB26" s="653"/>
      <c r="EC26" s="654"/>
    </row>
    <row r="27" spans="2:133" ht="11.25" customHeight="1">
      <c r="B27" s="620" t="s">
        <v>274</v>
      </c>
      <c r="C27" s="621"/>
      <c r="D27" s="621"/>
      <c r="E27" s="621"/>
      <c r="F27" s="621"/>
      <c r="G27" s="621"/>
      <c r="H27" s="621"/>
      <c r="I27" s="621"/>
      <c r="J27" s="621"/>
      <c r="K27" s="621"/>
      <c r="L27" s="621"/>
      <c r="M27" s="621"/>
      <c r="N27" s="621"/>
      <c r="O27" s="621"/>
      <c r="P27" s="621"/>
      <c r="Q27" s="622"/>
      <c r="R27" s="623">
        <v>469177</v>
      </c>
      <c r="S27" s="624"/>
      <c r="T27" s="624"/>
      <c r="U27" s="624"/>
      <c r="V27" s="624"/>
      <c r="W27" s="624"/>
      <c r="X27" s="624"/>
      <c r="Y27" s="625"/>
      <c r="Z27" s="626">
        <v>4.7</v>
      </c>
      <c r="AA27" s="626"/>
      <c r="AB27" s="626"/>
      <c r="AC27" s="626"/>
      <c r="AD27" s="627" t="s">
        <v>108</v>
      </c>
      <c r="AE27" s="627"/>
      <c r="AF27" s="627"/>
      <c r="AG27" s="627"/>
      <c r="AH27" s="627"/>
      <c r="AI27" s="627"/>
      <c r="AJ27" s="627"/>
      <c r="AK27" s="627"/>
      <c r="AL27" s="628" t="s">
        <v>108</v>
      </c>
      <c r="AM27" s="629"/>
      <c r="AN27" s="629"/>
      <c r="AO27" s="630"/>
      <c r="AP27" s="620" t="s">
        <v>275</v>
      </c>
      <c r="AQ27" s="621"/>
      <c r="AR27" s="621"/>
      <c r="AS27" s="621"/>
      <c r="AT27" s="621"/>
      <c r="AU27" s="621"/>
      <c r="AV27" s="621"/>
      <c r="AW27" s="621"/>
      <c r="AX27" s="621"/>
      <c r="AY27" s="621"/>
      <c r="AZ27" s="621"/>
      <c r="BA27" s="621"/>
      <c r="BB27" s="621"/>
      <c r="BC27" s="621"/>
      <c r="BD27" s="621"/>
      <c r="BE27" s="621"/>
      <c r="BF27" s="622"/>
      <c r="BG27" s="623">
        <v>716261</v>
      </c>
      <c r="BH27" s="624"/>
      <c r="BI27" s="624"/>
      <c r="BJ27" s="624"/>
      <c r="BK27" s="624"/>
      <c r="BL27" s="624"/>
      <c r="BM27" s="624"/>
      <c r="BN27" s="625"/>
      <c r="BO27" s="626">
        <v>100</v>
      </c>
      <c r="BP27" s="626"/>
      <c r="BQ27" s="626"/>
      <c r="BR27" s="626"/>
      <c r="BS27" s="632">
        <v>33183</v>
      </c>
      <c r="BT27" s="624"/>
      <c r="BU27" s="624"/>
      <c r="BV27" s="624"/>
      <c r="BW27" s="624"/>
      <c r="BX27" s="624"/>
      <c r="BY27" s="624"/>
      <c r="BZ27" s="624"/>
      <c r="CA27" s="624"/>
      <c r="CB27" s="633"/>
      <c r="CD27" s="637" t="s">
        <v>276</v>
      </c>
      <c r="CE27" s="638"/>
      <c r="CF27" s="638"/>
      <c r="CG27" s="638"/>
      <c r="CH27" s="638"/>
      <c r="CI27" s="638"/>
      <c r="CJ27" s="638"/>
      <c r="CK27" s="638"/>
      <c r="CL27" s="638"/>
      <c r="CM27" s="638"/>
      <c r="CN27" s="638"/>
      <c r="CO27" s="638"/>
      <c r="CP27" s="638"/>
      <c r="CQ27" s="639"/>
      <c r="CR27" s="623">
        <v>595020</v>
      </c>
      <c r="CS27" s="655"/>
      <c r="CT27" s="655"/>
      <c r="CU27" s="655"/>
      <c r="CV27" s="655"/>
      <c r="CW27" s="655"/>
      <c r="CX27" s="655"/>
      <c r="CY27" s="656"/>
      <c r="CZ27" s="657">
        <v>6.1</v>
      </c>
      <c r="DA27" s="658"/>
      <c r="DB27" s="658"/>
      <c r="DC27" s="659"/>
      <c r="DD27" s="632">
        <v>188742</v>
      </c>
      <c r="DE27" s="655"/>
      <c r="DF27" s="655"/>
      <c r="DG27" s="655"/>
      <c r="DH27" s="655"/>
      <c r="DI27" s="655"/>
      <c r="DJ27" s="655"/>
      <c r="DK27" s="656"/>
      <c r="DL27" s="632">
        <v>187974</v>
      </c>
      <c r="DM27" s="655"/>
      <c r="DN27" s="655"/>
      <c r="DO27" s="655"/>
      <c r="DP27" s="655"/>
      <c r="DQ27" s="655"/>
      <c r="DR27" s="655"/>
      <c r="DS27" s="655"/>
      <c r="DT27" s="655"/>
      <c r="DU27" s="655"/>
      <c r="DV27" s="656"/>
      <c r="DW27" s="628">
        <v>3.7</v>
      </c>
      <c r="DX27" s="653"/>
      <c r="DY27" s="653"/>
      <c r="DZ27" s="653"/>
      <c r="EA27" s="653"/>
      <c r="EB27" s="653"/>
      <c r="EC27" s="654"/>
    </row>
    <row r="28" spans="2:133" ht="11.25" customHeight="1">
      <c r="B28" s="620" t="s">
        <v>277</v>
      </c>
      <c r="C28" s="621"/>
      <c r="D28" s="621"/>
      <c r="E28" s="621"/>
      <c r="F28" s="621"/>
      <c r="G28" s="621"/>
      <c r="H28" s="621"/>
      <c r="I28" s="621"/>
      <c r="J28" s="621"/>
      <c r="K28" s="621"/>
      <c r="L28" s="621"/>
      <c r="M28" s="621"/>
      <c r="N28" s="621"/>
      <c r="O28" s="621"/>
      <c r="P28" s="621"/>
      <c r="Q28" s="622"/>
      <c r="R28" s="623">
        <v>87673</v>
      </c>
      <c r="S28" s="624"/>
      <c r="T28" s="624"/>
      <c r="U28" s="624"/>
      <c r="V28" s="624"/>
      <c r="W28" s="624"/>
      <c r="X28" s="624"/>
      <c r="Y28" s="625"/>
      <c r="Z28" s="626">
        <v>0.9</v>
      </c>
      <c r="AA28" s="626"/>
      <c r="AB28" s="626"/>
      <c r="AC28" s="626"/>
      <c r="AD28" s="627">
        <v>4301</v>
      </c>
      <c r="AE28" s="627"/>
      <c r="AF28" s="627"/>
      <c r="AG28" s="627"/>
      <c r="AH28" s="627"/>
      <c r="AI28" s="627"/>
      <c r="AJ28" s="627"/>
      <c r="AK28" s="627"/>
      <c r="AL28" s="628">
        <v>0.1</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278</v>
      </c>
      <c r="CE28" s="638"/>
      <c r="CF28" s="638"/>
      <c r="CG28" s="638"/>
      <c r="CH28" s="638"/>
      <c r="CI28" s="638"/>
      <c r="CJ28" s="638"/>
      <c r="CK28" s="638"/>
      <c r="CL28" s="638"/>
      <c r="CM28" s="638"/>
      <c r="CN28" s="638"/>
      <c r="CO28" s="638"/>
      <c r="CP28" s="638"/>
      <c r="CQ28" s="639"/>
      <c r="CR28" s="623">
        <v>1455737</v>
      </c>
      <c r="CS28" s="624"/>
      <c r="CT28" s="624"/>
      <c r="CU28" s="624"/>
      <c r="CV28" s="624"/>
      <c r="CW28" s="624"/>
      <c r="CX28" s="624"/>
      <c r="CY28" s="625"/>
      <c r="CZ28" s="657">
        <v>14.9</v>
      </c>
      <c r="DA28" s="658"/>
      <c r="DB28" s="658"/>
      <c r="DC28" s="659"/>
      <c r="DD28" s="632">
        <v>1412976</v>
      </c>
      <c r="DE28" s="624"/>
      <c r="DF28" s="624"/>
      <c r="DG28" s="624"/>
      <c r="DH28" s="624"/>
      <c r="DI28" s="624"/>
      <c r="DJ28" s="624"/>
      <c r="DK28" s="625"/>
      <c r="DL28" s="632">
        <v>1249041</v>
      </c>
      <c r="DM28" s="624"/>
      <c r="DN28" s="624"/>
      <c r="DO28" s="624"/>
      <c r="DP28" s="624"/>
      <c r="DQ28" s="624"/>
      <c r="DR28" s="624"/>
      <c r="DS28" s="624"/>
      <c r="DT28" s="624"/>
      <c r="DU28" s="624"/>
      <c r="DV28" s="625"/>
      <c r="DW28" s="628">
        <v>24.8</v>
      </c>
      <c r="DX28" s="653"/>
      <c r="DY28" s="653"/>
      <c r="DZ28" s="653"/>
      <c r="EA28" s="653"/>
      <c r="EB28" s="653"/>
      <c r="EC28" s="654"/>
    </row>
    <row r="29" spans="2:133" ht="11.25" customHeight="1">
      <c r="B29" s="620" t="s">
        <v>279</v>
      </c>
      <c r="C29" s="621"/>
      <c r="D29" s="621"/>
      <c r="E29" s="621"/>
      <c r="F29" s="621"/>
      <c r="G29" s="621"/>
      <c r="H29" s="621"/>
      <c r="I29" s="621"/>
      <c r="J29" s="621"/>
      <c r="K29" s="621"/>
      <c r="L29" s="621"/>
      <c r="M29" s="621"/>
      <c r="N29" s="621"/>
      <c r="O29" s="621"/>
      <c r="P29" s="621"/>
      <c r="Q29" s="622"/>
      <c r="R29" s="623">
        <v>7498</v>
      </c>
      <c r="S29" s="624"/>
      <c r="T29" s="624"/>
      <c r="U29" s="624"/>
      <c r="V29" s="624"/>
      <c r="W29" s="624"/>
      <c r="X29" s="624"/>
      <c r="Y29" s="625"/>
      <c r="Z29" s="626">
        <v>0.1</v>
      </c>
      <c r="AA29" s="626"/>
      <c r="AB29" s="626"/>
      <c r="AC29" s="626"/>
      <c r="AD29" s="627" t="s">
        <v>108</v>
      </c>
      <c r="AE29" s="627"/>
      <c r="AF29" s="627"/>
      <c r="AG29" s="627"/>
      <c r="AH29" s="627"/>
      <c r="AI29" s="627"/>
      <c r="AJ29" s="627"/>
      <c r="AK29" s="627"/>
      <c r="AL29" s="628" t="s">
        <v>108</v>
      </c>
      <c r="AM29" s="629"/>
      <c r="AN29" s="629"/>
      <c r="AO29" s="630"/>
      <c r="AP29" s="602" t="s">
        <v>198</v>
      </c>
      <c r="AQ29" s="603"/>
      <c r="AR29" s="603"/>
      <c r="AS29" s="603"/>
      <c r="AT29" s="603"/>
      <c r="AU29" s="603"/>
      <c r="AV29" s="603"/>
      <c r="AW29" s="603"/>
      <c r="AX29" s="603"/>
      <c r="AY29" s="603"/>
      <c r="AZ29" s="603"/>
      <c r="BA29" s="603"/>
      <c r="BB29" s="603"/>
      <c r="BC29" s="603"/>
      <c r="BD29" s="603"/>
      <c r="BE29" s="603"/>
      <c r="BF29" s="604"/>
      <c r="BG29" s="602" t="s">
        <v>280</v>
      </c>
      <c r="BH29" s="664"/>
      <c r="BI29" s="664"/>
      <c r="BJ29" s="664"/>
      <c r="BK29" s="664"/>
      <c r="BL29" s="664"/>
      <c r="BM29" s="664"/>
      <c r="BN29" s="664"/>
      <c r="BO29" s="664"/>
      <c r="BP29" s="664"/>
      <c r="BQ29" s="665"/>
      <c r="BR29" s="602" t="s">
        <v>281</v>
      </c>
      <c r="BS29" s="664"/>
      <c r="BT29" s="664"/>
      <c r="BU29" s="664"/>
      <c r="BV29" s="664"/>
      <c r="BW29" s="664"/>
      <c r="BX29" s="664"/>
      <c r="BY29" s="664"/>
      <c r="BZ29" s="664"/>
      <c r="CA29" s="664"/>
      <c r="CB29" s="665"/>
      <c r="CD29" s="684" t="s">
        <v>282</v>
      </c>
      <c r="CE29" s="685"/>
      <c r="CF29" s="637" t="s">
        <v>283</v>
      </c>
      <c r="CG29" s="638"/>
      <c r="CH29" s="638"/>
      <c r="CI29" s="638"/>
      <c r="CJ29" s="638"/>
      <c r="CK29" s="638"/>
      <c r="CL29" s="638"/>
      <c r="CM29" s="638"/>
      <c r="CN29" s="638"/>
      <c r="CO29" s="638"/>
      <c r="CP29" s="638"/>
      <c r="CQ29" s="639"/>
      <c r="CR29" s="623">
        <v>1455718</v>
      </c>
      <c r="CS29" s="655"/>
      <c r="CT29" s="655"/>
      <c r="CU29" s="655"/>
      <c r="CV29" s="655"/>
      <c r="CW29" s="655"/>
      <c r="CX29" s="655"/>
      <c r="CY29" s="656"/>
      <c r="CZ29" s="657">
        <v>14.9</v>
      </c>
      <c r="DA29" s="658"/>
      <c r="DB29" s="658"/>
      <c r="DC29" s="659"/>
      <c r="DD29" s="632">
        <v>1412957</v>
      </c>
      <c r="DE29" s="655"/>
      <c r="DF29" s="655"/>
      <c r="DG29" s="655"/>
      <c r="DH29" s="655"/>
      <c r="DI29" s="655"/>
      <c r="DJ29" s="655"/>
      <c r="DK29" s="656"/>
      <c r="DL29" s="632">
        <v>1249022</v>
      </c>
      <c r="DM29" s="655"/>
      <c r="DN29" s="655"/>
      <c r="DO29" s="655"/>
      <c r="DP29" s="655"/>
      <c r="DQ29" s="655"/>
      <c r="DR29" s="655"/>
      <c r="DS29" s="655"/>
      <c r="DT29" s="655"/>
      <c r="DU29" s="655"/>
      <c r="DV29" s="656"/>
      <c r="DW29" s="628">
        <v>24.8</v>
      </c>
      <c r="DX29" s="653"/>
      <c r="DY29" s="653"/>
      <c r="DZ29" s="653"/>
      <c r="EA29" s="653"/>
      <c r="EB29" s="653"/>
      <c r="EC29" s="654"/>
    </row>
    <row r="30" spans="2:133" ht="11.25" customHeight="1">
      <c r="B30" s="620" t="s">
        <v>284</v>
      </c>
      <c r="C30" s="621"/>
      <c r="D30" s="621"/>
      <c r="E30" s="621"/>
      <c r="F30" s="621"/>
      <c r="G30" s="621"/>
      <c r="H30" s="621"/>
      <c r="I30" s="621"/>
      <c r="J30" s="621"/>
      <c r="K30" s="621"/>
      <c r="L30" s="621"/>
      <c r="M30" s="621"/>
      <c r="N30" s="621"/>
      <c r="O30" s="621"/>
      <c r="P30" s="621"/>
      <c r="Q30" s="622"/>
      <c r="R30" s="623">
        <v>219243</v>
      </c>
      <c r="S30" s="624"/>
      <c r="T30" s="624"/>
      <c r="U30" s="624"/>
      <c r="V30" s="624"/>
      <c r="W30" s="624"/>
      <c r="X30" s="624"/>
      <c r="Y30" s="625"/>
      <c r="Z30" s="626">
        <v>2.2000000000000002</v>
      </c>
      <c r="AA30" s="626"/>
      <c r="AB30" s="626"/>
      <c r="AC30" s="626"/>
      <c r="AD30" s="627" t="s">
        <v>108</v>
      </c>
      <c r="AE30" s="627"/>
      <c r="AF30" s="627"/>
      <c r="AG30" s="627"/>
      <c r="AH30" s="627"/>
      <c r="AI30" s="627"/>
      <c r="AJ30" s="627"/>
      <c r="AK30" s="627"/>
      <c r="AL30" s="628" t="s">
        <v>108</v>
      </c>
      <c r="AM30" s="629"/>
      <c r="AN30" s="629"/>
      <c r="AO30" s="630"/>
      <c r="AP30" s="669" t="s">
        <v>285</v>
      </c>
      <c r="AQ30" s="670"/>
      <c r="AR30" s="670"/>
      <c r="AS30" s="670"/>
      <c r="AT30" s="675" t="s">
        <v>286</v>
      </c>
      <c r="AU30" s="182"/>
      <c r="AV30" s="182"/>
      <c r="AW30" s="182"/>
      <c r="AX30" s="609" t="s">
        <v>164</v>
      </c>
      <c r="AY30" s="610"/>
      <c r="AZ30" s="610"/>
      <c r="BA30" s="610"/>
      <c r="BB30" s="610"/>
      <c r="BC30" s="610"/>
      <c r="BD30" s="610"/>
      <c r="BE30" s="610"/>
      <c r="BF30" s="611"/>
      <c r="BG30" s="681">
        <v>99.1</v>
      </c>
      <c r="BH30" s="682"/>
      <c r="BI30" s="682"/>
      <c r="BJ30" s="682"/>
      <c r="BK30" s="682"/>
      <c r="BL30" s="682"/>
      <c r="BM30" s="618">
        <v>92.9</v>
      </c>
      <c r="BN30" s="682"/>
      <c r="BO30" s="682"/>
      <c r="BP30" s="682"/>
      <c r="BQ30" s="683"/>
      <c r="BR30" s="681">
        <v>99</v>
      </c>
      <c r="BS30" s="682"/>
      <c r="BT30" s="682"/>
      <c r="BU30" s="682"/>
      <c r="BV30" s="682"/>
      <c r="BW30" s="682"/>
      <c r="BX30" s="618">
        <v>92.8</v>
      </c>
      <c r="BY30" s="682"/>
      <c r="BZ30" s="682"/>
      <c r="CA30" s="682"/>
      <c r="CB30" s="683"/>
      <c r="CD30" s="686"/>
      <c r="CE30" s="687"/>
      <c r="CF30" s="637" t="s">
        <v>287</v>
      </c>
      <c r="CG30" s="638"/>
      <c r="CH30" s="638"/>
      <c r="CI30" s="638"/>
      <c r="CJ30" s="638"/>
      <c r="CK30" s="638"/>
      <c r="CL30" s="638"/>
      <c r="CM30" s="638"/>
      <c r="CN30" s="638"/>
      <c r="CO30" s="638"/>
      <c r="CP30" s="638"/>
      <c r="CQ30" s="639"/>
      <c r="CR30" s="623">
        <v>1321207</v>
      </c>
      <c r="CS30" s="624"/>
      <c r="CT30" s="624"/>
      <c r="CU30" s="624"/>
      <c r="CV30" s="624"/>
      <c r="CW30" s="624"/>
      <c r="CX30" s="624"/>
      <c r="CY30" s="625"/>
      <c r="CZ30" s="657">
        <v>13.5</v>
      </c>
      <c r="DA30" s="658"/>
      <c r="DB30" s="658"/>
      <c r="DC30" s="659"/>
      <c r="DD30" s="632">
        <v>1285318</v>
      </c>
      <c r="DE30" s="624"/>
      <c r="DF30" s="624"/>
      <c r="DG30" s="624"/>
      <c r="DH30" s="624"/>
      <c r="DI30" s="624"/>
      <c r="DJ30" s="624"/>
      <c r="DK30" s="625"/>
      <c r="DL30" s="632">
        <v>1121479</v>
      </c>
      <c r="DM30" s="624"/>
      <c r="DN30" s="624"/>
      <c r="DO30" s="624"/>
      <c r="DP30" s="624"/>
      <c r="DQ30" s="624"/>
      <c r="DR30" s="624"/>
      <c r="DS30" s="624"/>
      <c r="DT30" s="624"/>
      <c r="DU30" s="624"/>
      <c r="DV30" s="625"/>
      <c r="DW30" s="628">
        <v>22.3</v>
      </c>
      <c r="DX30" s="653"/>
      <c r="DY30" s="653"/>
      <c r="DZ30" s="653"/>
      <c r="EA30" s="653"/>
      <c r="EB30" s="653"/>
      <c r="EC30" s="654"/>
    </row>
    <row r="31" spans="2:133" ht="11.25" customHeight="1">
      <c r="B31" s="620" t="s">
        <v>288</v>
      </c>
      <c r="C31" s="621"/>
      <c r="D31" s="621"/>
      <c r="E31" s="621"/>
      <c r="F31" s="621"/>
      <c r="G31" s="621"/>
      <c r="H31" s="621"/>
      <c r="I31" s="621"/>
      <c r="J31" s="621"/>
      <c r="K31" s="621"/>
      <c r="L31" s="621"/>
      <c r="M31" s="621"/>
      <c r="N31" s="621"/>
      <c r="O31" s="621"/>
      <c r="P31" s="621"/>
      <c r="Q31" s="622"/>
      <c r="R31" s="623">
        <v>149265</v>
      </c>
      <c r="S31" s="624"/>
      <c r="T31" s="624"/>
      <c r="U31" s="624"/>
      <c r="V31" s="624"/>
      <c r="W31" s="624"/>
      <c r="X31" s="624"/>
      <c r="Y31" s="625"/>
      <c r="Z31" s="626">
        <v>1.5</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289</v>
      </c>
      <c r="AV31" s="181"/>
      <c r="AW31" s="181"/>
      <c r="AX31" s="620" t="s">
        <v>290</v>
      </c>
      <c r="AY31" s="621"/>
      <c r="AZ31" s="621"/>
      <c r="BA31" s="621"/>
      <c r="BB31" s="621"/>
      <c r="BC31" s="621"/>
      <c r="BD31" s="621"/>
      <c r="BE31" s="621"/>
      <c r="BF31" s="622"/>
      <c r="BG31" s="678">
        <v>99.6</v>
      </c>
      <c r="BH31" s="655"/>
      <c r="BI31" s="655"/>
      <c r="BJ31" s="655"/>
      <c r="BK31" s="655"/>
      <c r="BL31" s="655"/>
      <c r="BM31" s="629">
        <v>98.5</v>
      </c>
      <c r="BN31" s="679"/>
      <c r="BO31" s="679"/>
      <c r="BP31" s="679"/>
      <c r="BQ31" s="680"/>
      <c r="BR31" s="678">
        <v>99.5</v>
      </c>
      <c r="BS31" s="655"/>
      <c r="BT31" s="655"/>
      <c r="BU31" s="655"/>
      <c r="BV31" s="655"/>
      <c r="BW31" s="655"/>
      <c r="BX31" s="629">
        <v>98.4</v>
      </c>
      <c r="BY31" s="679"/>
      <c r="BZ31" s="679"/>
      <c r="CA31" s="679"/>
      <c r="CB31" s="680"/>
      <c r="CD31" s="686"/>
      <c r="CE31" s="687"/>
      <c r="CF31" s="637" t="s">
        <v>291</v>
      </c>
      <c r="CG31" s="638"/>
      <c r="CH31" s="638"/>
      <c r="CI31" s="638"/>
      <c r="CJ31" s="638"/>
      <c r="CK31" s="638"/>
      <c r="CL31" s="638"/>
      <c r="CM31" s="638"/>
      <c r="CN31" s="638"/>
      <c r="CO31" s="638"/>
      <c r="CP31" s="638"/>
      <c r="CQ31" s="639"/>
      <c r="CR31" s="623">
        <v>134511</v>
      </c>
      <c r="CS31" s="655"/>
      <c r="CT31" s="655"/>
      <c r="CU31" s="655"/>
      <c r="CV31" s="655"/>
      <c r="CW31" s="655"/>
      <c r="CX31" s="655"/>
      <c r="CY31" s="656"/>
      <c r="CZ31" s="657">
        <v>1.4</v>
      </c>
      <c r="DA31" s="658"/>
      <c r="DB31" s="658"/>
      <c r="DC31" s="659"/>
      <c r="DD31" s="632">
        <v>127639</v>
      </c>
      <c r="DE31" s="655"/>
      <c r="DF31" s="655"/>
      <c r="DG31" s="655"/>
      <c r="DH31" s="655"/>
      <c r="DI31" s="655"/>
      <c r="DJ31" s="655"/>
      <c r="DK31" s="656"/>
      <c r="DL31" s="632">
        <v>127543</v>
      </c>
      <c r="DM31" s="655"/>
      <c r="DN31" s="655"/>
      <c r="DO31" s="655"/>
      <c r="DP31" s="655"/>
      <c r="DQ31" s="655"/>
      <c r="DR31" s="655"/>
      <c r="DS31" s="655"/>
      <c r="DT31" s="655"/>
      <c r="DU31" s="655"/>
      <c r="DV31" s="656"/>
      <c r="DW31" s="628">
        <v>2.5</v>
      </c>
      <c r="DX31" s="653"/>
      <c r="DY31" s="653"/>
      <c r="DZ31" s="653"/>
      <c r="EA31" s="653"/>
      <c r="EB31" s="653"/>
      <c r="EC31" s="654"/>
    </row>
    <row r="32" spans="2:133" ht="11.25" customHeight="1">
      <c r="B32" s="620" t="s">
        <v>292</v>
      </c>
      <c r="C32" s="621"/>
      <c r="D32" s="621"/>
      <c r="E32" s="621"/>
      <c r="F32" s="621"/>
      <c r="G32" s="621"/>
      <c r="H32" s="621"/>
      <c r="I32" s="621"/>
      <c r="J32" s="621"/>
      <c r="K32" s="621"/>
      <c r="L32" s="621"/>
      <c r="M32" s="621"/>
      <c r="N32" s="621"/>
      <c r="O32" s="621"/>
      <c r="P32" s="621"/>
      <c r="Q32" s="622"/>
      <c r="R32" s="623">
        <v>141299</v>
      </c>
      <c r="S32" s="624"/>
      <c r="T32" s="624"/>
      <c r="U32" s="624"/>
      <c r="V32" s="624"/>
      <c r="W32" s="624"/>
      <c r="X32" s="624"/>
      <c r="Y32" s="625"/>
      <c r="Z32" s="626">
        <v>1.4</v>
      </c>
      <c r="AA32" s="626"/>
      <c r="AB32" s="626"/>
      <c r="AC32" s="626"/>
      <c r="AD32" s="627">
        <v>132</v>
      </c>
      <c r="AE32" s="627"/>
      <c r="AF32" s="627"/>
      <c r="AG32" s="627"/>
      <c r="AH32" s="627"/>
      <c r="AI32" s="627"/>
      <c r="AJ32" s="627"/>
      <c r="AK32" s="627"/>
      <c r="AL32" s="628">
        <v>0</v>
      </c>
      <c r="AM32" s="629"/>
      <c r="AN32" s="629"/>
      <c r="AO32" s="630"/>
      <c r="AP32" s="673"/>
      <c r="AQ32" s="674"/>
      <c r="AR32" s="674"/>
      <c r="AS32" s="674"/>
      <c r="AT32" s="677"/>
      <c r="AU32" s="183"/>
      <c r="AV32" s="183"/>
      <c r="AW32" s="183"/>
      <c r="AX32" s="666" t="s">
        <v>293</v>
      </c>
      <c r="AY32" s="667"/>
      <c r="AZ32" s="667"/>
      <c r="BA32" s="667"/>
      <c r="BB32" s="667"/>
      <c r="BC32" s="667"/>
      <c r="BD32" s="667"/>
      <c r="BE32" s="667"/>
      <c r="BF32" s="668"/>
      <c r="BG32" s="690">
        <v>98.6</v>
      </c>
      <c r="BH32" s="691"/>
      <c r="BI32" s="691"/>
      <c r="BJ32" s="691"/>
      <c r="BK32" s="691"/>
      <c r="BL32" s="691"/>
      <c r="BM32" s="692">
        <v>88.5</v>
      </c>
      <c r="BN32" s="691"/>
      <c r="BO32" s="691"/>
      <c r="BP32" s="691"/>
      <c r="BQ32" s="693"/>
      <c r="BR32" s="690">
        <v>98.5</v>
      </c>
      <c r="BS32" s="691"/>
      <c r="BT32" s="691"/>
      <c r="BU32" s="691"/>
      <c r="BV32" s="691"/>
      <c r="BW32" s="691"/>
      <c r="BX32" s="692">
        <v>88.3</v>
      </c>
      <c r="BY32" s="691"/>
      <c r="BZ32" s="691"/>
      <c r="CA32" s="691"/>
      <c r="CB32" s="693"/>
      <c r="CD32" s="688"/>
      <c r="CE32" s="689"/>
      <c r="CF32" s="637" t="s">
        <v>294</v>
      </c>
      <c r="CG32" s="638"/>
      <c r="CH32" s="638"/>
      <c r="CI32" s="638"/>
      <c r="CJ32" s="638"/>
      <c r="CK32" s="638"/>
      <c r="CL32" s="638"/>
      <c r="CM32" s="638"/>
      <c r="CN32" s="638"/>
      <c r="CO32" s="638"/>
      <c r="CP32" s="638"/>
      <c r="CQ32" s="639"/>
      <c r="CR32" s="623">
        <v>19</v>
      </c>
      <c r="CS32" s="624"/>
      <c r="CT32" s="624"/>
      <c r="CU32" s="624"/>
      <c r="CV32" s="624"/>
      <c r="CW32" s="624"/>
      <c r="CX32" s="624"/>
      <c r="CY32" s="625"/>
      <c r="CZ32" s="657">
        <v>0</v>
      </c>
      <c r="DA32" s="658"/>
      <c r="DB32" s="658"/>
      <c r="DC32" s="659"/>
      <c r="DD32" s="632">
        <v>19</v>
      </c>
      <c r="DE32" s="624"/>
      <c r="DF32" s="624"/>
      <c r="DG32" s="624"/>
      <c r="DH32" s="624"/>
      <c r="DI32" s="624"/>
      <c r="DJ32" s="624"/>
      <c r="DK32" s="625"/>
      <c r="DL32" s="632">
        <v>19</v>
      </c>
      <c r="DM32" s="624"/>
      <c r="DN32" s="624"/>
      <c r="DO32" s="624"/>
      <c r="DP32" s="624"/>
      <c r="DQ32" s="624"/>
      <c r="DR32" s="624"/>
      <c r="DS32" s="624"/>
      <c r="DT32" s="624"/>
      <c r="DU32" s="624"/>
      <c r="DV32" s="625"/>
      <c r="DW32" s="628">
        <v>0</v>
      </c>
      <c r="DX32" s="653"/>
      <c r="DY32" s="653"/>
      <c r="DZ32" s="653"/>
      <c r="EA32" s="653"/>
      <c r="EB32" s="653"/>
      <c r="EC32" s="654"/>
    </row>
    <row r="33" spans="2:133" ht="11.25" customHeight="1">
      <c r="B33" s="620" t="s">
        <v>295</v>
      </c>
      <c r="C33" s="621"/>
      <c r="D33" s="621"/>
      <c r="E33" s="621"/>
      <c r="F33" s="621"/>
      <c r="G33" s="621"/>
      <c r="H33" s="621"/>
      <c r="I33" s="621"/>
      <c r="J33" s="621"/>
      <c r="K33" s="621"/>
      <c r="L33" s="621"/>
      <c r="M33" s="621"/>
      <c r="N33" s="621"/>
      <c r="O33" s="621"/>
      <c r="P33" s="621"/>
      <c r="Q33" s="622"/>
      <c r="R33" s="623">
        <v>1715061</v>
      </c>
      <c r="S33" s="624"/>
      <c r="T33" s="624"/>
      <c r="U33" s="624"/>
      <c r="V33" s="624"/>
      <c r="W33" s="624"/>
      <c r="X33" s="624"/>
      <c r="Y33" s="625"/>
      <c r="Z33" s="626">
        <v>17.100000000000001</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296</v>
      </c>
      <c r="CE33" s="638"/>
      <c r="CF33" s="638"/>
      <c r="CG33" s="638"/>
      <c r="CH33" s="638"/>
      <c r="CI33" s="638"/>
      <c r="CJ33" s="638"/>
      <c r="CK33" s="638"/>
      <c r="CL33" s="638"/>
      <c r="CM33" s="638"/>
      <c r="CN33" s="638"/>
      <c r="CO33" s="638"/>
      <c r="CP33" s="638"/>
      <c r="CQ33" s="639"/>
      <c r="CR33" s="623">
        <v>3808285</v>
      </c>
      <c r="CS33" s="655"/>
      <c r="CT33" s="655"/>
      <c r="CU33" s="655"/>
      <c r="CV33" s="655"/>
      <c r="CW33" s="655"/>
      <c r="CX33" s="655"/>
      <c r="CY33" s="656"/>
      <c r="CZ33" s="657">
        <v>38.9</v>
      </c>
      <c r="DA33" s="658"/>
      <c r="DB33" s="658"/>
      <c r="DC33" s="659"/>
      <c r="DD33" s="632">
        <v>2881494</v>
      </c>
      <c r="DE33" s="655"/>
      <c r="DF33" s="655"/>
      <c r="DG33" s="655"/>
      <c r="DH33" s="655"/>
      <c r="DI33" s="655"/>
      <c r="DJ33" s="655"/>
      <c r="DK33" s="656"/>
      <c r="DL33" s="632">
        <v>1820648</v>
      </c>
      <c r="DM33" s="655"/>
      <c r="DN33" s="655"/>
      <c r="DO33" s="655"/>
      <c r="DP33" s="655"/>
      <c r="DQ33" s="655"/>
      <c r="DR33" s="655"/>
      <c r="DS33" s="655"/>
      <c r="DT33" s="655"/>
      <c r="DU33" s="655"/>
      <c r="DV33" s="656"/>
      <c r="DW33" s="628">
        <v>36.200000000000003</v>
      </c>
      <c r="DX33" s="653"/>
      <c r="DY33" s="653"/>
      <c r="DZ33" s="653"/>
      <c r="EA33" s="653"/>
      <c r="EB33" s="653"/>
      <c r="EC33" s="654"/>
    </row>
    <row r="34" spans="2:133" ht="11.25" customHeight="1">
      <c r="B34" s="620" t="s">
        <v>297</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298</v>
      </c>
      <c r="AR34" s="603"/>
      <c r="AS34" s="603"/>
      <c r="AT34" s="603"/>
      <c r="AU34" s="603"/>
      <c r="AV34" s="603"/>
      <c r="AW34" s="603"/>
      <c r="AX34" s="603"/>
      <c r="AY34" s="603"/>
      <c r="AZ34" s="603"/>
      <c r="BA34" s="603"/>
      <c r="BB34" s="603"/>
      <c r="BC34" s="603"/>
      <c r="BD34" s="603"/>
      <c r="BE34" s="603"/>
      <c r="BF34" s="604"/>
      <c r="BG34" s="602" t="s">
        <v>299</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300</v>
      </c>
      <c r="CE34" s="638"/>
      <c r="CF34" s="638"/>
      <c r="CG34" s="638"/>
      <c r="CH34" s="638"/>
      <c r="CI34" s="638"/>
      <c r="CJ34" s="638"/>
      <c r="CK34" s="638"/>
      <c r="CL34" s="638"/>
      <c r="CM34" s="638"/>
      <c r="CN34" s="638"/>
      <c r="CO34" s="638"/>
      <c r="CP34" s="638"/>
      <c r="CQ34" s="639"/>
      <c r="CR34" s="623">
        <v>1340739</v>
      </c>
      <c r="CS34" s="624"/>
      <c r="CT34" s="624"/>
      <c r="CU34" s="624"/>
      <c r="CV34" s="624"/>
      <c r="CW34" s="624"/>
      <c r="CX34" s="624"/>
      <c r="CY34" s="625"/>
      <c r="CZ34" s="657">
        <v>13.7</v>
      </c>
      <c r="DA34" s="658"/>
      <c r="DB34" s="658"/>
      <c r="DC34" s="659"/>
      <c r="DD34" s="632">
        <v>972935</v>
      </c>
      <c r="DE34" s="624"/>
      <c r="DF34" s="624"/>
      <c r="DG34" s="624"/>
      <c r="DH34" s="624"/>
      <c r="DI34" s="624"/>
      <c r="DJ34" s="624"/>
      <c r="DK34" s="625"/>
      <c r="DL34" s="632">
        <v>666900</v>
      </c>
      <c r="DM34" s="624"/>
      <c r="DN34" s="624"/>
      <c r="DO34" s="624"/>
      <c r="DP34" s="624"/>
      <c r="DQ34" s="624"/>
      <c r="DR34" s="624"/>
      <c r="DS34" s="624"/>
      <c r="DT34" s="624"/>
      <c r="DU34" s="624"/>
      <c r="DV34" s="625"/>
      <c r="DW34" s="628">
        <v>13.2</v>
      </c>
      <c r="DX34" s="653"/>
      <c r="DY34" s="653"/>
      <c r="DZ34" s="653"/>
      <c r="EA34" s="653"/>
      <c r="EB34" s="653"/>
      <c r="EC34" s="654"/>
    </row>
    <row r="35" spans="2:133" ht="11.25" customHeight="1">
      <c r="B35" s="620" t="s">
        <v>301</v>
      </c>
      <c r="C35" s="621"/>
      <c r="D35" s="621"/>
      <c r="E35" s="621"/>
      <c r="F35" s="621"/>
      <c r="G35" s="621"/>
      <c r="H35" s="621"/>
      <c r="I35" s="621"/>
      <c r="J35" s="621"/>
      <c r="K35" s="621"/>
      <c r="L35" s="621"/>
      <c r="M35" s="621"/>
      <c r="N35" s="621"/>
      <c r="O35" s="621"/>
      <c r="P35" s="621"/>
      <c r="Q35" s="622"/>
      <c r="R35" s="623">
        <v>237561</v>
      </c>
      <c r="S35" s="624"/>
      <c r="T35" s="624"/>
      <c r="U35" s="624"/>
      <c r="V35" s="624"/>
      <c r="W35" s="624"/>
      <c r="X35" s="624"/>
      <c r="Y35" s="625"/>
      <c r="Z35" s="626">
        <v>2.4</v>
      </c>
      <c r="AA35" s="626"/>
      <c r="AB35" s="626"/>
      <c r="AC35" s="626"/>
      <c r="AD35" s="627" t="s">
        <v>108</v>
      </c>
      <c r="AE35" s="627"/>
      <c r="AF35" s="627"/>
      <c r="AG35" s="627"/>
      <c r="AH35" s="627"/>
      <c r="AI35" s="627"/>
      <c r="AJ35" s="627"/>
      <c r="AK35" s="627"/>
      <c r="AL35" s="628" t="s">
        <v>108</v>
      </c>
      <c r="AM35" s="629"/>
      <c r="AN35" s="629"/>
      <c r="AO35" s="630"/>
      <c r="AP35" s="186"/>
      <c r="AQ35" s="634" t="s">
        <v>302</v>
      </c>
      <c r="AR35" s="635"/>
      <c r="AS35" s="635"/>
      <c r="AT35" s="635"/>
      <c r="AU35" s="635"/>
      <c r="AV35" s="635"/>
      <c r="AW35" s="635"/>
      <c r="AX35" s="635"/>
      <c r="AY35" s="636"/>
      <c r="AZ35" s="612">
        <v>918979</v>
      </c>
      <c r="BA35" s="613"/>
      <c r="BB35" s="613"/>
      <c r="BC35" s="613"/>
      <c r="BD35" s="613"/>
      <c r="BE35" s="613"/>
      <c r="BF35" s="694"/>
      <c r="BG35" s="634" t="s">
        <v>303</v>
      </c>
      <c r="BH35" s="635"/>
      <c r="BI35" s="635"/>
      <c r="BJ35" s="635"/>
      <c r="BK35" s="635"/>
      <c r="BL35" s="635"/>
      <c r="BM35" s="635"/>
      <c r="BN35" s="635"/>
      <c r="BO35" s="635"/>
      <c r="BP35" s="635"/>
      <c r="BQ35" s="635"/>
      <c r="BR35" s="635"/>
      <c r="BS35" s="635"/>
      <c r="BT35" s="635"/>
      <c r="BU35" s="636"/>
      <c r="BV35" s="612">
        <v>34570</v>
      </c>
      <c r="BW35" s="613"/>
      <c r="BX35" s="613"/>
      <c r="BY35" s="613"/>
      <c r="BZ35" s="613"/>
      <c r="CA35" s="613"/>
      <c r="CB35" s="694"/>
      <c r="CD35" s="637" t="s">
        <v>304</v>
      </c>
      <c r="CE35" s="638"/>
      <c r="CF35" s="638"/>
      <c r="CG35" s="638"/>
      <c r="CH35" s="638"/>
      <c r="CI35" s="638"/>
      <c r="CJ35" s="638"/>
      <c r="CK35" s="638"/>
      <c r="CL35" s="638"/>
      <c r="CM35" s="638"/>
      <c r="CN35" s="638"/>
      <c r="CO35" s="638"/>
      <c r="CP35" s="638"/>
      <c r="CQ35" s="639"/>
      <c r="CR35" s="623">
        <v>68795</v>
      </c>
      <c r="CS35" s="655"/>
      <c r="CT35" s="655"/>
      <c r="CU35" s="655"/>
      <c r="CV35" s="655"/>
      <c r="CW35" s="655"/>
      <c r="CX35" s="655"/>
      <c r="CY35" s="656"/>
      <c r="CZ35" s="657">
        <v>0.7</v>
      </c>
      <c r="DA35" s="658"/>
      <c r="DB35" s="658"/>
      <c r="DC35" s="659"/>
      <c r="DD35" s="632">
        <v>57555</v>
      </c>
      <c r="DE35" s="655"/>
      <c r="DF35" s="655"/>
      <c r="DG35" s="655"/>
      <c r="DH35" s="655"/>
      <c r="DI35" s="655"/>
      <c r="DJ35" s="655"/>
      <c r="DK35" s="656"/>
      <c r="DL35" s="632">
        <v>50667</v>
      </c>
      <c r="DM35" s="655"/>
      <c r="DN35" s="655"/>
      <c r="DO35" s="655"/>
      <c r="DP35" s="655"/>
      <c r="DQ35" s="655"/>
      <c r="DR35" s="655"/>
      <c r="DS35" s="655"/>
      <c r="DT35" s="655"/>
      <c r="DU35" s="655"/>
      <c r="DV35" s="656"/>
      <c r="DW35" s="628">
        <v>1</v>
      </c>
      <c r="DX35" s="653"/>
      <c r="DY35" s="653"/>
      <c r="DZ35" s="653"/>
      <c r="EA35" s="653"/>
      <c r="EB35" s="653"/>
      <c r="EC35" s="654"/>
    </row>
    <row r="36" spans="2:133" ht="11.25" customHeight="1">
      <c r="B36" s="666" t="s">
        <v>305</v>
      </c>
      <c r="C36" s="667"/>
      <c r="D36" s="667"/>
      <c r="E36" s="667"/>
      <c r="F36" s="667"/>
      <c r="G36" s="667"/>
      <c r="H36" s="667"/>
      <c r="I36" s="667"/>
      <c r="J36" s="667"/>
      <c r="K36" s="667"/>
      <c r="L36" s="667"/>
      <c r="M36" s="667"/>
      <c r="N36" s="667"/>
      <c r="O36" s="667"/>
      <c r="P36" s="667"/>
      <c r="Q36" s="668"/>
      <c r="R36" s="695">
        <v>10057905</v>
      </c>
      <c r="S36" s="696"/>
      <c r="T36" s="696"/>
      <c r="U36" s="696"/>
      <c r="V36" s="696"/>
      <c r="W36" s="696"/>
      <c r="X36" s="696"/>
      <c r="Y36" s="697"/>
      <c r="Z36" s="698">
        <v>100</v>
      </c>
      <c r="AA36" s="698"/>
      <c r="AB36" s="698"/>
      <c r="AC36" s="698"/>
      <c r="AD36" s="699">
        <v>4795652</v>
      </c>
      <c r="AE36" s="699"/>
      <c r="AF36" s="699"/>
      <c r="AG36" s="699"/>
      <c r="AH36" s="699"/>
      <c r="AI36" s="699"/>
      <c r="AJ36" s="699"/>
      <c r="AK36" s="699"/>
      <c r="AL36" s="700">
        <v>100</v>
      </c>
      <c r="AM36" s="692"/>
      <c r="AN36" s="692"/>
      <c r="AO36" s="701"/>
      <c r="AQ36" s="702" t="s">
        <v>306</v>
      </c>
      <c r="AR36" s="703"/>
      <c r="AS36" s="703"/>
      <c r="AT36" s="703"/>
      <c r="AU36" s="703"/>
      <c r="AV36" s="703"/>
      <c r="AW36" s="703"/>
      <c r="AX36" s="703"/>
      <c r="AY36" s="704"/>
      <c r="AZ36" s="623">
        <v>179029</v>
      </c>
      <c r="BA36" s="624"/>
      <c r="BB36" s="624"/>
      <c r="BC36" s="624"/>
      <c r="BD36" s="655"/>
      <c r="BE36" s="655"/>
      <c r="BF36" s="680"/>
      <c r="BG36" s="637" t="s">
        <v>307</v>
      </c>
      <c r="BH36" s="638"/>
      <c r="BI36" s="638"/>
      <c r="BJ36" s="638"/>
      <c r="BK36" s="638"/>
      <c r="BL36" s="638"/>
      <c r="BM36" s="638"/>
      <c r="BN36" s="638"/>
      <c r="BO36" s="638"/>
      <c r="BP36" s="638"/>
      <c r="BQ36" s="638"/>
      <c r="BR36" s="638"/>
      <c r="BS36" s="638"/>
      <c r="BT36" s="638"/>
      <c r="BU36" s="639"/>
      <c r="BV36" s="623">
        <v>16497</v>
      </c>
      <c r="BW36" s="624"/>
      <c r="BX36" s="624"/>
      <c r="BY36" s="624"/>
      <c r="BZ36" s="624"/>
      <c r="CA36" s="624"/>
      <c r="CB36" s="633"/>
      <c r="CD36" s="637" t="s">
        <v>308</v>
      </c>
      <c r="CE36" s="638"/>
      <c r="CF36" s="638"/>
      <c r="CG36" s="638"/>
      <c r="CH36" s="638"/>
      <c r="CI36" s="638"/>
      <c r="CJ36" s="638"/>
      <c r="CK36" s="638"/>
      <c r="CL36" s="638"/>
      <c r="CM36" s="638"/>
      <c r="CN36" s="638"/>
      <c r="CO36" s="638"/>
      <c r="CP36" s="638"/>
      <c r="CQ36" s="639"/>
      <c r="CR36" s="623">
        <v>1361425</v>
      </c>
      <c r="CS36" s="624"/>
      <c r="CT36" s="624"/>
      <c r="CU36" s="624"/>
      <c r="CV36" s="624"/>
      <c r="CW36" s="624"/>
      <c r="CX36" s="624"/>
      <c r="CY36" s="625"/>
      <c r="CZ36" s="657">
        <v>13.9</v>
      </c>
      <c r="DA36" s="658"/>
      <c r="DB36" s="658"/>
      <c r="DC36" s="659"/>
      <c r="DD36" s="632">
        <v>964020</v>
      </c>
      <c r="DE36" s="624"/>
      <c r="DF36" s="624"/>
      <c r="DG36" s="624"/>
      <c r="DH36" s="624"/>
      <c r="DI36" s="624"/>
      <c r="DJ36" s="624"/>
      <c r="DK36" s="625"/>
      <c r="DL36" s="632">
        <v>689749</v>
      </c>
      <c r="DM36" s="624"/>
      <c r="DN36" s="624"/>
      <c r="DO36" s="624"/>
      <c r="DP36" s="624"/>
      <c r="DQ36" s="624"/>
      <c r="DR36" s="624"/>
      <c r="DS36" s="624"/>
      <c r="DT36" s="624"/>
      <c r="DU36" s="624"/>
      <c r="DV36" s="625"/>
      <c r="DW36" s="628">
        <v>13.7</v>
      </c>
      <c r="DX36" s="653"/>
      <c r="DY36" s="653"/>
      <c r="DZ36" s="653"/>
      <c r="EA36" s="653"/>
      <c r="EB36" s="653"/>
      <c r="EC36" s="654"/>
    </row>
    <row r="37" spans="2:133" ht="11.25" customHeight="1">
      <c r="AQ37" s="702" t="s">
        <v>309</v>
      </c>
      <c r="AR37" s="703"/>
      <c r="AS37" s="703"/>
      <c r="AT37" s="703"/>
      <c r="AU37" s="703"/>
      <c r="AV37" s="703"/>
      <c r="AW37" s="703"/>
      <c r="AX37" s="703"/>
      <c r="AY37" s="704"/>
      <c r="AZ37" s="623">
        <v>131807</v>
      </c>
      <c r="BA37" s="624"/>
      <c r="BB37" s="624"/>
      <c r="BC37" s="624"/>
      <c r="BD37" s="655"/>
      <c r="BE37" s="655"/>
      <c r="BF37" s="680"/>
      <c r="BG37" s="637" t="s">
        <v>310</v>
      </c>
      <c r="BH37" s="638"/>
      <c r="BI37" s="638"/>
      <c r="BJ37" s="638"/>
      <c r="BK37" s="638"/>
      <c r="BL37" s="638"/>
      <c r="BM37" s="638"/>
      <c r="BN37" s="638"/>
      <c r="BO37" s="638"/>
      <c r="BP37" s="638"/>
      <c r="BQ37" s="638"/>
      <c r="BR37" s="638"/>
      <c r="BS37" s="638"/>
      <c r="BT37" s="638"/>
      <c r="BU37" s="639"/>
      <c r="BV37" s="623">
        <v>1286</v>
      </c>
      <c r="BW37" s="624"/>
      <c r="BX37" s="624"/>
      <c r="BY37" s="624"/>
      <c r="BZ37" s="624"/>
      <c r="CA37" s="624"/>
      <c r="CB37" s="633"/>
      <c r="CD37" s="637" t="s">
        <v>311</v>
      </c>
      <c r="CE37" s="638"/>
      <c r="CF37" s="638"/>
      <c r="CG37" s="638"/>
      <c r="CH37" s="638"/>
      <c r="CI37" s="638"/>
      <c r="CJ37" s="638"/>
      <c r="CK37" s="638"/>
      <c r="CL37" s="638"/>
      <c r="CM37" s="638"/>
      <c r="CN37" s="638"/>
      <c r="CO37" s="638"/>
      <c r="CP37" s="638"/>
      <c r="CQ37" s="639"/>
      <c r="CR37" s="623">
        <v>495115</v>
      </c>
      <c r="CS37" s="655"/>
      <c r="CT37" s="655"/>
      <c r="CU37" s="655"/>
      <c r="CV37" s="655"/>
      <c r="CW37" s="655"/>
      <c r="CX37" s="655"/>
      <c r="CY37" s="656"/>
      <c r="CZ37" s="657">
        <v>5.0999999999999996</v>
      </c>
      <c r="DA37" s="658"/>
      <c r="DB37" s="658"/>
      <c r="DC37" s="659"/>
      <c r="DD37" s="632">
        <v>404715</v>
      </c>
      <c r="DE37" s="655"/>
      <c r="DF37" s="655"/>
      <c r="DG37" s="655"/>
      <c r="DH37" s="655"/>
      <c r="DI37" s="655"/>
      <c r="DJ37" s="655"/>
      <c r="DK37" s="656"/>
      <c r="DL37" s="632">
        <v>339931</v>
      </c>
      <c r="DM37" s="655"/>
      <c r="DN37" s="655"/>
      <c r="DO37" s="655"/>
      <c r="DP37" s="655"/>
      <c r="DQ37" s="655"/>
      <c r="DR37" s="655"/>
      <c r="DS37" s="655"/>
      <c r="DT37" s="655"/>
      <c r="DU37" s="655"/>
      <c r="DV37" s="656"/>
      <c r="DW37" s="628">
        <v>6.8</v>
      </c>
      <c r="DX37" s="653"/>
      <c r="DY37" s="653"/>
      <c r="DZ37" s="653"/>
      <c r="EA37" s="653"/>
      <c r="EB37" s="653"/>
      <c r="EC37" s="654"/>
    </row>
    <row r="38" spans="2:133" ht="11.25" customHeight="1">
      <c r="AQ38" s="702" t="s">
        <v>312</v>
      </c>
      <c r="AR38" s="703"/>
      <c r="AS38" s="703"/>
      <c r="AT38" s="703"/>
      <c r="AU38" s="703"/>
      <c r="AV38" s="703"/>
      <c r="AW38" s="703"/>
      <c r="AX38" s="703"/>
      <c r="AY38" s="704"/>
      <c r="AZ38" s="623">
        <v>114539</v>
      </c>
      <c r="BA38" s="624"/>
      <c r="BB38" s="624"/>
      <c r="BC38" s="624"/>
      <c r="BD38" s="655"/>
      <c r="BE38" s="655"/>
      <c r="BF38" s="680"/>
      <c r="BG38" s="637" t="s">
        <v>313</v>
      </c>
      <c r="BH38" s="638"/>
      <c r="BI38" s="638"/>
      <c r="BJ38" s="638"/>
      <c r="BK38" s="638"/>
      <c r="BL38" s="638"/>
      <c r="BM38" s="638"/>
      <c r="BN38" s="638"/>
      <c r="BO38" s="638"/>
      <c r="BP38" s="638"/>
      <c r="BQ38" s="638"/>
      <c r="BR38" s="638"/>
      <c r="BS38" s="638"/>
      <c r="BT38" s="638"/>
      <c r="BU38" s="639"/>
      <c r="BV38" s="623">
        <v>1958</v>
      </c>
      <c r="BW38" s="624"/>
      <c r="BX38" s="624"/>
      <c r="BY38" s="624"/>
      <c r="BZ38" s="624"/>
      <c r="CA38" s="624"/>
      <c r="CB38" s="633"/>
      <c r="CD38" s="637" t="s">
        <v>314</v>
      </c>
      <c r="CE38" s="638"/>
      <c r="CF38" s="638"/>
      <c r="CG38" s="638"/>
      <c r="CH38" s="638"/>
      <c r="CI38" s="638"/>
      <c r="CJ38" s="638"/>
      <c r="CK38" s="638"/>
      <c r="CL38" s="638"/>
      <c r="CM38" s="638"/>
      <c r="CN38" s="638"/>
      <c r="CO38" s="638"/>
      <c r="CP38" s="638"/>
      <c r="CQ38" s="639"/>
      <c r="CR38" s="623">
        <v>739950</v>
      </c>
      <c r="CS38" s="624"/>
      <c r="CT38" s="624"/>
      <c r="CU38" s="624"/>
      <c r="CV38" s="624"/>
      <c r="CW38" s="624"/>
      <c r="CX38" s="624"/>
      <c r="CY38" s="625"/>
      <c r="CZ38" s="657">
        <v>7.6</v>
      </c>
      <c r="DA38" s="658"/>
      <c r="DB38" s="658"/>
      <c r="DC38" s="659"/>
      <c r="DD38" s="632">
        <v>668019</v>
      </c>
      <c r="DE38" s="624"/>
      <c r="DF38" s="624"/>
      <c r="DG38" s="624"/>
      <c r="DH38" s="624"/>
      <c r="DI38" s="624"/>
      <c r="DJ38" s="624"/>
      <c r="DK38" s="625"/>
      <c r="DL38" s="632">
        <v>413332</v>
      </c>
      <c r="DM38" s="624"/>
      <c r="DN38" s="624"/>
      <c r="DO38" s="624"/>
      <c r="DP38" s="624"/>
      <c r="DQ38" s="624"/>
      <c r="DR38" s="624"/>
      <c r="DS38" s="624"/>
      <c r="DT38" s="624"/>
      <c r="DU38" s="624"/>
      <c r="DV38" s="625"/>
      <c r="DW38" s="628">
        <v>8.1999999999999993</v>
      </c>
      <c r="DX38" s="653"/>
      <c r="DY38" s="653"/>
      <c r="DZ38" s="653"/>
      <c r="EA38" s="653"/>
      <c r="EB38" s="653"/>
      <c r="EC38" s="654"/>
    </row>
    <row r="39" spans="2:133" ht="11.25" customHeight="1">
      <c r="AQ39" s="702" t="s">
        <v>315</v>
      </c>
      <c r="AR39" s="703"/>
      <c r="AS39" s="703"/>
      <c r="AT39" s="703"/>
      <c r="AU39" s="703"/>
      <c r="AV39" s="703"/>
      <c r="AW39" s="703"/>
      <c r="AX39" s="703"/>
      <c r="AY39" s="704"/>
      <c r="AZ39" s="623" t="s">
        <v>108</v>
      </c>
      <c r="BA39" s="624"/>
      <c r="BB39" s="624"/>
      <c r="BC39" s="624"/>
      <c r="BD39" s="655"/>
      <c r="BE39" s="655"/>
      <c r="BF39" s="680"/>
      <c r="BG39" s="708" t="s">
        <v>316</v>
      </c>
      <c r="BH39" s="709"/>
      <c r="BI39" s="709"/>
      <c r="BJ39" s="709"/>
      <c r="BK39" s="709"/>
      <c r="BL39" s="187"/>
      <c r="BM39" s="638" t="s">
        <v>317</v>
      </c>
      <c r="BN39" s="638"/>
      <c r="BO39" s="638"/>
      <c r="BP39" s="638"/>
      <c r="BQ39" s="638"/>
      <c r="BR39" s="638"/>
      <c r="BS39" s="638"/>
      <c r="BT39" s="638"/>
      <c r="BU39" s="639"/>
      <c r="BV39" s="623">
        <v>77</v>
      </c>
      <c r="BW39" s="624"/>
      <c r="BX39" s="624"/>
      <c r="BY39" s="624"/>
      <c r="BZ39" s="624"/>
      <c r="CA39" s="624"/>
      <c r="CB39" s="633"/>
      <c r="CD39" s="637" t="s">
        <v>318</v>
      </c>
      <c r="CE39" s="638"/>
      <c r="CF39" s="638"/>
      <c r="CG39" s="638"/>
      <c r="CH39" s="638"/>
      <c r="CI39" s="638"/>
      <c r="CJ39" s="638"/>
      <c r="CK39" s="638"/>
      <c r="CL39" s="638"/>
      <c r="CM39" s="638"/>
      <c r="CN39" s="638"/>
      <c r="CO39" s="638"/>
      <c r="CP39" s="638"/>
      <c r="CQ39" s="639"/>
      <c r="CR39" s="623">
        <v>240444</v>
      </c>
      <c r="CS39" s="655"/>
      <c r="CT39" s="655"/>
      <c r="CU39" s="655"/>
      <c r="CV39" s="655"/>
      <c r="CW39" s="655"/>
      <c r="CX39" s="655"/>
      <c r="CY39" s="656"/>
      <c r="CZ39" s="657">
        <v>2.5</v>
      </c>
      <c r="DA39" s="658"/>
      <c r="DB39" s="658"/>
      <c r="DC39" s="659"/>
      <c r="DD39" s="632">
        <v>218965</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319</v>
      </c>
      <c r="AR40" s="703"/>
      <c r="AS40" s="703"/>
      <c r="AT40" s="703"/>
      <c r="AU40" s="703"/>
      <c r="AV40" s="703"/>
      <c r="AW40" s="703"/>
      <c r="AX40" s="703"/>
      <c r="AY40" s="704"/>
      <c r="AZ40" s="623">
        <v>87409</v>
      </c>
      <c r="BA40" s="624"/>
      <c r="BB40" s="624"/>
      <c r="BC40" s="624"/>
      <c r="BD40" s="655"/>
      <c r="BE40" s="655"/>
      <c r="BF40" s="680"/>
      <c r="BG40" s="708"/>
      <c r="BH40" s="709"/>
      <c r="BI40" s="709"/>
      <c r="BJ40" s="709"/>
      <c r="BK40" s="709"/>
      <c r="BL40" s="187"/>
      <c r="BM40" s="638" t="s">
        <v>320</v>
      </c>
      <c r="BN40" s="638"/>
      <c r="BO40" s="638"/>
      <c r="BP40" s="638"/>
      <c r="BQ40" s="638"/>
      <c r="BR40" s="638"/>
      <c r="BS40" s="638"/>
      <c r="BT40" s="638"/>
      <c r="BU40" s="639"/>
      <c r="BV40" s="623">
        <v>103</v>
      </c>
      <c r="BW40" s="624"/>
      <c r="BX40" s="624"/>
      <c r="BY40" s="624"/>
      <c r="BZ40" s="624"/>
      <c r="CA40" s="624"/>
      <c r="CB40" s="633"/>
      <c r="CD40" s="637" t="s">
        <v>321</v>
      </c>
      <c r="CE40" s="638"/>
      <c r="CF40" s="638"/>
      <c r="CG40" s="638"/>
      <c r="CH40" s="638"/>
      <c r="CI40" s="638"/>
      <c r="CJ40" s="638"/>
      <c r="CK40" s="638"/>
      <c r="CL40" s="638"/>
      <c r="CM40" s="638"/>
      <c r="CN40" s="638"/>
      <c r="CO40" s="638"/>
      <c r="CP40" s="638"/>
      <c r="CQ40" s="639"/>
      <c r="CR40" s="623">
        <v>56932</v>
      </c>
      <c r="CS40" s="624"/>
      <c r="CT40" s="624"/>
      <c r="CU40" s="624"/>
      <c r="CV40" s="624"/>
      <c r="CW40" s="624"/>
      <c r="CX40" s="624"/>
      <c r="CY40" s="625"/>
      <c r="CZ40" s="657">
        <v>0.6</v>
      </c>
      <c r="DA40" s="658"/>
      <c r="DB40" s="658"/>
      <c r="DC40" s="659"/>
      <c r="DD40" s="632" t="s">
        <v>108</v>
      </c>
      <c r="DE40" s="624"/>
      <c r="DF40" s="624"/>
      <c r="DG40" s="624"/>
      <c r="DH40" s="624"/>
      <c r="DI40" s="624"/>
      <c r="DJ40" s="624"/>
      <c r="DK40" s="625"/>
      <c r="DL40" s="632" t="s">
        <v>108</v>
      </c>
      <c r="DM40" s="624"/>
      <c r="DN40" s="624"/>
      <c r="DO40" s="624"/>
      <c r="DP40" s="624"/>
      <c r="DQ40" s="624"/>
      <c r="DR40" s="624"/>
      <c r="DS40" s="624"/>
      <c r="DT40" s="624"/>
      <c r="DU40" s="624"/>
      <c r="DV40" s="625"/>
      <c r="DW40" s="628" t="s">
        <v>108</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322</v>
      </c>
      <c r="AR41" s="644"/>
      <c r="AS41" s="644"/>
      <c r="AT41" s="644"/>
      <c r="AU41" s="644"/>
      <c r="AV41" s="644"/>
      <c r="AW41" s="644"/>
      <c r="AX41" s="644"/>
      <c r="AY41" s="645"/>
      <c r="AZ41" s="695">
        <v>406195</v>
      </c>
      <c r="BA41" s="696"/>
      <c r="BB41" s="696"/>
      <c r="BC41" s="696"/>
      <c r="BD41" s="691"/>
      <c r="BE41" s="691"/>
      <c r="BF41" s="693"/>
      <c r="BG41" s="710"/>
      <c r="BH41" s="711"/>
      <c r="BI41" s="711"/>
      <c r="BJ41" s="711"/>
      <c r="BK41" s="711"/>
      <c r="BL41" s="189"/>
      <c r="BM41" s="644" t="s">
        <v>323</v>
      </c>
      <c r="BN41" s="644"/>
      <c r="BO41" s="644"/>
      <c r="BP41" s="644"/>
      <c r="BQ41" s="644"/>
      <c r="BR41" s="644"/>
      <c r="BS41" s="644"/>
      <c r="BT41" s="644"/>
      <c r="BU41" s="645"/>
      <c r="BV41" s="695">
        <v>369</v>
      </c>
      <c r="BW41" s="696"/>
      <c r="BX41" s="696"/>
      <c r="BY41" s="696"/>
      <c r="BZ41" s="696"/>
      <c r="CA41" s="696"/>
      <c r="CB41" s="705"/>
      <c r="CD41" s="637" t="s">
        <v>324</v>
      </c>
      <c r="CE41" s="638"/>
      <c r="CF41" s="638"/>
      <c r="CG41" s="638"/>
      <c r="CH41" s="638"/>
      <c r="CI41" s="638"/>
      <c r="CJ41" s="638"/>
      <c r="CK41" s="638"/>
      <c r="CL41" s="638"/>
      <c r="CM41" s="638"/>
      <c r="CN41" s="638"/>
      <c r="CO41" s="638"/>
      <c r="CP41" s="638"/>
      <c r="CQ41" s="639"/>
      <c r="CR41" s="623" t="s">
        <v>210</v>
      </c>
      <c r="CS41" s="655"/>
      <c r="CT41" s="655"/>
      <c r="CU41" s="655"/>
      <c r="CV41" s="655"/>
      <c r="CW41" s="655"/>
      <c r="CX41" s="655"/>
      <c r="CY41" s="656"/>
      <c r="CZ41" s="657" t="s">
        <v>210</v>
      </c>
      <c r="DA41" s="658"/>
      <c r="DB41" s="658"/>
      <c r="DC41" s="659"/>
      <c r="DD41" s="632" t="s">
        <v>210</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325</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326</v>
      </c>
      <c r="CE42" s="621"/>
      <c r="CF42" s="621"/>
      <c r="CG42" s="621"/>
      <c r="CH42" s="621"/>
      <c r="CI42" s="621"/>
      <c r="CJ42" s="621"/>
      <c r="CK42" s="621"/>
      <c r="CL42" s="621"/>
      <c r="CM42" s="621"/>
      <c r="CN42" s="621"/>
      <c r="CO42" s="621"/>
      <c r="CP42" s="621"/>
      <c r="CQ42" s="622"/>
      <c r="CR42" s="623">
        <v>2717720</v>
      </c>
      <c r="CS42" s="624"/>
      <c r="CT42" s="624"/>
      <c r="CU42" s="624"/>
      <c r="CV42" s="624"/>
      <c r="CW42" s="624"/>
      <c r="CX42" s="624"/>
      <c r="CY42" s="625"/>
      <c r="CZ42" s="657">
        <v>27.7</v>
      </c>
      <c r="DA42" s="706"/>
      <c r="DB42" s="706"/>
      <c r="DC42" s="707"/>
      <c r="DD42" s="632">
        <v>223122</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327</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328</v>
      </c>
      <c r="CE43" s="621"/>
      <c r="CF43" s="621"/>
      <c r="CG43" s="621"/>
      <c r="CH43" s="621"/>
      <c r="CI43" s="621"/>
      <c r="CJ43" s="621"/>
      <c r="CK43" s="621"/>
      <c r="CL43" s="621"/>
      <c r="CM43" s="621"/>
      <c r="CN43" s="621"/>
      <c r="CO43" s="621"/>
      <c r="CP43" s="621"/>
      <c r="CQ43" s="622"/>
      <c r="CR43" s="623">
        <v>1648</v>
      </c>
      <c r="CS43" s="655"/>
      <c r="CT43" s="655"/>
      <c r="CU43" s="655"/>
      <c r="CV43" s="655"/>
      <c r="CW43" s="655"/>
      <c r="CX43" s="655"/>
      <c r="CY43" s="656"/>
      <c r="CZ43" s="657">
        <v>0</v>
      </c>
      <c r="DA43" s="658"/>
      <c r="DB43" s="658"/>
      <c r="DC43" s="659"/>
      <c r="DD43" s="632" t="s">
        <v>151</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329</v>
      </c>
      <c r="CD44" s="729" t="s">
        <v>282</v>
      </c>
      <c r="CE44" s="730"/>
      <c r="CF44" s="620" t="s">
        <v>330</v>
      </c>
      <c r="CG44" s="621"/>
      <c r="CH44" s="621"/>
      <c r="CI44" s="621"/>
      <c r="CJ44" s="621"/>
      <c r="CK44" s="621"/>
      <c r="CL44" s="621"/>
      <c r="CM44" s="621"/>
      <c r="CN44" s="621"/>
      <c r="CO44" s="621"/>
      <c r="CP44" s="621"/>
      <c r="CQ44" s="622"/>
      <c r="CR44" s="623">
        <v>1582046</v>
      </c>
      <c r="CS44" s="624"/>
      <c r="CT44" s="624"/>
      <c r="CU44" s="624"/>
      <c r="CV44" s="624"/>
      <c r="CW44" s="624"/>
      <c r="CX44" s="624"/>
      <c r="CY44" s="625"/>
      <c r="CZ44" s="657">
        <v>16.100000000000001</v>
      </c>
      <c r="DA44" s="706"/>
      <c r="DB44" s="706"/>
      <c r="DC44" s="707"/>
      <c r="DD44" s="632">
        <v>114610</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331</v>
      </c>
      <c r="CG45" s="621"/>
      <c r="CH45" s="621"/>
      <c r="CI45" s="621"/>
      <c r="CJ45" s="621"/>
      <c r="CK45" s="621"/>
      <c r="CL45" s="621"/>
      <c r="CM45" s="621"/>
      <c r="CN45" s="621"/>
      <c r="CO45" s="621"/>
      <c r="CP45" s="621"/>
      <c r="CQ45" s="622"/>
      <c r="CR45" s="623">
        <v>806975</v>
      </c>
      <c r="CS45" s="655"/>
      <c r="CT45" s="655"/>
      <c r="CU45" s="655"/>
      <c r="CV45" s="655"/>
      <c r="CW45" s="655"/>
      <c r="CX45" s="655"/>
      <c r="CY45" s="656"/>
      <c r="CZ45" s="657">
        <v>8.1999999999999993</v>
      </c>
      <c r="DA45" s="658"/>
      <c r="DB45" s="658"/>
      <c r="DC45" s="659"/>
      <c r="DD45" s="632">
        <v>54646</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332</v>
      </c>
      <c r="CG46" s="621"/>
      <c r="CH46" s="621"/>
      <c r="CI46" s="621"/>
      <c r="CJ46" s="621"/>
      <c r="CK46" s="621"/>
      <c r="CL46" s="621"/>
      <c r="CM46" s="621"/>
      <c r="CN46" s="621"/>
      <c r="CO46" s="621"/>
      <c r="CP46" s="621"/>
      <c r="CQ46" s="622"/>
      <c r="CR46" s="623">
        <v>737759</v>
      </c>
      <c r="CS46" s="624"/>
      <c r="CT46" s="624"/>
      <c r="CU46" s="624"/>
      <c r="CV46" s="624"/>
      <c r="CW46" s="624"/>
      <c r="CX46" s="624"/>
      <c r="CY46" s="625"/>
      <c r="CZ46" s="657">
        <v>7.5</v>
      </c>
      <c r="DA46" s="706"/>
      <c r="DB46" s="706"/>
      <c r="DC46" s="707"/>
      <c r="DD46" s="632">
        <v>56767</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333</v>
      </c>
      <c r="CG47" s="621"/>
      <c r="CH47" s="621"/>
      <c r="CI47" s="621"/>
      <c r="CJ47" s="621"/>
      <c r="CK47" s="621"/>
      <c r="CL47" s="621"/>
      <c r="CM47" s="621"/>
      <c r="CN47" s="621"/>
      <c r="CO47" s="621"/>
      <c r="CP47" s="621"/>
      <c r="CQ47" s="622"/>
      <c r="CR47" s="623">
        <v>1135674</v>
      </c>
      <c r="CS47" s="655"/>
      <c r="CT47" s="655"/>
      <c r="CU47" s="655"/>
      <c r="CV47" s="655"/>
      <c r="CW47" s="655"/>
      <c r="CX47" s="655"/>
      <c r="CY47" s="656"/>
      <c r="CZ47" s="657">
        <v>11.6</v>
      </c>
      <c r="DA47" s="658"/>
      <c r="DB47" s="658"/>
      <c r="DC47" s="659"/>
      <c r="DD47" s="632">
        <v>108512</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334</v>
      </c>
      <c r="CG48" s="621"/>
      <c r="CH48" s="621"/>
      <c r="CI48" s="621"/>
      <c r="CJ48" s="621"/>
      <c r="CK48" s="621"/>
      <c r="CL48" s="621"/>
      <c r="CM48" s="621"/>
      <c r="CN48" s="621"/>
      <c r="CO48" s="621"/>
      <c r="CP48" s="621"/>
      <c r="CQ48" s="622"/>
      <c r="CR48" s="623" t="s">
        <v>151</v>
      </c>
      <c r="CS48" s="624"/>
      <c r="CT48" s="624"/>
      <c r="CU48" s="624"/>
      <c r="CV48" s="624"/>
      <c r="CW48" s="624"/>
      <c r="CX48" s="624"/>
      <c r="CY48" s="625"/>
      <c r="CZ48" s="657" t="s">
        <v>151</v>
      </c>
      <c r="DA48" s="706"/>
      <c r="DB48" s="706"/>
      <c r="DC48" s="707"/>
      <c r="DD48" s="632" t="s">
        <v>151</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335</v>
      </c>
      <c r="CE49" s="667"/>
      <c r="CF49" s="667"/>
      <c r="CG49" s="667"/>
      <c r="CH49" s="667"/>
      <c r="CI49" s="667"/>
      <c r="CJ49" s="667"/>
      <c r="CK49" s="667"/>
      <c r="CL49" s="667"/>
      <c r="CM49" s="667"/>
      <c r="CN49" s="667"/>
      <c r="CO49" s="667"/>
      <c r="CP49" s="667"/>
      <c r="CQ49" s="668"/>
      <c r="CR49" s="695">
        <v>9796445</v>
      </c>
      <c r="CS49" s="691"/>
      <c r="CT49" s="691"/>
      <c r="CU49" s="691"/>
      <c r="CV49" s="691"/>
      <c r="CW49" s="691"/>
      <c r="CX49" s="691"/>
      <c r="CY49" s="718"/>
      <c r="CZ49" s="719">
        <v>100</v>
      </c>
      <c r="DA49" s="720"/>
      <c r="DB49" s="720"/>
      <c r="DC49" s="721"/>
      <c r="DD49" s="722">
        <v>5878518</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5" zoomScaleNormal="7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336</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337</v>
      </c>
      <c r="DK2" s="765"/>
      <c r="DL2" s="765"/>
      <c r="DM2" s="765"/>
      <c r="DN2" s="765"/>
      <c r="DO2" s="766"/>
      <c r="DP2" s="200"/>
      <c r="DQ2" s="764" t="s">
        <v>338</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339</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340</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341</v>
      </c>
      <c r="B5" s="759"/>
      <c r="C5" s="759"/>
      <c r="D5" s="759"/>
      <c r="E5" s="759"/>
      <c r="F5" s="759"/>
      <c r="G5" s="759"/>
      <c r="H5" s="759"/>
      <c r="I5" s="759"/>
      <c r="J5" s="759"/>
      <c r="K5" s="759"/>
      <c r="L5" s="759"/>
      <c r="M5" s="759"/>
      <c r="N5" s="759"/>
      <c r="O5" s="759"/>
      <c r="P5" s="760"/>
      <c r="Q5" s="735" t="s">
        <v>342</v>
      </c>
      <c r="R5" s="736"/>
      <c r="S5" s="736"/>
      <c r="T5" s="736"/>
      <c r="U5" s="737"/>
      <c r="V5" s="735" t="s">
        <v>343</v>
      </c>
      <c r="W5" s="736"/>
      <c r="X5" s="736"/>
      <c r="Y5" s="736"/>
      <c r="Z5" s="737"/>
      <c r="AA5" s="735" t="s">
        <v>344</v>
      </c>
      <c r="AB5" s="736"/>
      <c r="AC5" s="736"/>
      <c r="AD5" s="736"/>
      <c r="AE5" s="736"/>
      <c r="AF5" s="768" t="s">
        <v>345</v>
      </c>
      <c r="AG5" s="736"/>
      <c r="AH5" s="736"/>
      <c r="AI5" s="736"/>
      <c r="AJ5" s="747"/>
      <c r="AK5" s="736" t="s">
        <v>346</v>
      </c>
      <c r="AL5" s="736"/>
      <c r="AM5" s="736"/>
      <c r="AN5" s="736"/>
      <c r="AO5" s="737"/>
      <c r="AP5" s="735" t="s">
        <v>347</v>
      </c>
      <c r="AQ5" s="736"/>
      <c r="AR5" s="736"/>
      <c r="AS5" s="736"/>
      <c r="AT5" s="737"/>
      <c r="AU5" s="735" t="s">
        <v>348</v>
      </c>
      <c r="AV5" s="736"/>
      <c r="AW5" s="736"/>
      <c r="AX5" s="736"/>
      <c r="AY5" s="747"/>
      <c r="AZ5" s="207"/>
      <c r="BA5" s="207"/>
      <c r="BB5" s="207"/>
      <c r="BC5" s="207"/>
      <c r="BD5" s="207"/>
      <c r="BE5" s="208"/>
      <c r="BF5" s="208"/>
      <c r="BG5" s="208"/>
      <c r="BH5" s="208"/>
      <c r="BI5" s="208"/>
      <c r="BJ5" s="208"/>
      <c r="BK5" s="208"/>
      <c r="BL5" s="208"/>
      <c r="BM5" s="208"/>
      <c r="BN5" s="208"/>
      <c r="BO5" s="208"/>
      <c r="BP5" s="208"/>
      <c r="BQ5" s="758" t="s">
        <v>349</v>
      </c>
      <c r="BR5" s="759"/>
      <c r="BS5" s="759"/>
      <c r="BT5" s="759"/>
      <c r="BU5" s="759"/>
      <c r="BV5" s="759"/>
      <c r="BW5" s="759"/>
      <c r="BX5" s="759"/>
      <c r="BY5" s="759"/>
      <c r="BZ5" s="759"/>
      <c r="CA5" s="759"/>
      <c r="CB5" s="759"/>
      <c r="CC5" s="759"/>
      <c r="CD5" s="759"/>
      <c r="CE5" s="759"/>
      <c r="CF5" s="759"/>
      <c r="CG5" s="760"/>
      <c r="CH5" s="735" t="s">
        <v>350</v>
      </c>
      <c r="CI5" s="736"/>
      <c r="CJ5" s="736"/>
      <c r="CK5" s="736"/>
      <c r="CL5" s="737"/>
      <c r="CM5" s="735" t="s">
        <v>351</v>
      </c>
      <c r="CN5" s="736"/>
      <c r="CO5" s="736"/>
      <c r="CP5" s="736"/>
      <c r="CQ5" s="737"/>
      <c r="CR5" s="735" t="s">
        <v>352</v>
      </c>
      <c r="CS5" s="736"/>
      <c r="CT5" s="736"/>
      <c r="CU5" s="736"/>
      <c r="CV5" s="737"/>
      <c r="CW5" s="735" t="s">
        <v>353</v>
      </c>
      <c r="CX5" s="736"/>
      <c r="CY5" s="736"/>
      <c r="CZ5" s="736"/>
      <c r="DA5" s="737"/>
      <c r="DB5" s="735" t="s">
        <v>354</v>
      </c>
      <c r="DC5" s="736"/>
      <c r="DD5" s="736"/>
      <c r="DE5" s="736"/>
      <c r="DF5" s="737"/>
      <c r="DG5" s="741" t="s">
        <v>355</v>
      </c>
      <c r="DH5" s="742"/>
      <c r="DI5" s="742"/>
      <c r="DJ5" s="742"/>
      <c r="DK5" s="743"/>
      <c r="DL5" s="741" t="s">
        <v>356</v>
      </c>
      <c r="DM5" s="742"/>
      <c r="DN5" s="742"/>
      <c r="DO5" s="742"/>
      <c r="DP5" s="743"/>
      <c r="DQ5" s="735" t="s">
        <v>357</v>
      </c>
      <c r="DR5" s="736"/>
      <c r="DS5" s="736"/>
      <c r="DT5" s="736"/>
      <c r="DU5" s="737"/>
      <c r="DV5" s="735" t="s">
        <v>348</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358</v>
      </c>
      <c r="C7" s="750"/>
      <c r="D7" s="750"/>
      <c r="E7" s="750"/>
      <c r="F7" s="750"/>
      <c r="G7" s="750"/>
      <c r="H7" s="750"/>
      <c r="I7" s="750"/>
      <c r="J7" s="750"/>
      <c r="K7" s="750"/>
      <c r="L7" s="750"/>
      <c r="M7" s="750"/>
      <c r="N7" s="750"/>
      <c r="O7" s="750"/>
      <c r="P7" s="751"/>
      <c r="Q7" s="752">
        <v>9912</v>
      </c>
      <c r="R7" s="753"/>
      <c r="S7" s="753"/>
      <c r="T7" s="753"/>
      <c r="U7" s="753"/>
      <c r="V7" s="753">
        <v>9652</v>
      </c>
      <c r="W7" s="753"/>
      <c r="X7" s="753"/>
      <c r="Y7" s="753"/>
      <c r="Z7" s="753"/>
      <c r="AA7" s="753">
        <v>260</v>
      </c>
      <c r="AB7" s="753"/>
      <c r="AC7" s="753"/>
      <c r="AD7" s="753"/>
      <c r="AE7" s="754"/>
      <c r="AF7" s="755">
        <v>133</v>
      </c>
      <c r="AG7" s="756"/>
      <c r="AH7" s="756"/>
      <c r="AI7" s="756"/>
      <c r="AJ7" s="757"/>
      <c r="AK7" s="792">
        <v>200</v>
      </c>
      <c r="AL7" s="793"/>
      <c r="AM7" s="793"/>
      <c r="AN7" s="793"/>
      <c r="AO7" s="793"/>
      <c r="AP7" s="793">
        <v>12733</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531</v>
      </c>
      <c r="BT7" s="797"/>
      <c r="BU7" s="797"/>
      <c r="BV7" s="797"/>
      <c r="BW7" s="797"/>
      <c r="BX7" s="797"/>
      <c r="BY7" s="797"/>
      <c r="BZ7" s="797"/>
      <c r="CA7" s="797"/>
      <c r="CB7" s="797"/>
      <c r="CC7" s="797"/>
      <c r="CD7" s="797"/>
      <c r="CE7" s="797"/>
      <c r="CF7" s="797"/>
      <c r="CG7" s="798"/>
      <c r="CH7" s="789">
        <v>-6</v>
      </c>
      <c r="CI7" s="790"/>
      <c r="CJ7" s="790"/>
      <c r="CK7" s="790"/>
      <c r="CL7" s="791"/>
      <c r="CM7" s="789">
        <v>26</v>
      </c>
      <c r="CN7" s="790"/>
      <c r="CO7" s="790"/>
      <c r="CP7" s="790"/>
      <c r="CQ7" s="791"/>
      <c r="CR7" s="789">
        <v>60</v>
      </c>
      <c r="CS7" s="790"/>
      <c r="CT7" s="790"/>
      <c r="CU7" s="790"/>
      <c r="CV7" s="791"/>
      <c r="CW7" s="789">
        <v>10</v>
      </c>
      <c r="CX7" s="790"/>
      <c r="CY7" s="790"/>
      <c r="CZ7" s="790"/>
      <c r="DA7" s="791"/>
      <c r="DB7" s="789" t="s">
        <v>545</v>
      </c>
      <c r="DC7" s="790"/>
      <c r="DD7" s="790"/>
      <c r="DE7" s="790"/>
      <c r="DF7" s="791"/>
      <c r="DG7" s="789" t="s">
        <v>545</v>
      </c>
      <c r="DH7" s="790"/>
      <c r="DI7" s="790"/>
      <c r="DJ7" s="790"/>
      <c r="DK7" s="791"/>
      <c r="DL7" s="789" t="s">
        <v>545</v>
      </c>
      <c r="DM7" s="790"/>
      <c r="DN7" s="790"/>
      <c r="DO7" s="790"/>
      <c r="DP7" s="791"/>
      <c r="DQ7" s="789" t="s">
        <v>545</v>
      </c>
      <c r="DR7" s="790"/>
      <c r="DS7" s="790"/>
      <c r="DT7" s="790"/>
      <c r="DU7" s="791"/>
      <c r="DV7" s="770"/>
      <c r="DW7" s="771"/>
      <c r="DX7" s="771"/>
      <c r="DY7" s="771"/>
      <c r="DZ7" s="772"/>
      <c r="EA7" s="205"/>
    </row>
    <row r="8" spans="1:131" s="206" customFormat="1" ht="26.25" customHeight="1">
      <c r="A8" s="212">
        <v>2</v>
      </c>
      <c r="B8" s="773" t="s">
        <v>359</v>
      </c>
      <c r="C8" s="774"/>
      <c r="D8" s="774"/>
      <c r="E8" s="774"/>
      <c r="F8" s="774"/>
      <c r="G8" s="774"/>
      <c r="H8" s="774"/>
      <c r="I8" s="774"/>
      <c r="J8" s="774"/>
      <c r="K8" s="774"/>
      <c r="L8" s="774"/>
      <c r="M8" s="774"/>
      <c r="N8" s="774"/>
      <c r="O8" s="774"/>
      <c r="P8" s="775"/>
      <c r="Q8" s="776">
        <v>158</v>
      </c>
      <c r="R8" s="777"/>
      <c r="S8" s="777"/>
      <c r="T8" s="777"/>
      <c r="U8" s="777"/>
      <c r="V8" s="777">
        <v>158</v>
      </c>
      <c r="W8" s="777"/>
      <c r="X8" s="777"/>
      <c r="Y8" s="777"/>
      <c r="Z8" s="777"/>
      <c r="AA8" s="777" t="s">
        <v>536</v>
      </c>
      <c r="AB8" s="777"/>
      <c r="AC8" s="777"/>
      <c r="AD8" s="777"/>
      <c r="AE8" s="778"/>
      <c r="AF8" s="779" t="s">
        <v>108</v>
      </c>
      <c r="AG8" s="780"/>
      <c r="AH8" s="780"/>
      <c r="AI8" s="780"/>
      <c r="AJ8" s="781"/>
      <c r="AK8" s="782">
        <v>117</v>
      </c>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532</v>
      </c>
      <c r="BT8" s="787"/>
      <c r="BU8" s="787"/>
      <c r="BV8" s="787"/>
      <c r="BW8" s="787"/>
      <c r="BX8" s="787"/>
      <c r="BY8" s="787"/>
      <c r="BZ8" s="787"/>
      <c r="CA8" s="787"/>
      <c r="CB8" s="787"/>
      <c r="CC8" s="787"/>
      <c r="CD8" s="787"/>
      <c r="CE8" s="787"/>
      <c r="CF8" s="787"/>
      <c r="CG8" s="788"/>
      <c r="CH8" s="799">
        <v>1</v>
      </c>
      <c r="CI8" s="800"/>
      <c r="CJ8" s="800"/>
      <c r="CK8" s="800"/>
      <c r="CL8" s="801"/>
      <c r="CM8" s="799">
        <v>4</v>
      </c>
      <c r="CN8" s="800"/>
      <c r="CO8" s="800"/>
      <c r="CP8" s="800"/>
      <c r="CQ8" s="801"/>
      <c r="CR8" s="799">
        <v>7</v>
      </c>
      <c r="CS8" s="800"/>
      <c r="CT8" s="800"/>
      <c r="CU8" s="800"/>
      <c r="CV8" s="801"/>
      <c r="CW8" s="799" t="s">
        <v>545</v>
      </c>
      <c r="CX8" s="800"/>
      <c r="CY8" s="800"/>
      <c r="CZ8" s="800"/>
      <c r="DA8" s="801"/>
      <c r="DB8" s="799" t="s">
        <v>545</v>
      </c>
      <c r="DC8" s="800"/>
      <c r="DD8" s="800"/>
      <c r="DE8" s="800"/>
      <c r="DF8" s="801"/>
      <c r="DG8" s="799" t="s">
        <v>545</v>
      </c>
      <c r="DH8" s="800"/>
      <c r="DI8" s="800"/>
      <c r="DJ8" s="800"/>
      <c r="DK8" s="801"/>
      <c r="DL8" s="799" t="s">
        <v>545</v>
      </c>
      <c r="DM8" s="800"/>
      <c r="DN8" s="800"/>
      <c r="DO8" s="800"/>
      <c r="DP8" s="801"/>
      <c r="DQ8" s="799" t="s">
        <v>545</v>
      </c>
      <c r="DR8" s="800"/>
      <c r="DS8" s="800"/>
      <c r="DT8" s="800"/>
      <c r="DU8" s="801"/>
      <c r="DV8" s="802"/>
      <c r="DW8" s="803"/>
      <c r="DX8" s="803"/>
      <c r="DY8" s="803"/>
      <c r="DZ8" s="804"/>
      <c r="EA8" s="205"/>
    </row>
    <row r="9" spans="1:131" s="206" customFormat="1" ht="26.25" customHeight="1">
      <c r="A9" s="212">
        <v>3</v>
      </c>
      <c r="B9" s="773" t="s">
        <v>360</v>
      </c>
      <c r="C9" s="774"/>
      <c r="D9" s="774"/>
      <c r="E9" s="774"/>
      <c r="F9" s="774"/>
      <c r="G9" s="774"/>
      <c r="H9" s="774"/>
      <c r="I9" s="774"/>
      <c r="J9" s="774"/>
      <c r="K9" s="774"/>
      <c r="L9" s="774"/>
      <c r="M9" s="774"/>
      <c r="N9" s="774"/>
      <c r="O9" s="774"/>
      <c r="P9" s="775"/>
      <c r="Q9" s="776">
        <v>13</v>
      </c>
      <c r="R9" s="777"/>
      <c r="S9" s="777"/>
      <c r="T9" s="777"/>
      <c r="U9" s="777"/>
      <c r="V9" s="777">
        <v>13</v>
      </c>
      <c r="W9" s="777"/>
      <c r="X9" s="777"/>
      <c r="Y9" s="777"/>
      <c r="Z9" s="777"/>
      <c r="AA9" s="777" t="s">
        <v>536</v>
      </c>
      <c r="AB9" s="777"/>
      <c r="AC9" s="777"/>
      <c r="AD9" s="777"/>
      <c r="AE9" s="778"/>
      <c r="AF9" s="779" t="s">
        <v>108</v>
      </c>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533</v>
      </c>
      <c r="BT9" s="787"/>
      <c r="BU9" s="787"/>
      <c r="BV9" s="787"/>
      <c r="BW9" s="787"/>
      <c r="BX9" s="787"/>
      <c r="BY9" s="787"/>
      <c r="BZ9" s="787"/>
      <c r="CA9" s="787"/>
      <c r="CB9" s="787"/>
      <c r="CC9" s="787"/>
      <c r="CD9" s="787"/>
      <c r="CE9" s="787"/>
      <c r="CF9" s="787"/>
      <c r="CG9" s="788"/>
      <c r="CH9" s="799" t="s">
        <v>545</v>
      </c>
      <c r="CI9" s="800"/>
      <c r="CJ9" s="800"/>
      <c r="CK9" s="800"/>
      <c r="CL9" s="801"/>
      <c r="CM9" s="799">
        <v>5</v>
      </c>
      <c r="CN9" s="800"/>
      <c r="CO9" s="800"/>
      <c r="CP9" s="800"/>
      <c r="CQ9" s="801"/>
      <c r="CR9" s="799">
        <v>6</v>
      </c>
      <c r="CS9" s="800"/>
      <c r="CT9" s="800"/>
      <c r="CU9" s="800"/>
      <c r="CV9" s="801"/>
      <c r="CW9" s="799">
        <v>1</v>
      </c>
      <c r="CX9" s="800"/>
      <c r="CY9" s="800"/>
      <c r="CZ9" s="800"/>
      <c r="DA9" s="801"/>
      <c r="DB9" s="799" t="s">
        <v>545</v>
      </c>
      <c r="DC9" s="800"/>
      <c r="DD9" s="800"/>
      <c r="DE9" s="800"/>
      <c r="DF9" s="801"/>
      <c r="DG9" s="799" t="s">
        <v>545</v>
      </c>
      <c r="DH9" s="800"/>
      <c r="DI9" s="800"/>
      <c r="DJ9" s="800"/>
      <c r="DK9" s="801"/>
      <c r="DL9" s="799" t="s">
        <v>545</v>
      </c>
      <c r="DM9" s="800"/>
      <c r="DN9" s="800"/>
      <c r="DO9" s="800"/>
      <c r="DP9" s="801"/>
      <c r="DQ9" s="799" t="s">
        <v>545</v>
      </c>
      <c r="DR9" s="800"/>
      <c r="DS9" s="800"/>
      <c r="DT9" s="800"/>
      <c r="DU9" s="801"/>
      <c r="DV9" s="802"/>
      <c r="DW9" s="803"/>
      <c r="DX9" s="803"/>
      <c r="DY9" s="803"/>
      <c r="DZ9" s="804"/>
      <c r="EA9" s="205"/>
    </row>
    <row r="10" spans="1:131" s="206" customFormat="1" ht="26.25" customHeight="1">
      <c r="A10" s="212">
        <v>4</v>
      </c>
      <c r="B10" s="773" t="s">
        <v>361</v>
      </c>
      <c r="C10" s="774"/>
      <c r="D10" s="774"/>
      <c r="E10" s="774"/>
      <c r="F10" s="774"/>
      <c r="G10" s="774"/>
      <c r="H10" s="774"/>
      <c r="I10" s="774"/>
      <c r="J10" s="774"/>
      <c r="K10" s="774"/>
      <c r="L10" s="774"/>
      <c r="M10" s="774"/>
      <c r="N10" s="774"/>
      <c r="O10" s="774"/>
      <c r="P10" s="775"/>
      <c r="Q10" s="776">
        <v>79</v>
      </c>
      <c r="R10" s="777"/>
      <c r="S10" s="777"/>
      <c r="T10" s="777"/>
      <c r="U10" s="777"/>
      <c r="V10" s="777">
        <v>77</v>
      </c>
      <c r="W10" s="777"/>
      <c r="X10" s="777"/>
      <c r="Y10" s="777"/>
      <c r="Z10" s="777"/>
      <c r="AA10" s="777">
        <v>1</v>
      </c>
      <c r="AB10" s="777"/>
      <c r="AC10" s="777"/>
      <c r="AD10" s="777"/>
      <c r="AE10" s="778"/>
      <c r="AF10" s="779">
        <v>1</v>
      </c>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t="s">
        <v>534</v>
      </c>
      <c r="BT10" s="787"/>
      <c r="BU10" s="787"/>
      <c r="BV10" s="787"/>
      <c r="BW10" s="787"/>
      <c r="BX10" s="787"/>
      <c r="BY10" s="787"/>
      <c r="BZ10" s="787"/>
      <c r="CA10" s="787"/>
      <c r="CB10" s="787"/>
      <c r="CC10" s="787"/>
      <c r="CD10" s="787"/>
      <c r="CE10" s="787"/>
      <c r="CF10" s="787"/>
      <c r="CG10" s="788"/>
      <c r="CH10" s="799">
        <v>1</v>
      </c>
      <c r="CI10" s="800"/>
      <c r="CJ10" s="800"/>
      <c r="CK10" s="800"/>
      <c r="CL10" s="801"/>
      <c r="CM10" s="799">
        <v>81</v>
      </c>
      <c r="CN10" s="800"/>
      <c r="CO10" s="800"/>
      <c r="CP10" s="800"/>
      <c r="CQ10" s="801"/>
      <c r="CR10" s="799">
        <v>50</v>
      </c>
      <c r="CS10" s="800"/>
      <c r="CT10" s="800"/>
      <c r="CU10" s="800"/>
      <c r="CV10" s="801"/>
      <c r="CW10" s="799">
        <v>3</v>
      </c>
      <c r="CX10" s="800"/>
      <c r="CY10" s="800"/>
      <c r="CZ10" s="800"/>
      <c r="DA10" s="801"/>
      <c r="DB10" s="799" t="s">
        <v>545</v>
      </c>
      <c r="DC10" s="800"/>
      <c r="DD10" s="800"/>
      <c r="DE10" s="800"/>
      <c r="DF10" s="801"/>
      <c r="DG10" s="799" t="s">
        <v>545</v>
      </c>
      <c r="DH10" s="800"/>
      <c r="DI10" s="800"/>
      <c r="DJ10" s="800"/>
      <c r="DK10" s="801"/>
      <c r="DL10" s="799" t="s">
        <v>545</v>
      </c>
      <c r="DM10" s="800"/>
      <c r="DN10" s="800"/>
      <c r="DO10" s="800"/>
      <c r="DP10" s="801"/>
      <c r="DQ10" s="799" t="s">
        <v>545</v>
      </c>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t="s">
        <v>535</v>
      </c>
      <c r="BT11" s="787"/>
      <c r="BU11" s="787"/>
      <c r="BV11" s="787"/>
      <c r="BW11" s="787"/>
      <c r="BX11" s="787"/>
      <c r="BY11" s="787"/>
      <c r="BZ11" s="787"/>
      <c r="CA11" s="787"/>
      <c r="CB11" s="787"/>
      <c r="CC11" s="787"/>
      <c r="CD11" s="787"/>
      <c r="CE11" s="787"/>
      <c r="CF11" s="787"/>
      <c r="CG11" s="788"/>
      <c r="CH11" s="799">
        <v>5</v>
      </c>
      <c r="CI11" s="800"/>
      <c r="CJ11" s="800"/>
      <c r="CK11" s="800"/>
      <c r="CL11" s="801"/>
      <c r="CM11" s="799">
        <v>17</v>
      </c>
      <c r="CN11" s="800"/>
      <c r="CO11" s="800"/>
      <c r="CP11" s="800"/>
      <c r="CQ11" s="801"/>
      <c r="CR11" s="799">
        <v>5</v>
      </c>
      <c r="CS11" s="800"/>
      <c r="CT11" s="800"/>
      <c r="CU11" s="800"/>
      <c r="CV11" s="801"/>
      <c r="CW11" s="799">
        <v>1</v>
      </c>
      <c r="CX11" s="800"/>
      <c r="CY11" s="800"/>
      <c r="CZ11" s="800"/>
      <c r="DA11" s="801"/>
      <c r="DB11" s="799" t="s">
        <v>545</v>
      </c>
      <c r="DC11" s="800"/>
      <c r="DD11" s="800"/>
      <c r="DE11" s="800"/>
      <c r="DF11" s="801"/>
      <c r="DG11" s="799" t="s">
        <v>545</v>
      </c>
      <c r="DH11" s="800"/>
      <c r="DI11" s="800"/>
      <c r="DJ11" s="800"/>
      <c r="DK11" s="801"/>
      <c r="DL11" s="799" t="s">
        <v>545</v>
      </c>
      <c r="DM11" s="800"/>
      <c r="DN11" s="800"/>
      <c r="DO11" s="800"/>
      <c r="DP11" s="801"/>
      <c r="DQ11" s="799" t="s">
        <v>545</v>
      </c>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362</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363</v>
      </c>
      <c r="B23" s="808" t="s">
        <v>364</v>
      </c>
      <c r="C23" s="809"/>
      <c r="D23" s="809"/>
      <c r="E23" s="809"/>
      <c r="F23" s="809"/>
      <c r="G23" s="809"/>
      <c r="H23" s="809"/>
      <c r="I23" s="809"/>
      <c r="J23" s="809"/>
      <c r="K23" s="809"/>
      <c r="L23" s="809"/>
      <c r="M23" s="809"/>
      <c r="N23" s="809"/>
      <c r="O23" s="809"/>
      <c r="P23" s="810"/>
      <c r="Q23" s="811">
        <v>10058</v>
      </c>
      <c r="R23" s="812"/>
      <c r="S23" s="812"/>
      <c r="T23" s="812"/>
      <c r="U23" s="812"/>
      <c r="V23" s="812">
        <v>9796</v>
      </c>
      <c r="W23" s="812"/>
      <c r="X23" s="812"/>
      <c r="Y23" s="812"/>
      <c r="Z23" s="812"/>
      <c r="AA23" s="812">
        <v>261</v>
      </c>
      <c r="AB23" s="812"/>
      <c r="AC23" s="812"/>
      <c r="AD23" s="812"/>
      <c r="AE23" s="813"/>
      <c r="AF23" s="814">
        <v>135</v>
      </c>
      <c r="AG23" s="812"/>
      <c r="AH23" s="812"/>
      <c r="AI23" s="812"/>
      <c r="AJ23" s="815"/>
      <c r="AK23" s="816"/>
      <c r="AL23" s="817"/>
      <c r="AM23" s="817"/>
      <c r="AN23" s="817"/>
      <c r="AO23" s="817"/>
      <c r="AP23" s="812">
        <v>12733</v>
      </c>
      <c r="AQ23" s="812"/>
      <c r="AR23" s="812"/>
      <c r="AS23" s="812"/>
      <c r="AT23" s="812"/>
      <c r="AU23" s="818"/>
      <c r="AV23" s="818"/>
      <c r="AW23" s="818"/>
      <c r="AX23" s="818"/>
      <c r="AY23" s="819"/>
      <c r="AZ23" s="827" t="s">
        <v>108</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365</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366</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341</v>
      </c>
      <c r="B26" s="759"/>
      <c r="C26" s="759"/>
      <c r="D26" s="759"/>
      <c r="E26" s="759"/>
      <c r="F26" s="759"/>
      <c r="G26" s="759"/>
      <c r="H26" s="759"/>
      <c r="I26" s="759"/>
      <c r="J26" s="759"/>
      <c r="K26" s="759"/>
      <c r="L26" s="759"/>
      <c r="M26" s="759"/>
      <c r="N26" s="759"/>
      <c r="O26" s="759"/>
      <c r="P26" s="760"/>
      <c r="Q26" s="735" t="s">
        <v>367</v>
      </c>
      <c r="R26" s="736"/>
      <c r="S26" s="736"/>
      <c r="T26" s="736"/>
      <c r="U26" s="737"/>
      <c r="V26" s="735" t="s">
        <v>368</v>
      </c>
      <c r="W26" s="736"/>
      <c r="X26" s="736"/>
      <c r="Y26" s="736"/>
      <c r="Z26" s="737"/>
      <c r="AA26" s="735" t="s">
        <v>369</v>
      </c>
      <c r="AB26" s="736"/>
      <c r="AC26" s="736"/>
      <c r="AD26" s="736"/>
      <c r="AE26" s="736"/>
      <c r="AF26" s="830" t="s">
        <v>370</v>
      </c>
      <c r="AG26" s="831"/>
      <c r="AH26" s="831"/>
      <c r="AI26" s="831"/>
      <c r="AJ26" s="832"/>
      <c r="AK26" s="736" t="s">
        <v>371</v>
      </c>
      <c r="AL26" s="736"/>
      <c r="AM26" s="736"/>
      <c r="AN26" s="736"/>
      <c r="AO26" s="737"/>
      <c r="AP26" s="735" t="s">
        <v>372</v>
      </c>
      <c r="AQ26" s="736"/>
      <c r="AR26" s="736"/>
      <c r="AS26" s="736"/>
      <c r="AT26" s="737"/>
      <c r="AU26" s="735" t="s">
        <v>373</v>
      </c>
      <c r="AV26" s="736"/>
      <c r="AW26" s="736"/>
      <c r="AX26" s="736"/>
      <c r="AY26" s="737"/>
      <c r="AZ26" s="735" t="s">
        <v>374</v>
      </c>
      <c r="BA26" s="736"/>
      <c r="BB26" s="736"/>
      <c r="BC26" s="736"/>
      <c r="BD26" s="737"/>
      <c r="BE26" s="735" t="s">
        <v>348</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375</v>
      </c>
      <c r="C28" s="750"/>
      <c r="D28" s="750"/>
      <c r="E28" s="750"/>
      <c r="F28" s="750"/>
      <c r="G28" s="750"/>
      <c r="H28" s="750"/>
      <c r="I28" s="750"/>
      <c r="J28" s="750"/>
      <c r="K28" s="750"/>
      <c r="L28" s="750"/>
      <c r="M28" s="750"/>
      <c r="N28" s="750"/>
      <c r="O28" s="750"/>
      <c r="P28" s="751"/>
      <c r="Q28" s="840">
        <v>1194</v>
      </c>
      <c r="R28" s="841"/>
      <c r="S28" s="841"/>
      <c r="T28" s="841"/>
      <c r="U28" s="841"/>
      <c r="V28" s="841">
        <v>1160</v>
      </c>
      <c r="W28" s="841"/>
      <c r="X28" s="841"/>
      <c r="Y28" s="841"/>
      <c r="Z28" s="841"/>
      <c r="AA28" s="841">
        <v>35</v>
      </c>
      <c r="AB28" s="841"/>
      <c r="AC28" s="841"/>
      <c r="AD28" s="841"/>
      <c r="AE28" s="842"/>
      <c r="AF28" s="843">
        <v>35</v>
      </c>
      <c r="AG28" s="841"/>
      <c r="AH28" s="841"/>
      <c r="AI28" s="841"/>
      <c r="AJ28" s="844"/>
      <c r="AK28" s="845">
        <v>106</v>
      </c>
      <c r="AL28" s="836"/>
      <c r="AM28" s="836"/>
      <c r="AN28" s="836"/>
      <c r="AO28" s="836"/>
      <c r="AP28" s="836" t="s">
        <v>536</v>
      </c>
      <c r="AQ28" s="836"/>
      <c r="AR28" s="836"/>
      <c r="AS28" s="836"/>
      <c r="AT28" s="836"/>
      <c r="AU28" s="836" t="s">
        <v>536</v>
      </c>
      <c r="AV28" s="836"/>
      <c r="AW28" s="836"/>
      <c r="AX28" s="836"/>
      <c r="AY28" s="836"/>
      <c r="AZ28" s="837" t="s">
        <v>536</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376</v>
      </c>
      <c r="C29" s="774"/>
      <c r="D29" s="774"/>
      <c r="E29" s="774"/>
      <c r="F29" s="774"/>
      <c r="G29" s="774"/>
      <c r="H29" s="774"/>
      <c r="I29" s="774"/>
      <c r="J29" s="774"/>
      <c r="K29" s="774"/>
      <c r="L29" s="774"/>
      <c r="M29" s="774"/>
      <c r="N29" s="774"/>
      <c r="O29" s="774"/>
      <c r="P29" s="775"/>
      <c r="Q29" s="776">
        <v>1354</v>
      </c>
      <c r="R29" s="777"/>
      <c r="S29" s="777"/>
      <c r="T29" s="777"/>
      <c r="U29" s="777"/>
      <c r="V29" s="777">
        <v>1333</v>
      </c>
      <c r="W29" s="777"/>
      <c r="X29" s="777"/>
      <c r="Y29" s="777"/>
      <c r="Z29" s="777"/>
      <c r="AA29" s="777">
        <v>21</v>
      </c>
      <c r="AB29" s="777"/>
      <c r="AC29" s="777"/>
      <c r="AD29" s="777"/>
      <c r="AE29" s="778"/>
      <c r="AF29" s="779">
        <v>21</v>
      </c>
      <c r="AG29" s="780"/>
      <c r="AH29" s="780"/>
      <c r="AI29" s="780"/>
      <c r="AJ29" s="781"/>
      <c r="AK29" s="848">
        <v>206</v>
      </c>
      <c r="AL29" s="849"/>
      <c r="AM29" s="849"/>
      <c r="AN29" s="849"/>
      <c r="AO29" s="849"/>
      <c r="AP29" s="849" t="s">
        <v>536</v>
      </c>
      <c r="AQ29" s="849"/>
      <c r="AR29" s="849"/>
      <c r="AS29" s="849"/>
      <c r="AT29" s="849"/>
      <c r="AU29" s="849" t="s">
        <v>536</v>
      </c>
      <c r="AV29" s="849"/>
      <c r="AW29" s="849"/>
      <c r="AX29" s="849"/>
      <c r="AY29" s="849"/>
      <c r="AZ29" s="850" t="s">
        <v>536</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377</v>
      </c>
      <c r="C30" s="774"/>
      <c r="D30" s="774"/>
      <c r="E30" s="774"/>
      <c r="F30" s="774"/>
      <c r="G30" s="774"/>
      <c r="H30" s="774"/>
      <c r="I30" s="774"/>
      <c r="J30" s="774"/>
      <c r="K30" s="774"/>
      <c r="L30" s="774"/>
      <c r="M30" s="774"/>
      <c r="N30" s="774"/>
      <c r="O30" s="774"/>
      <c r="P30" s="775"/>
      <c r="Q30" s="776">
        <v>285</v>
      </c>
      <c r="R30" s="777"/>
      <c r="S30" s="777"/>
      <c r="T30" s="777"/>
      <c r="U30" s="777"/>
      <c r="V30" s="777">
        <v>285</v>
      </c>
      <c r="W30" s="777"/>
      <c r="X30" s="777"/>
      <c r="Y30" s="777"/>
      <c r="Z30" s="777"/>
      <c r="AA30" s="777">
        <v>1</v>
      </c>
      <c r="AB30" s="777"/>
      <c r="AC30" s="777"/>
      <c r="AD30" s="777"/>
      <c r="AE30" s="778"/>
      <c r="AF30" s="779">
        <v>1</v>
      </c>
      <c r="AG30" s="780"/>
      <c r="AH30" s="780"/>
      <c r="AI30" s="780"/>
      <c r="AJ30" s="781"/>
      <c r="AK30" s="848">
        <v>197</v>
      </c>
      <c r="AL30" s="849"/>
      <c r="AM30" s="849"/>
      <c r="AN30" s="849"/>
      <c r="AO30" s="849"/>
      <c r="AP30" s="849" t="s">
        <v>536</v>
      </c>
      <c r="AQ30" s="849"/>
      <c r="AR30" s="849"/>
      <c r="AS30" s="849"/>
      <c r="AT30" s="849"/>
      <c r="AU30" s="849" t="s">
        <v>536</v>
      </c>
      <c r="AV30" s="849"/>
      <c r="AW30" s="849"/>
      <c r="AX30" s="849"/>
      <c r="AY30" s="849"/>
      <c r="AZ30" s="850" t="s">
        <v>536</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378</v>
      </c>
      <c r="C31" s="774"/>
      <c r="D31" s="774"/>
      <c r="E31" s="774"/>
      <c r="F31" s="774"/>
      <c r="G31" s="774"/>
      <c r="H31" s="774"/>
      <c r="I31" s="774"/>
      <c r="J31" s="774"/>
      <c r="K31" s="774"/>
      <c r="L31" s="774"/>
      <c r="M31" s="774"/>
      <c r="N31" s="774"/>
      <c r="O31" s="774"/>
      <c r="P31" s="775"/>
      <c r="Q31" s="776">
        <v>463</v>
      </c>
      <c r="R31" s="777"/>
      <c r="S31" s="777"/>
      <c r="T31" s="777"/>
      <c r="U31" s="777"/>
      <c r="V31" s="777">
        <v>455</v>
      </c>
      <c r="W31" s="777"/>
      <c r="X31" s="777"/>
      <c r="Y31" s="777"/>
      <c r="Z31" s="777"/>
      <c r="AA31" s="777">
        <v>8</v>
      </c>
      <c r="AB31" s="777"/>
      <c r="AC31" s="777"/>
      <c r="AD31" s="777"/>
      <c r="AE31" s="778"/>
      <c r="AF31" s="779">
        <v>8</v>
      </c>
      <c r="AG31" s="780"/>
      <c r="AH31" s="780"/>
      <c r="AI31" s="780"/>
      <c r="AJ31" s="781"/>
      <c r="AK31" s="848">
        <v>40</v>
      </c>
      <c r="AL31" s="849"/>
      <c r="AM31" s="849"/>
      <c r="AN31" s="849"/>
      <c r="AO31" s="849"/>
      <c r="AP31" s="849" t="s">
        <v>536</v>
      </c>
      <c r="AQ31" s="849"/>
      <c r="AR31" s="849"/>
      <c r="AS31" s="849"/>
      <c r="AT31" s="849"/>
      <c r="AU31" s="849" t="s">
        <v>536</v>
      </c>
      <c r="AV31" s="849"/>
      <c r="AW31" s="849"/>
      <c r="AX31" s="849"/>
      <c r="AY31" s="849"/>
      <c r="AZ31" s="850" t="s">
        <v>536</v>
      </c>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379</v>
      </c>
      <c r="C32" s="774"/>
      <c r="D32" s="774"/>
      <c r="E32" s="774"/>
      <c r="F32" s="774"/>
      <c r="G32" s="774"/>
      <c r="H32" s="774"/>
      <c r="I32" s="774"/>
      <c r="J32" s="774"/>
      <c r="K32" s="774"/>
      <c r="L32" s="774"/>
      <c r="M32" s="774"/>
      <c r="N32" s="774"/>
      <c r="O32" s="774"/>
      <c r="P32" s="775"/>
      <c r="Q32" s="776">
        <v>765</v>
      </c>
      <c r="R32" s="777"/>
      <c r="S32" s="777"/>
      <c r="T32" s="777"/>
      <c r="U32" s="777"/>
      <c r="V32" s="777">
        <v>758</v>
      </c>
      <c r="W32" s="777"/>
      <c r="X32" s="777"/>
      <c r="Y32" s="777"/>
      <c r="Z32" s="777"/>
      <c r="AA32" s="777">
        <v>7</v>
      </c>
      <c r="AB32" s="777"/>
      <c r="AC32" s="777"/>
      <c r="AD32" s="777"/>
      <c r="AE32" s="778"/>
      <c r="AF32" s="779">
        <v>244</v>
      </c>
      <c r="AG32" s="780"/>
      <c r="AH32" s="780"/>
      <c r="AI32" s="780"/>
      <c r="AJ32" s="781"/>
      <c r="AK32" s="848">
        <v>179</v>
      </c>
      <c r="AL32" s="849"/>
      <c r="AM32" s="849"/>
      <c r="AN32" s="849"/>
      <c r="AO32" s="849"/>
      <c r="AP32" s="849">
        <v>664</v>
      </c>
      <c r="AQ32" s="849"/>
      <c r="AR32" s="849"/>
      <c r="AS32" s="849"/>
      <c r="AT32" s="849"/>
      <c r="AU32" s="849">
        <v>396</v>
      </c>
      <c r="AV32" s="849"/>
      <c r="AW32" s="849"/>
      <c r="AX32" s="849"/>
      <c r="AY32" s="849"/>
      <c r="AZ32" s="850" t="s">
        <v>536</v>
      </c>
      <c r="BA32" s="850"/>
      <c r="BB32" s="850"/>
      <c r="BC32" s="850"/>
      <c r="BD32" s="850"/>
      <c r="BE32" s="846" t="s">
        <v>380</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381</v>
      </c>
      <c r="C33" s="774"/>
      <c r="D33" s="774"/>
      <c r="E33" s="774"/>
      <c r="F33" s="774"/>
      <c r="G33" s="774"/>
      <c r="H33" s="774"/>
      <c r="I33" s="774"/>
      <c r="J33" s="774"/>
      <c r="K33" s="774"/>
      <c r="L33" s="774"/>
      <c r="M33" s="774"/>
      <c r="N33" s="774"/>
      <c r="O33" s="774"/>
      <c r="P33" s="775"/>
      <c r="Q33" s="776">
        <v>450</v>
      </c>
      <c r="R33" s="777"/>
      <c r="S33" s="777"/>
      <c r="T33" s="777"/>
      <c r="U33" s="777"/>
      <c r="V33" s="777">
        <v>437</v>
      </c>
      <c r="W33" s="777"/>
      <c r="X33" s="777"/>
      <c r="Y33" s="777"/>
      <c r="Z33" s="777"/>
      <c r="AA33" s="777">
        <v>13</v>
      </c>
      <c r="AB33" s="777"/>
      <c r="AC33" s="777"/>
      <c r="AD33" s="777"/>
      <c r="AE33" s="778"/>
      <c r="AF33" s="779">
        <v>4</v>
      </c>
      <c r="AG33" s="780"/>
      <c r="AH33" s="780"/>
      <c r="AI33" s="780"/>
      <c r="AJ33" s="781"/>
      <c r="AK33" s="848">
        <v>132</v>
      </c>
      <c r="AL33" s="849"/>
      <c r="AM33" s="849"/>
      <c r="AN33" s="849"/>
      <c r="AO33" s="849"/>
      <c r="AP33" s="849">
        <v>1896</v>
      </c>
      <c r="AQ33" s="849"/>
      <c r="AR33" s="849"/>
      <c r="AS33" s="849"/>
      <c r="AT33" s="849"/>
      <c r="AU33" s="849">
        <v>1126</v>
      </c>
      <c r="AV33" s="849"/>
      <c r="AW33" s="849"/>
      <c r="AX33" s="849"/>
      <c r="AY33" s="849"/>
      <c r="AZ33" s="850" t="s">
        <v>536</v>
      </c>
      <c r="BA33" s="850"/>
      <c r="BB33" s="850"/>
      <c r="BC33" s="850"/>
      <c r="BD33" s="850"/>
      <c r="BE33" s="846" t="s">
        <v>382</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t="s">
        <v>383</v>
      </c>
      <c r="C34" s="774"/>
      <c r="D34" s="774"/>
      <c r="E34" s="774"/>
      <c r="F34" s="774"/>
      <c r="G34" s="774"/>
      <c r="H34" s="774"/>
      <c r="I34" s="774"/>
      <c r="J34" s="774"/>
      <c r="K34" s="774"/>
      <c r="L34" s="774"/>
      <c r="M34" s="774"/>
      <c r="N34" s="774"/>
      <c r="O34" s="774"/>
      <c r="P34" s="775"/>
      <c r="Q34" s="776">
        <v>434</v>
      </c>
      <c r="R34" s="777"/>
      <c r="S34" s="777"/>
      <c r="T34" s="777"/>
      <c r="U34" s="777"/>
      <c r="V34" s="777">
        <v>432</v>
      </c>
      <c r="W34" s="777"/>
      <c r="X34" s="777"/>
      <c r="Y34" s="777"/>
      <c r="Z34" s="777"/>
      <c r="AA34" s="777">
        <v>1</v>
      </c>
      <c r="AB34" s="777"/>
      <c r="AC34" s="777"/>
      <c r="AD34" s="777"/>
      <c r="AE34" s="778"/>
      <c r="AF34" s="779">
        <v>1</v>
      </c>
      <c r="AG34" s="780"/>
      <c r="AH34" s="780"/>
      <c r="AI34" s="780"/>
      <c r="AJ34" s="781"/>
      <c r="AK34" s="848">
        <v>109</v>
      </c>
      <c r="AL34" s="849"/>
      <c r="AM34" s="849"/>
      <c r="AN34" s="849"/>
      <c r="AO34" s="849"/>
      <c r="AP34" s="849">
        <v>2303</v>
      </c>
      <c r="AQ34" s="849"/>
      <c r="AR34" s="849"/>
      <c r="AS34" s="849"/>
      <c r="AT34" s="849"/>
      <c r="AU34" s="849">
        <v>1900</v>
      </c>
      <c r="AV34" s="849"/>
      <c r="AW34" s="849"/>
      <c r="AX34" s="849"/>
      <c r="AY34" s="849"/>
      <c r="AZ34" s="850" t="s">
        <v>536</v>
      </c>
      <c r="BA34" s="850"/>
      <c r="BB34" s="850"/>
      <c r="BC34" s="850"/>
      <c r="BD34" s="850"/>
      <c r="BE34" s="846" t="s">
        <v>382</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t="s">
        <v>384</v>
      </c>
      <c r="C35" s="774"/>
      <c r="D35" s="774"/>
      <c r="E35" s="774"/>
      <c r="F35" s="774"/>
      <c r="G35" s="774"/>
      <c r="H35" s="774"/>
      <c r="I35" s="774"/>
      <c r="J35" s="774"/>
      <c r="K35" s="774"/>
      <c r="L35" s="774"/>
      <c r="M35" s="774"/>
      <c r="N35" s="774"/>
      <c r="O35" s="774"/>
      <c r="P35" s="775"/>
      <c r="Q35" s="776">
        <v>6</v>
      </c>
      <c r="R35" s="777"/>
      <c r="S35" s="777"/>
      <c r="T35" s="777"/>
      <c r="U35" s="777"/>
      <c r="V35" s="777">
        <v>6</v>
      </c>
      <c r="W35" s="777"/>
      <c r="X35" s="777"/>
      <c r="Y35" s="777"/>
      <c r="Z35" s="777"/>
      <c r="AA35" s="777">
        <v>0</v>
      </c>
      <c r="AB35" s="777"/>
      <c r="AC35" s="777"/>
      <c r="AD35" s="777"/>
      <c r="AE35" s="778"/>
      <c r="AF35" s="779">
        <v>0</v>
      </c>
      <c r="AG35" s="780"/>
      <c r="AH35" s="780"/>
      <c r="AI35" s="780"/>
      <c r="AJ35" s="781"/>
      <c r="AK35" s="848">
        <v>5</v>
      </c>
      <c r="AL35" s="849"/>
      <c r="AM35" s="849"/>
      <c r="AN35" s="849"/>
      <c r="AO35" s="849"/>
      <c r="AP35" s="849">
        <v>34</v>
      </c>
      <c r="AQ35" s="849"/>
      <c r="AR35" s="849"/>
      <c r="AS35" s="849"/>
      <c r="AT35" s="849"/>
      <c r="AU35" s="849">
        <v>34</v>
      </c>
      <c r="AV35" s="849"/>
      <c r="AW35" s="849"/>
      <c r="AX35" s="849"/>
      <c r="AY35" s="849"/>
      <c r="AZ35" s="850" t="s">
        <v>536</v>
      </c>
      <c r="BA35" s="850"/>
      <c r="BB35" s="850"/>
      <c r="BC35" s="850"/>
      <c r="BD35" s="850"/>
      <c r="BE35" s="846" t="s">
        <v>382</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385</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363</v>
      </c>
      <c r="B63" s="808" t="s">
        <v>386</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313</v>
      </c>
      <c r="AG63" s="860"/>
      <c r="AH63" s="860"/>
      <c r="AI63" s="860"/>
      <c r="AJ63" s="861"/>
      <c r="AK63" s="862"/>
      <c r="AL63" s="857"/>
      <c r="AM63" s="857"/>
      <c r="AN63" s="857"/>
      <c r="AO63" s="857"/>
      <c r="AP63" s="860"/>
      <c r="AQ63" s="860"/>
      <c r="AR63" s="860"/>
      <c r="AS63" s="860"/>
      <c r="AT63" s="860"/>
      <c r="AU63" s="860"/>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388</v>
      </c>
      <c r="B66" s="759"/>
      <c r="C66" s="759"/>
      <c r="D66" s="759"/>
      <c r="E66" s="759"/>
      <c r="F66" s="759"/>
      <c r="G66" s="759"/>
      <c r="H66" s="759"/>
      <c r="I66" s="759"/>
      <c r="J66" s="759"/>
      <c r="K66" s="759"/>
      <c r="L66" s="759"/>
      <c r="M66" s="759"/>
      <c r="N66" s="759"/>
      <c r="O66" s="759"/>
      <c r="P66" s="760"/>
      <c r="Q66" s="735" t="s">
        <v>367</v>
      </c>
      <c r="R66" s="736"/>
      <c r="S66" s="736"/>
      <c r="T66" s="736"/>
      <c r="U66" s="737"/>
      <c r="V66" s="735" t="s">
        <v>368</v>
      </c>
      <c r="W66" s="736"/>
      <c r="X66" s="736"/>
      <c r="Y66" s="736"/>
      <c r="Z66" s="737"/>
      <c r="AA66" s="735" t="s">
        <v>369</v>
      </c>
      <c r="AB66" s="736"/>
      <c r="AC66" s="736"/>
      <c r="AD66" s="736"/>
      <c r="AE66" s="737"/>
      <c r="AF66" s="870" t="s">
        <v>370</v>
      </c>
      <c r="AG66" s="831"/>
      <c r="AH66" s="831"/>
      <c r="AI66" s="831"/>
      <c r="AJ66" s="871"/>
      <c r="AK66" s="735" t="s">
        <v>371</v>
      </c>
      <c r="AL66" s="759"/>
      <c r="AM66" s="759"/>
      <c r="AN66" s="759"/>
      <c r="AO66" s="760"/>
      <c r="AP66" s="735" t="s">
        <v>372</v>
      </c>
      <c r="AQ66" s="736"/>
      <c r="AR66" s="736"/>
      <c r="AS66" s="736"/>
      <c r="AT66" s="737"/>
      <c r="AU66" s="735" t="s">
        <v>389</v>
      </c>
      <c r="AV66" s="736"/>
      <c r="AW66" s="736"/>
      <c r="AX66" s="736"/>
      <c r="AY66" s="737"/>
      <c r="AZ66" s="735" t="s">
        <v>348</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537</v>
      </c>
      <c r="C68" s="888"/>
      <c r="D68" s="888"/>
      <c r="E68" s="888"/>
      <c r="F68" s="888"/>
      <c r="G68" s="888"/>
      <c r="H68" s="888"/>
      <c r="I68" s="888"/>
      <c r="J68" s="888"/>
      <c r="K68" s="888"/>
      <c r="L68" s="888"/>
      <c r="M68" s="888"/>
      <c r="N68" s="888"/>
      <c r="O68" s="888"/>
      <c r="P68" s="889"/>
      <c r="Q68" s="890">
        <v>386</v>
      </c>
      <c r="R68" s="884"/>
      <c r="S68" s="884"/>
      <c r="T68" s="884"/>
      <c r="U68" s="884"/>
      <c r="V68" s="884">
        <v>380</v>
      </c>
      <c r="W68" s="884"/>
      <c r="X68" s="884"/>
      <c r="Y68" s="884"/>
      <c r="Z68" s="884"/>
      <c r="AA68" s="884">
        <v>7</v>
      </c>
      <c r="AB68" s="884"/>
      <c r="AC68" s="884"/>
      <c r="AD68" s="884"/>
      <c r="AE68" s="884"/>
      <c r="AF68" s="884">
        <v>7</v>
      </c>
      <c r="AG68" s="884"/>
      <c r="AH68" s="884"/>
      <c r="AI68" s="884"/>
      <c r="AJ68" s="884"/>
      <c r="AK68" s="884" t="s">
        <v>536</v>
      </c>
      <c r="AL68" s="884"/>
      <c r="AM68" s="884"/>
      <c r="AN68" s="884"/>
      <c r="AO68" s="884"/>
      <c r="AP68" s="884" t="s">
        <v>536</v>
      </c>
      <c r="AQ68" s="884"/>
      <c r="AR68" s="884"/>
      <c r="AS68" s="884"/>
      <c r="AT68" s="884"/>
      <c r="AU68" s="884" t="s">
        <v>536</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538</v>
      </c>
      <c r="C69" s="892"/>
      <c r="D69" s="892"/>
      <c r="E69" s="892"/>
      <c r="F69" s="892"/>
      <c r="G69" s="892"/>
      <c r="H69" s="892"/>
      <c r="I69" s="892"/>
      <c r="J69" s="892"/>
      <c r="K69" s="892"/>
      <c r="L69" s="892"/>
      <c r="M69" s="892"/>
      <c r="N69" s="892"/>
      <c r="O69" s="892"/>
      <c r="P69" s="893"/>
      <c r="Q69" s="894">
        <v>177</v>
      </c>
      <c r="R69" s="849"/>
      <c r="S69" s="849"/>
      <c r="T69" s="849"/>
      <c r="U69" s="849"/>
      <c r="V69" s="849">
        <v>171</v>
      </c>
      <c r="W69" s="849"/>
      <c r="X69" s="849"/>
      <c r="Y69" s="849"/>
      <c r="Z69" s="849"/>
      <c r="AA69" s="849">
        <v>6</v>
      </c>
      <c r="AB69" s="849"/>
      <c r="AC69" s="849"/>
      <c r="AD69" s="849"/>
      <c r="AE69" s="849"/>
      <c r="AF69" s="849">
        <v>6</v>
      </c>
      <c r="AG69" s="849"/>
      <c r="AH69" s="849"/>
      <c r="AI69" s="849"/>
      <c r="AJ69" s="849"/>
      <c r="AK69" s="849">
        <v>10</v>
      </c>
      <c r="AL69" s="849"/>
      <c r="AM69" s="849"/>
      <c r="AN69" s="849"/>
      <c r="AO69" s="849"/>
      <c r="AP69" s="849" t="s">
        <v>536</v>
      </c>
      <c r="AQ69" s="849"/>
      <c r="AR69" s="849"/>
      <c r="AS69" s="849"/>
      <c r="AT69" s="849"/>
      <c r="AU69" s="849" t="s">
        <v>536</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539</v>
      </c>
      <c r="C70" s="892"/>
      <c r="D70" s="892"/>
      <c r="E70" s="892"/>
      <c r="F70" s="892"/>
      <c r="G70" s="892"/>
      <c r="H70" s="892"/>
      <c r="I70" s="892"/>
      <c r="J70" s="892"/>
      <c r="K70" s="892"/>
      <c r="L70" s="892"/>
      <c r="M70" s="892"/>
      <c r="N70" s="892"/>
      <c r="O70" s="892"/>
      <c r="P70" s="893"/>
      <c r="Q70" s="894">
        <v>84</v>
      </c>
      <c r="R70" s="849"/>
      <c r="S70" s="849"/>
      <c r="T70" s="849"/>
      <c r="U70" s="849"/>
      <c r="V70" s="849">
        <v>83</v>
      </c>
      <c r="W70" s="849"/>
      <c r="X70" s="849"/>
      <c r="Y70" s="849"/>
      <c r="Z70" s="849"/>
      <c r="AA70" s="849">
        <v>1</v>
      </c>
      <c r="AB70" s="849"/>
      <c r="AC70" s="849"/>
      <c r="AD70" s="849"/>
      <c r="AE70" s="849"/>
      <c r="AF70" s="849">
        <v>1</v>
      </c>
      <c r="AG70" s="849"/>
      <c r="AH70" s="849"/>
      <c r="AI70" s="849"/>
      <c r="AJ70" s="849"/>
      <c r="AK70" s="849" t="s">
        <v>536</v>
      </c>
      <c r="AL70" s="849"/>
      <c r="AM70" s="849"/>
      <c r="AN70" s="849"/>
      <c r="AO70" s="849"/>
      <c r="AP70" s="849" t="s">
        <v>536</v>
      </c>
      <c r="AQ70" s="849"/>
      <c r="AR70" s="849"/>
      <c r="AS70" s="849"/>
      <c r="AT70" s="849"/>
      <c r="AU70" s="849" t="s">
        <v>536</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540</v>
      </c>
      <c r="C71" s="892"/>
      <c r="D71" s="892"/>
      <c r="E71" s="892"/>
      <c r="F71" s="892"/>
      <c r="G71" s="892"/>
      <c r="H71" s="892"/>
      <c r="I71" s="892"/>
      <c r="J71" s="892"/>
      <c r="K71" s="892"/>
      <c r="L71" s="892"/>
      <c r="M71" s="892"/>
      <c r="N71" s="892"/>
      <c r="O71" s="892"/>
      <c r="P71" s="893"/>
      <c r="Q71" s="894">
        <v>2175</v>
      </c>
      <c r="R71" s="849"/>
      <c r="S71" s="849"/>
      <c r="T71" s="849"/>
      <c r="U71" s="849"/>
      <c r="V71" s="849">
        <v>2164</v>
      </c>
      <c r="W71" s="849"/>
      <c r="X71" s="849"/>
      <c r="Y71" s="849"/>
      <c r="Z71" s="849"/>
      <c r="AA71" s="849">
        <v>11</v>
      </c>
      <c r="AB71" s="849"/>
      <c r="AC71" s="849"/>
      <c r="AD71" s="849"/>
      <c r="AE71" s="849"/>
      <c r="AF71" s="849">
        <v>11</v>
      </c>
      <c r="AG71" s="849"/>
      <c r="AH71" s="849"/>
      <c r="AI71" s="849"/>
      <c r="AJ71" s="849"/>
      <c r="AK71" s="849">
        <v>14</v>
      </c>
      <c r="AL71" s="849"/>
      <c r="AM71" s="849"/>
      <c r="AN71" s="849"/>
      <c r="AO71" s="849"/>
      <c r="AP71" s="849">
        <v>275</v>
      </c>
      <c r="AQ71" s="849"/>
      <c r="AR71" s="849"/>
      <c r="AS71" s="849"/>
      <c r="AT71" s="849"/>
      <c r="AU71" s="849">
        <v>29</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541</v>
      </c>
      <c r="C72" s="892"/>
      <c r="D72" s="892"/>
      <c r="E72" s="892"/>
      <c r="F72" s="892"/>
      <c r="G72" s="892"/>
      <c r="H72" s="892"/>
      <c r="I72" s="892"/>
      <c r="J72" s="892"/>
      <c r="K72" s="892"/>
      <c r="L72" s="892"/>
      <c r="M72" s="892"/>
      <c r="N72" s="892"/>
      <c r="O72" s="892"/>
      <c r="P72" s="893"/>
      <c r="Q72" s="894">
        <v>161</v>
      </c>
      <c r="R72" s="849"/>
      <c r="S72" s="849"/>
      <c r="T72" s="849"/>
      <c r="U72" s="849"/>
      <c r="V72" s="849">
        <v>157</v>
      </c>
      <c r="W72" s="849"/>
      <c r="X72" s="849"/>
      <c r="Y72" s="849"/>
      <c r="Z72" s="849"/>
      <c r="AA72" s="849">
        <v>4</v>
      </c>
      <c r="AB72" s="849"/>
      <c r="AC72" s="849"/>
      <c r="AD72" s="849"/>
      <c r="AE72" s="849"/>
      <c r="AF72" s="849">
        <v>4</v>
      </c>
      <c r="AG72" s="849"/>
      <c r="AH72" s="849"/>
      <c r="AI72" s="849"/>
      <c r="AJ72" s="849"/>
      <c r="AK72" s="849">
        <v>13</v>
      </c>
      <c r="AL72" s="849"/>
      <c r="AM72" s="849"/>
      <c r="AN72" s="849"/>
      <c r="AO72" s="849"/>
      <c r="AP72" s="849">
        <v>207</v>
      </c>
      <c r="AQ72" s="849"/>
      <c r="AR72" s="849"/>
      <c r="AS72" s="849"/>
      <c r="AT72" s="849"/>
      <c r="AU72" s="849">
        <v>63</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542</v>
      </c>
      <c r="C73" s="892"/>
      <c r="D73" s="892"/>
      <c r="E73" s="892"/>
      <c r="F73" s="892"/>
      <c r="G73" s="892"/>
      <c r="H73" s="892"/>
      <c r="I73" s="892"/>
      <c r="J73" s="892"/>
      <c r="K73" s="892"/>
      <c r="L73" s="892"/>
      <c r="M73" s="892"/>
      <c r="N73" s="892"/>
      <c r="O73" s="892"/>
      <c r="P73" s="893"/>
      <c r="Q73" s="894">
        <v>6319</v>
      </c>
      <c r="R73" s="849"/>
      <c r="S73" s="849"/>
      <c r="T73" s="849"/>
      <c r="U73" s="849"/>
      <c r="V73" s="849">
        <v>6265</v>
      </c>
      <c r="W73" s="849"/>
      <c r="X73" s="849"/>
      <c r="Y73" s="849"/>
      <c r="Z73" s="849"/>
      <c r="AA73" s="849">
        <v>54</v>
      </c>
      <c r="AB73" s="849"/>
      <c r="AC73" s="849"/>
      <c r="AD73" s="849"/>
      <c r="AE73" s="849"/>
      <c r="AF73" s="849">
        <v>54</v>
      </c>
      <c r="AG73" s="849"/>
      <c r="AH73" s="849"/>
      <c r="AI73" s="849"/>
      <c r="AJ73" s="849"/>
      <c r="AK73" s="849">
        <v>13</v>
      </c>
      <c r="AL73" s="849"/>
      <c r="AM73" s="849"/>
      <c r="AN73" s="849"/>
      <c r="AO73" s="849"/>
      <c r="AP73" s="849" t="s">
        <v>536</v>
      </c>
      <c r="AQ73" s="849"/>
      <c r="AR73" s="849"/>
      <c r="AS73" s="849"/>
      <c r="AT73" s="849"/>
      <c r="AU73" s="849" t="s">
        <v>536</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543</v>
      </c>
      <c r="C74" s="892"/>
      <c r="D74" s="892"/>
      <c r="E74" s="892"/>
      <c r="F74" s="892"/>
      <c r="G74" s="892"/>
      <c r="H74" s="892"/>
      <c r="I74" s="892"/>
      <c r="J74" s="892"/>
      <c r="K74" s="892"/>
      <c r="L74" s="892"/>
      <c r="M74" s="892"/>
      <c r="N74" s="892"/>
      <c r="O74" s="892"/>
      <c r="P74" s="893"/>
      <c r="Q74" s="894">
        <v>282</v>
      </c>
      <c r="R74" s="849"/>
      <c r="S74" s="849"/>
      <c r="T74" s="849"/>
      <c r="U74" s="849"/>
      <c r="V74" s="849">
        <v>266</v>
      </c>
      <c r="W74" s="849"/>
      <c r="X74" s="849"/>
      <c r="Y74" s="849"/>
      <c r="Z74" s="849"/>
      <c r="AA74" s="849">
        <v>16</v>
      </c>
      <c r="AB74" s="849"/>
      <c r="AC74" s="849"/>
      <c r="AD74" s="849"/>
      <c r="AE74" s="849"/>
      <c r="AF74" s="849">
        <v>16</v>
      </c>
      <c r="AG74" s="849"/>
      <c r="AH74" s="849"/>
      <c r="AI74" s="849"/>
      <c r="AJ74" s="849"/>
      <c r="AK74" s="849">
        <v>30</v>
      </c>
      <c r="AL74" s="849"/>
      <c r="AM74" s="849"/>
      <c r="AN74" s="849"/>
      <c r="AO74" s="849"/>
      <c r="AP74" s="849" t="s">
        <v>536</v>
      </c>
      <c r="AQ74" s="849"/>
      <c r="AR74" s="849"/>
      <c r="AS74" s="849"/>
      <c r="AT74" s="849"/>
      <c r="AU74" s="849" t="s">
        <v>536</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544</v>
      </c>
      <c r="C75" s="892"/>
      <c r="D75" s="892"/>
      <c r="E75" s="892"/>
      <c r="F75" s="892"/>
      <c r="G75" s="892"/>
      <c r="H75" s="892"/>
      <c r="I75" s="892"/>
      <c r="J75" s="892"/>
      <c r="K75" s="892"/>
      <c r="L75" s="892"/>
      <c r="M75" s="892"/>
      <c r="N75" s="892"/>
      <c r="O75" s="892"/>
      <c r="P75" s="893"/>
      <c r="Q75" s="897">
        <v>108958</v>
      </c>
      <c r="R75" s="898"/>
      <c r="S75" s="898"/>
      <c r="T75" s="898"/>
      <c r="U75" s="848"/>
      <c r="V75" s="899">
        <v>106505</v>
      </c>
      <c r="W75" s="898"/>
      <c r="X75" s="898"/>
      <c r="Y75" s="898"/>
      <c r="Z75" s="848"/>
      <c r="AA75" s="899">
        <v>2453</v>
      </c>
      <c r="AB75" s="898"/>
      <c r="AC75" s="898"/>
      <c r="AD75" s="898"/>
      <c r="AE75" s="848"/>
      <c r="AF75" s="899">
        <v>2453</v>
      </c>
      <c r="AG75" s="898"/>
      <c r="AH75" s="898"/>
      <c r="AI75" s="898"/>
      <c r="AJ75" s="848"/>
      <c r="AK75" s="899">
        <v>117</v>
      </c>
      <c r="AL75" s="898"/>
      <c r="AM75" s="898"/>
      <c r="AN75" s="898"/>
      <c r="AO75" s="848"/>
      <c r="AP75" s="899" t="s">
        <v>536</v>
      </c>
      <c r="AQ75" s="898"/>
      <c r="AR75" s="898"/>
      <c r="AS75" s="898"/>
      <c r="AT75" s="848"/>
      <c r="AU75" s="899" t="s">
        <v>536</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363</v>
      </c>
      <c r="B88" s="808" t="s">
        <v>390</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c r="AG88" s="860"/>
      <c r="AH88" s="860"/>
      <c r="AI88" s="860"/>
      <c r="AJ88" s="860"/>
      <c r="AK88" s="857"/>
      <c r="AL88" s="857"/>
      <c r="AM88" s="857"/>
      <c r="AN88" s="857"/>
      <c r="AO88" s="857"/>
      <c r="AP88" s="860"/>
      <c r="AQ88" s="860"/>
      <c r="AR88" s="860"/>
      <c r="AS88" s="860"/>
      <c r="AT88" s="860"/>
      <c r="AU88" s="860"/>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808" t="s">
        <v>391</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c r="CS102" s="868"/>
      <c r="CT102" s="868"/>
      <c r="CU102" s="868"/>
      <c r="CV102" s="911"/>
      <c r="CW102" s="910"/>
      <c r="CX102" s="868"/>
      <c r="CY102" s="868"/>
      <c r="CZ102" s="868"/>
      <c r="DA102" s="911"/>
      <c r="DB102" s="910"/>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392</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393</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396</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397</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398</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399</v>
      </c>
      <c r="AB109" s="913"/>
      <c r="AC109" s="913"/>
      <c r="AD109" s="913"/>
      <c r="AE109" s="914"/>
      <c r="AF109" s="912" t="s">
        <v>281</v>
      </c>
      <c r="AG109" s="913"/>
      <c r="AH109" s="913"/>
      <c r="AI109" s="913"/>
      <c r="AJ109" s="914"/>
      <c r="AK109" s="912" t="s">
        <v>280</v>
      </c>
      <c r="AL109" s="913"/>
      <c r="AM109" s="913"/>
      <c r="AN109" s="913"/>
      <c r="AO109" s="914"/>
      <c r="AP109" s="912" t="s">
        <v>400</v>
      </c>
      <c r="AQ109" s="913"/>
      <c r="AR109" s="913"/>
      <c r="AS109" s="913"/>
      <c r="AT109" s="915"/>
      <c r="AU109" s="934" t="s">
        <v>398</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399</v>
      </c>
      <c r="BR109" s="913"/>
      <c r="BS109" s="913"/>
      <c r="BT109" s="913"/>
      <c r="BU109" s="914"/>
      <c r="BV109" s="912" t="s">
        <v>281</v>
      </c>
      <c r="BW109" s="913"/>
      <c r="BX109" s="913"/>
      <c r="BY109" s="913"/>
      <c r="BZ109" s="914"/>
      <c r="CA109" s="912" t="s">
        <v>280</v>
      </c>
      <c r="CB109" s="913"/>
      <c r="CC109" s="913"/>
      <c r="CD109" s="913"/>
      <c r="CE109" s="914"/>
      <c r="CF109" s="935" t="s">
        <v>400</v>
      </c>
      <c r="CG109" s="935"/>
      <c r="CH109" s="935"/>
      <c r="CI109" s="935"/>
      <c r="CJ109" s="935"/>
      <c r="CK109" s="912" t="s">
        <v>401</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399</v>
      </c>
      <c r="DH109" s="913"/>
      <c r="DI109" s="913"/>
      <c r="DJ109" s="913"/>
      <c r="DK109" s="914"/>
      <c r="DL109" s="912" t="s">
        <v>281</v>
      </c>
      <c r="DM109" s="913"/>
      <c r="DN109" s="913"/>
      <c r="DO109" s="913"/>
      <c r="DP109" s="914"/>
      <c r="DQ109" s="912" t="s">
        <v>280</v>
      </c>
      <c r="DR109" s="913"/>
      <c r="DS109" s="913"/>
      <c r="DT109" s="913"/>
      <c r="DU109" s="914"/>
      <c r="DV109" s="912" t="s">
        <v>400</v>
      </c>
      <c r="DW109" s="913"/>
      <c r="DX109" s="913"/>
      <c r="DY109" s="913"/>
      <c r="DZ109" s="915"/>
    </row>
    <row r="110" spans="1:131" s="197" customFormat="1" ht="26.25" customHeight="1">
      <c r="A110" s="916" t="s">
        <v>402</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1316208</v>
      </c>
      <c r="AB110" s="920"/>
      <c r="AC110" s="920"/>
      <c r="AD110" s="920"/>
      <c r="AE110" s="921"/>
      <c r="AF110" s="922">
        <v>1327330</v>
      </c>
      <c r="AG110" s="920"/>
      <c r="AH110" s="920"/>
      <c r="AI110" s="920"/>
      <c r="AJ110" s="921"/>
      <c r="AK110" s="922">
        <v>1291879</v>
      </c>
      <c r="AL110" s="920"/>
      <c r="AM110" s="920"/>
      <c r="AN110" s="920"/>
      <c r="AO110" s="921"/>
      <c r="AP110" s="923">
        <v>33.700000000000003</v>
      </c>
      <c r="AQ110" s="924"/>
      <c r="AR110" s="924"/>
      <c r="AS110" s="924"/>
      <c r="AT110" s="925"/>
      <c r="AU110" s="926" t="s">
        <v>60</v>
      </c>
      <c r="AV110" s="927"/>
      <c r="AW110" s="927"/>
      <c r="AX110" s="927"/>
      <c r="AY110" s="928"/>
      <c r="AZ110" s="970" t="s">
        <v>403</v>
      </c>
      <c r="BA110" s="917"/>
      <c r="BB110" s="917"/>
      <c r="BC110" s="917"/>
      <c r="BD110" s="917"/>
      <c r="BE110" s="917"/>
      <c r="BF110" s="917"/>
      <c r="BG110" s="917"/>
      <c r="BH110" s="917"/>
      <c r="BI110" s="917"/>
      <c r="BJ110" s="917"/>
      <c r="BK110" s="917"/>
      <c r="BL110" s="917"/>
      <c r="BM110" s="917"/>
      <c r="BN110" s="917"/>
      <c r="BO110" s="917"/>
      <c r="BP110" s="918"/>
      <c r="BQ110" s="956">
        <v>12104975</v>
      </c>
      <c r="BR110" s="957"/>
      <c r="BS110" s="957"/>
      <c r="BT110" s="957"/>
      <c r="BU110" s="957"/>
      <c r="BV110" s="957">
        <v>12339627</v>
      </c>
      <c r="BW110" s="957"/>
      <c r="BX110" s="957"/>
      <c r="BY110" s="957"/>
      <c r="BZ110" s="957"/>
      <c r="CA110" s="957">
        <v>12733481</v>
      </c>
      <c r="CB110" s="957"/>
      <c r="CC110" s="957"/>
      <c r="CD110" s="957"/>
      <c r="CE110" s="957"/>
      <c r="CF110" s="971">
        <v>331.9</v>
      </c>
      <c r="CG110" s="972"/>
      <c r="CH110" s="972"/>
      <c r="CI110" s="972"/>
      <c r="CJ110" s="972"/>
      <c r="CK110" s="973" t="s">
        <v>404</v>
      </c>
      <c r="CL110" s="974"/>
      <c r="CM110" s="953" t="s">
        <v>405</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108</v>
      </c>
      <c r="DH110" s="957"/>
      <c r="DI110" s="957"/>
      <c r="DJ110" s="957"/>
      <c r="DK110" s="957"/>
      <c r="DL110" s="957" t="s">
        <v>108</v>
      </c>
      <c r="DM110" s="957"/>
      <c r="DN110" s="957"/>
      <c r="DO110" s="957"/>
      <c r="DP110" s="957"/>
      <c r="DQ110" s="957" t="s">
        <v>108</v>
      </c>
      <c r="DR110" s="957"/>
      <c r="DS110" s="957"/>
      <c r="DT110" s="957"/>
      <c r="DU110" s="957"/>
      <c r="DV110" s="958" t="s">
        <v>108</v>
      </c>
      <c r="DW110" s="958"/>
      <c r="DX110" s="958"/>
      <c r="DY110" s="958"/>
      <c r="DZ110" s="959"/>
    </row>
    <row r="111" spans="1:131" s="197" customFormat="1" ht="26.25" customHeight="1">
      <c r="A111" s="960" t="s">
        <v>406</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108</v>
      </c>
      <c r="AB111" s="964"/>
      <c r="AC111" s="964"/>
      <c r="AD111" s="964"/>
      <c r="AE111" s="965"/>
      <c r="AF111" s="966" t="s">
        <v>108</v>
      </c>
      <c r="AG111" s="964"/>
      <c r="AH111" s="964"/>
      <c r="AI111" s="964"/>
      <c r="AJ111" s="965"/>
      <c r="AK111" s="966" t="s">
        <v>108</v>
      </c>
      <c r="AL111" s="964"/>
      <c r="AM111" s="964"/>
      <c r="AN111" s="964"/>
      <c r="AO111" s="965"/>
      <c r="AP111" s="967" t="s">
        <v>108</v>
      </c>
      <c r="AQ111" s="968"/>
      <c r="AR111" s="968"/>
      <c r="AS111" s="968"/>
      <c r="AT111" s="969"/>
      <c r="AU111" s="929"/>
      <c r="AV111" s="930"/>
      <c r="AW111" s="930"/>
      <c r="AX111" s="930"/>
      <c r="AY111" s="931"/>
      <c r="AZ111" s="979" t="s">
        <v>407</v>
      </c>
      <c r="BA111" s="980"/>
      <c r="BB111" s="980"/>
      <c r="BC111" s="980"/>
      <c r="BD111" s="980"/>
      <c r="BE111" s="980"/>
      <c r="BF111" s="980"/>
      <c r="BG111" s="980"/>
      <c r="BH111" s="980"/>
      <c r="BI111" s="980"/>
      <c r="BJ111" s="980"/>
      <c r="BK111" s="980"/>
      <c r="BL111" s="980"/>
      <c r="BM111" s="980"/>
      <c r="BN111" s="980"/>
      <c r="BO111" s="980"/>
      <c r="BP111" s="981"/>
      <c r="BQ111" s="949">
        <v>122441</v>
      </c>
      <c r="BR111" s="950"/>
      <c r="BS111" s="950"/>
      <c r="BT111" s="950"/>
      <c r="BU111" s="950"/>
      <c r="BV111" s="950">
        <v>104462</v>
      </c>
      <c r="BW111" s="950"/>
      <c r="BX111" s="950"/>
      <c r="BY111" s="950"/>
      <c r="BZ111" s="950"/>
      <c r="CA111" s="950">
        <v>93216</v>
      </c>
      <c r="CB111" s="950"/>
      <c r="CC111" s="950"/>
      <c r="CD111" s="950"/>
      <c r="CE111" s="950"/>
      <c r="CF111" s="944">
        <v>2.4</v>
      </c>
      <c r="CG111" s="945"/>
      <c r="CH111" s="945"/>
      <c r="CI111" s="945"/>
      <c r="CJ111" s="945"/>
      <c r="CK111" s="975"/>
      <c r="CL111" s="976"/>
      <c r="CM111" s="946" t="s">
        <v>408</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108</v>
      </c>
      <c r="DH111" s="950"/>
      <c r="DI111" s="950"/>
      <c r="DJ111" s="950"/>
      <c r="DK111" s="950"/>
      <c r="DL111" s="950" t="s">
        <v>108</v>
      </c>
      <c r="DM111" s="950"/>
      <c r="DN111" s="950"/>
      <c r="DO111" s="950"/>
      <c r="DP111" s="950"/>
      <c r="DQ111" s="950" t="s">
        <v>108</v>
      </c>
      <c r="DR111" s="950"/>
      <c r="DS111" s="950"/>
      <c r="DT111" s="950"/>
      <c r="DU111" s="950"/>
      <c r="DV111" s="951" t="s">
        <v>108</v>
      </c>
      <c r="DW111" s="951"/>
      <c r="DX111" s="951"/>
      <c r="DY111" s="951"/>
      <c r="DZ111" s="952"/>
    </row>
    <row r="112" spans="1:131" s="197" customFormat="1" ht="26.25" customHeight="1">
      <c r="A112" s="982" t="s">
        <v>409</v>
      </c>
      <c r="B112" s="983"/>
      <c r="C112" s="980" t="s">
        <v>410</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108</v>
      </c>
      <c r="AB112" s="989"/>
      <c r="AC112" s="989"/>
      <c r="AD112" s="989"/>
      <c r="AE112" s="990"/>
      <c r="AF112" s="991" t="s">
        <v>108</v>
      </c>
      <c r="AG112" s="989"/>
      <c r="AH112" s="989"/>
      <c r="AI112" s="989"/>
      <c r="AJ112" s="990"/>
      <c r="AK112" s="991" t="s">
        <v>108</v>
      </c>
      <c r="AL112" s="989"/>
      <c r="AM112" s="989"/>
      <c r="AN112" s="989"/>
      <c r="AO112" s="990"/>
      <c r="AP112" s="992" t="s">
        <v>108</v>
      </c>
      <c r="AQ112" s="993"/>
      <c r="AR112" s="993"/>
      <c r="AS112" s="993"/>
      <c r="AT112" s="994"/>
      <c r="AU112" s="929"/>
      <c r="AV112" s="930"/>
      <c r="AW112" s="930"/>
      <c r="AX112" s="930"/>
      <c r="AY112" s="931"/>
      <c r="AZ112" s="979" t="s">
        <v>411</v>
      </c>
      <c r="BA112" s="980"/>
      <c r="BB112" s="980"/>
      <c r="BC112" s="980"/>
      <c r="BD112" s="980"/>
      <c r="BE112" s="980"/>
      <c r="BF112" s="980"/>
      <c r="BG112" s="980"/>
      <c r="BH112" s="980"/>
      <c r="BI112" s="980"/>
      <c r="BJ112" s="980"/>
      <c r="BK112" s="980"/>
      <c r="BL112" s="980"/>
      <c r="BM112" s="980"/>
      <c r="BN112" s="980"/>
      <c r="BO112" s="980"/>
      <c r="BP112" s="981"/>
      <c r="BQ112" s="949">
        <v>3615735</v>
      </c>
      <c r="BR112" s="950"/>
      <c r="BS112" s="950"/>
      <c r="BT112" s="950"/>
      <c r="BU112" s="950"/>
      <c r="BV112" s="950">
        <v>3495441</v>
      </c>
      <c r="BW112" s="950"/>
      <c r="BX112" s="950"/>
      <c r="BY112" s="950"/>
      <c r="BZ112" s="950"/>
      <c r="CA112" s="950">
        <v>3455843</v>
      </c>
      <c r="CB112" s="950"/>
      <c r="CC112" s="950"/>
      <c r="CD112" s="950"/>
      <c r="CE112" s="950"/>
      <c r="CF112" s="944">
        <v>90.1</v>
      </c>
      <c r="CG112" s="945"/>
      <c r="CH112" s="945"/>
      <c r="CI112" s="945"/>
      <c r="CJ112" s="945"/>
      <c r="CK112" s="975"/>
      <c r="CL112" s="976"/>
      <c r="CM112" s="946" t="s">
        <v>412</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108</v>
      </c>
      <c r="DH112" s="950"/>
      <c r="DI112" s="950"/>
      <c r="DJ112" s="950"/>
      <c r="DK112" s="950"/>
      <c r="DL112" s="950" t="s">
        <v>108</v>
      </c>
      <c r="DM112" s="950"/>
      <c r="DN112" s="950"/>
      <c r="DO112" s="950"/>
      <c r="DP112" s="950"/>
      <c r="DQ112" s="950" t="s">
        <v>108</v>
      </c>
      <c r="DR112" s="950"/>
      <c r="DS112" s="950"/>
      <c r="DT112" s="950"/>
      <c r="DU112" s="950"/>
      <c r="DV112" s="951" t="s">
        <v>108</v>
      </c>
      <c r="DW112" s="951"/>
      <c r="DX112" s="951"/>
      <c r="DY112" s="951"/>
      <c r="DZ112" s="952"/>
    </row>
    <row r="113" spans="1:130" s="197" customFormat="1" ht="26.25" customHeight="1">
      <c r="A113" s="984"/>
      <c r="B113" s="985"/>
      <c r="C113" s="980" t="s">
        <v>413</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237994</v>
      </c>
      <c r="AB113" s="964"/>
      <c r="AC113" s="964"/>
      <c r="AD113" s="964"/>
      <c r="AE113" s="965"/>
      <c r="AF113" s="966">
        <v>269842</v>
      </c>
      <c r="AG113" s="964"/>
      <c r="AH113" s="964"/>
      <c r="AI113" s="964"/>
      <c r="AJ113" s="965"/>
      <c r="AK113" s="966">
        <v>261763</v>
      </c>
      <c r="AL113" s="964"/>
      <c r="AM113" s="964"/>
      <c r="AN113" s="964"/>
      <c r="AO113" s="965"/>
      <c r="AP113" s="967">
        <v>6.8</v>
      </c>
      <c r="AQ113" s="968"/>
      <c r="AR113" s="968"/>
      <c r="AS113" s="968"/>
      <c r="AT113" s="969"/>
      <c r="AU113" s="929"/>
      <c r="AV113" s="930"/>
      <c r="AW113" s="930"/>
      <c r="AX113" s="930"/>
      <c r="AY113" s="931"/>
      <c r="AZ113" s="979" t="s">
        <v>414</v>
      </c>
      <c r="BA113" s="980"/>
      <c r="BB113" s="980"/>
      <c r="BC113" s="980"/>
      <c r="BD113" s="980"/>
      <c r="BE113" s="980"/>
      <c r="BF113" s="980"/>
      <c r="BG113" s="980"/>
      <c r="BH113" s="980"/>
      <c r="BI113" s="980"/>
      <c r="BJ113" s="980"/>
      <c r="BK113" s="980"/>
      <c r="BL113" s="980"/>
      <c r="BM113" s="980"/>
      <c r="BN113" s="980"/>
      <c r="BO113" s="980"/>
      <c r="BP113" s="981"/>
      <c r="BQ113" s="949">
        <v>137875</v>
      </c>
      <c r="BR113" s="950"/>
      <c r="BS113" s="950"/>
      <c r="BT113" s="950"/>
      <c r="BU113" s="950"/>
      <c r="BV113" s="950">
        <v>116642</v>
      </c>
      <c r="BW113" s="950"/>
      <c r="BX113" s="950"/>
      <c r="BY113" s="950"/>
      <c r="BZ113" s="950"/>
      <c r="CA113" s="950">
        <v>92291</v>
      </c>
      <c r="CB113" s="950"/>
      <c r="CC113" s="950"/>
      <c r="CD113" s="950"/>
      <c r="CE113" s="950"/>
      <c r="CF113" s="944">
        <v>2.4</v>
      </c>
      <c r="CG113" s="945"/>
      <c r="CH113" s="945"/>
      <c r="CI113" s="945"/>
      <c r="CJ113" s="945"/>
      <c r="CK113" s="975"/>
      <c r="CL113" s="976"/>
      <c r="CM113" s="946" t="s">
        <v>415</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v>107217</v>
      </c>
      <c r="DH113" s="989"/>
      <c r="DI113" s="989"/>
      <c r="DJ113" s="989"/>
      <c r="DK113" s="990"/>
      <c r="DL113" s="991">
        <v>98284</v>
      </c>
      <c r="DM113" s="989"/>
      <c r="DN113" s="989"/>
      <c r="DO113" s="989"/>
      <c r="DP113" s="990"/>
      <c r="DQ113" s="991">
        <v>89315</v>
      </c>
      <c r="DR113" s="989"/>
      <c r="DS113" s="989"/>
      <c r="DT113" s="989"/>
      <c r="DU113" s="990"/>
      <c r="DV113" s="992">
        <v>2.2999999999999998</v>
      </c>
      <c r="DW113" s="993"/>
      <c r="DX113" s="993"/>
      <c r="DY113" s="993"/>
      <c r="DZ113" s="994"/>
    </row>
    <row r="114" spans="1:130" s="197" customFormat="1" ht="26.25" customHeight="1">
      <c r="A114" s="984"/>
      <c r="B114" s="985"/>
      <c r="C114" s="980" t="s">
        <v>416</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74117</v>
      </c>
      <c r="AB114" s="989"/>
      <c r="AC114" s="989"/>
      <c r="AD114" s="989"/>
      <c r="AE114" s="990"/>
      <c r="AF114" s="991">
        <v>31847</v>
      </c>
      <c r="AG114" s="989"/>
      <c r="AH114" s="989"/>
      <c r="AI114" s="989"/>
      <c r="AJ114" s="990"/>
      <c r="AK114" s="991">
        <v>31190</v>
      </c>
      <c r="AL114" s="989"/>
      <c r="AM114" s="989"/>
      <c r="AN114" s="989"/>
      <c r="AO114" s="990"/>
      <c r="AP114" s="992">
        <v>0.8</v>
      </c>
      <c r="AQ114" s="993"/>
      <c r="AR114" s="993"/>
      <c r="AS114" s="993"/>
      <c r="AT114" s="994"/>
      <c r="AU114" s="929"/>
      <c r="AV114" s="930"/>
      <c r="AW114" s="930"/>
      <c r="AX114" s="930"/>
      <c r="AY114" s="931"/>
      <c r="AZ114" s="979" t="s">
        <v>417</v>
      </c>
      <c r="BA114" s="980"/>
      <c r="BB114" s="980"/>
      <c r="BC114" s="980"/>
      <c r="BD114" s="980"/>
      <c r="BE114" s="980"/>
      <c r="BF114" s="980"/>
      <c r="BG114" s="980"/>
      <c r="BH114" s="980"/>
      <c r="BI114" s="980"/>
      <c r="BJ114" s="980"/>
      <c r="BK114" s="980"/>
      <c r="BL114" s="980"/>
      <c r="BM114" s="980"/>
      <c r="BN114" s="980"/>
      <c r="BO114" s="980"/>
      <c r="BP114" s="981"/>
      <c r="BQ114" s="949">
        <v>1350449</v>
      </c>
      <c r="BR114" s="950"/>
      <c r="BS114" s="950"/>
      <c r="BT114" s="950"/>
      <c r="BU114" s="950"/>
      <c r="BV114" s="950">
        <v>1256281</v>
      </c>
      <c r="BW114" s="950"/>
      <c r="BX114" s="950"/>
      <c r="BY114" s="950"/>
      <c r="BZ114" s="950"/>
      <c r="CA114" s="950">
        <v>1234930</v>
      </c>
      <c r="CB114" s="950"/>
      <c r="CC114" s="950"/>
      <c r="CD114" s="950"/>
      <c r="CE114" s="950"/>
      <c r="CF114" s="944">
        <v>32.200000000000003</v>
      </c>
      <c r="CG114" s="945"/>
      <c r="CH114" s="945"/>
      <c r="CI114" s="945"/>
      <c r="CJ114" s="945"/>
      <c r="CK114" s="975"/>
      <c r="CL114" s="976"/>
      <c r="CM114" s="946" t="s">
        <v>418</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108</v>
      </c>
      <c r="DH114" s="989"/>
      <c r="DI114" s="989"/>
      <c r="DJ114" s="989"/>
      <c r="DK114" s="990"/>
      <c r="DL114" s="991" t="s">
        <v>108</v>
      </c>
      <c r="DM114" s="989"/>
      <c r="DN114" s="989"/>
      <c r="DO114" s="989"/>
      <c r="DP114" s="990"/>
      <c r="DQ114" s="991" t="s">
        <v>108</v>
      </c>
      <c r="DR114" s="989"/>
      <c r="DS114" s="989"/>
      <c r="DT114" s="989"/>
      <c r="DU114" s="990"/>
      <c r="DV114" s="992" t="s">
        <v>108</v>
      </c>
      <c r="DW114" s="993"/>
      <c r="DX114" s="993"/>
      <c r="DY114" s="993"/>
      <c r="DZ114" s="994"/>
    </row>
    <row r="115" spans="1:130" s="197" customFormat="1" ht="26.25" customHeight="1">
      <c r="A115" s="984"/>
      <c r="B115" s="985"/>
      <c r="C115" s="980" t="s">
        <v>419</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18681</v>
      </c>
      <c r="AB115" s="964"/>
      <c r="AC115" s="964"/>
      <c r="AD115" s="964"/>
      <c r="AE115" s="965"/>
      <c r="AF115" s="966">
        <v>18087</v>
      </c>
      <c r="AG115" s="964"/>
      <c r="AH115" s="964"/>
      <c r="AI115" s="964"/>
      <c r="AJ115" s="965"/>
      <c r="AK115" s="966">
        <v>11246</v>
      </c>
      <c r="AL115" s="964"/>
      <c r="AM115" s="964"/>
      <c r="AN115" s="964"/>
      <c r="AO115" s="965"/>
      <c r="AP115" s="967">
        <v>0.3</v>
      </c>
      <c r="AQ115" s="968"/>
      <c r="AR115" s="968"/>
      <c r="AS115" s="968"/>
      <c r="AT115" s="969"/>
      <c r="AU115" s="929"/>
      <c r="AV115" s="930"/>
      <c r="AW115" s="930"/>
      <c r="AX115" s="930"/>
      <c r="AY115" s="931"/>
      <c r="AZ115" s="979" t="s">
        <v>420</v>
      </c>
      <c r="BA115" s="980"/>
      <c r="BB115" s="980"/>
      <c r="BC115" s="980"/>
      <c r="BD115" s="980"/>
      <c r="BE115" s="980"/>
      <c r="BF115" s="980"/>
      <c r="BG115" s="980"/>
      <c r="BH115" s="980"/>
      <c r="BI115" s="980"/>
      <c r="BJ115" s="980"/>
      <c r="BK115" s="980"/>
      <c r="BL115" s="980"/>
      <c r="BM115" s="980"/>
      <c r="BN115" s="980"/>
      <c r="BO115" s="980"/>
      <c r="BP115" s="981"/>
      <c r="BQ115" s="949" t="s">
        <v>108</v>
      </c>
      <c r="BR115" s="950"/>
      <c r="BS115" s="950"/>
      <c r="BT115" s="950"/>
      <c r="BU115" s="950"/>
      <c r="BV115" s="950" t="s">
        <v>108</v>
      </c>
      <c r="BW115" s="950"/>
      <c r="BX115" s="950"/>
      <c r="BY115" s="950"/>
      <c r="BZ115" s="950"/>
      <c r="CA115" s="950" t="s">
        <v>108</v>
      </c>
      <c r="CB115" s="950"/>
      <c r="CC115" s="950"/>
      <c r="CD115" s="950"/>
      <c r="CE115" s="950"/>
      <c r="CF115" s="944" t="s">
        <v>108</v>
      </c>
      <c r="CG115" s="945"/>
      <c r="CH115" s="945"/>
      <c r="CI115" s="945"/>
      <c r="CJ115" s="945"/>
      <c r="CK115" s="975"/>
      <c r="CL115" s="976"/>
      <c r="CM115" s="979" t="s">
        <v>421</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108</v>
      </c>
      <c r="DH115" s="989"/>
      <c r="DI115" s="989"/>
      <c r="DJ115" s="989"/>
      <c r="DK115" s="990"/>
      <c r="DL115" s="991" t="s">
        <v>108</v>
      </c>
      <c r="DM115" s="989"/>
      <c r="DN115" s="989"/>
      <c r="DO115" s="989"/>
      <c r="DP115" s="990"/>
      <c r="DQ115" s="991" t="s">
        <v>108</v>
      </c>
      <c r="DR115" s="989"/>
      <c r="DS115" s="989"/>
      <c r="DT115" s="989"/>
      <c r="DU115" s="990"/>
      <c r="DV115" s="992" t="s">
        <v>108</v>
      </c>
      <c r="DW115" s="993"/>
      <c r="DX115" s="993"/>
      <c r="DY115" s="993"/>
      <c r="DZ115" s="994"/>
    </row>
    <row r="116" spans="1:130" s="197" customFormat="1" ht="26.25" customHeight="1">
      <c r="A116" s="986"/>
      <c r="B116" s="987"/>
      <c r="C116" s="1001" t="s">
        <v>422</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v>102</v>
      </c>
      <c r="AB116" s="989"/>
      <c r="AC116" s="989"/>
      <c r="AD116" s="989"/>
      <c r="AE116" s="990"/>
      <c r="AF116" s="991">
        <v>75</v>
      </c>
      <c r="AG116" s="989"/>
      <c r="AH116" s="989"/>
      <c r="AI116" s="989"/>
      <c r="AJ116" s="990"/>
      <c r="AK116" s="991">
        <v>19</v>
      </c>
      <c r="AL116" s="989"/>
      <c r="AM116" s="989"/>
      <c r="AN116" s="989"/>
      <c r="AO116" s="990"/>
      <c r="AP116" s="992">
        <v>0</v>
      </c>
      <c r="AQ116" s="993"/>
      <c r="AR116" s="993"/>
      <c r="AS116" s="993"/>
      <c r="AT116" s="994"/>
      <c r="AU116" s="929"/>
      <c r="AV116" s="930"/>
      <c r="AW116" s="930"/>
      <c r="AX116" s="930"/>
      <c r="AY116" s="931"/>
      <c r="AZ116" s="979" t="s">
        <v>423</v>
      </c>
      <c r="BA116" s="980"/>
      <c r="BB116" s="980"/>
      <c r="BC116" s="980"/>
      <c r="BD116" s="980"/>
      <c r="BE116" s="980"/>
      <c r="BF116" s="980"/>
      <c r="BG116" s="980"/>
      <c r="BH116" s="980"/>
      <c r="BI116" s="980"/>
      <c r="BJ116" s="980"/>
      <c r="BK116" s="980"/>
      <c r="BL116" s="980"/>
      <c r="BM116" s="980"/>
      <c r="BN116" s="980"/>
      <c r="BO116" s="980"/>
      <c r="BP116" s="981"/>
      <c r="BQ116" s="949" t="s">
        <v>108</v>
      </c>
      <c r="BR116" s="950"/>
      <c r="BS116" s="950"/>
      <c r="BT116" s="950"/>
      <c r="BU116" s="950"/>
      <c r="BV116" s="950" t="s">
        <v>108</v>
      </c>
      <c r="BW116" s="950"/>
      <c r="BX116" s="950"/>
      <c r="BY116" s="950"/>
      <c r="BZ116" s="950"/>
      <c r="CA116" s="950" t="s">
        <v>108</v>
      </c>
      <c r="CB116" s="950"/>
      <c r="CC116" s="950"/>
      <c r="CD116" s="950"/>
      <c r="CE116" s="950"/>
      <c r="CF116" s="944" t="s">
        <v>108</v>
      </c>
      <c r="CG116" s="945"/>
      <c r="CH116" s="945"/>
      <c r="CI116" s="945"/>
      <c r="CJ116" s="945"/>
      <c r="CK116" s="975"/>
      <c r="CL116" s="976"/>
      <c r="CM116" s="946" t="s">
        <v>424</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108</v>
      </c>
      <c r="DH116" s="989"/>
      <c r="DI116" s="989"/>
      <c r="DJ116" s="989"/>
      <c r="DK116" s="990"/>
      <c r="DL116" s="991" t="s">
        <v>108</v>
      </c>
      <c r="DM116" s="989"/>
      <c r="DN116" s="989"/>
      <c r="DO116" s="989"/>
      <c r="DP116" s="990"/>
      <c r="DQ116" s="991" t="s">
        <v>108</v>
      </c>
      <c r="DR116" s="989"/>
      <c r="DS116" s="989"/>
      <c r="DT116" s="989"/>
      <c r="DU116" s="990"/>
      <c r="DV116" s="992" t="s">
        <v>108</v>
      </c>
      <c r="DW116" s="993"/>
      <c r="DX116" s="993"/>
      <c r="DY116" s="993"/>
      <c r="DZ116" s="994"/>
    </row>
    <row r="117" spans="1:130" s="197" customFormat="1" ht="26.25" customHeight="1">
      <c r="A117" s="934" t="s">
        <v>164</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425</v>
      </c>
      <c r="Z117" s="914"/>
      <c r="AA117" s="1026">
        <v>1647102</v>
      </c>
      <c r="AB117" s="996"/>
      <c r="AC117" s="996"/>
      <c r="AD117" s="996"/>
      <c r="AE117" s="997"/>
      <c r="AF117" s="995">
        <v>1647181</v>
      </c>
      <c r="AG117" s="996"/>
      <c r="AH117" s="996"/>
      <c r="AI117" s="996"/>
      <c r="AJ117" s="997"/>
      <c r="AK117" s="995">
        <v>1596097</v>
      </c>
      <c r="AL117" s="996"/>
      <c r="AM117" s="996"/>
      <c r="AN117" s="996"/>
      <c r="AO117" s="997"/>
      <c r="AP117" s="998"/>
      <c r="AQ117" s="999"/>
      <c r="AR117" s="999"/>
      <c r="AS117" s="999"/>
      <c r="AT117" s="1000"/>
      <c r="AU117" s="929"/>
      <c r="AV117" s="930"/>
      <c r="AW117" s="930"/>
      <c r="AX117" s="930"/>
      <c r="AY117" s="931"/>
      <c r="AZ117" s="1025" t="s">
        <v>426</v>
      </c>
      <c r="BA117" s="1001"/>
      <c r="BB117" s="1001"/>
      <c r="BC117" s="1001"/>
      <c r="BD117" s="1001"/>
      <c r="BE117" s="1001"/>
      <c r="BF117" s="1001"/>
      <c r="BG117" s="1001"/>
      <c r="BH117" s="1001"/>
      <c r="BI117" s="1001"/>
      <c r="BJ117" s="1001"/>
      <c r="BK117" s="1001"/>
      <c r="BL117" s="1001"/>
      <c r="BM117" s="1001"/>
      <c r="BN117" s="1001"/>
      <c r="BO117" s="1001"/>
      <c r="BP117" s="1002"/>
      <c r="BQ117" s="1015" t="s">
        <v>108</v>
      </c>
      <c r="BR117" s="1016"/>
      <c r="BS117" s="1016"/>
      <c r="BT117" s="1016"/>
      <c r="BU117" s="1016"/>
      <c r="BV117" s="1016" t="s">
        <v>108</v>
      </c>
      <c r="BW117" s="1016"/>
      <c r="BX117" s="1016"/>
      <c r="BY117" s="1016"/>
      <c r="BZ117" s="1016"/>
      <c r="CA117" s="1016" t="s">
        <v>108</v>
      </c>
      <c r="CB117" s="1016"/>
      <c r="CC117" s="1016"/>
      <c r="CD117" s="1016"/>
      <c r="CE117" s="1016"/>
      <c r="CF117" s="944" t="s">
        <v>108</v>
      </c>
      <c r="CG117" s="945"/>
      <c r="CH117" s="945"/>
      <c r="CI117" s="945"/>
      <c r="CJ117" s="945"/>
      <c r="CK117" s="975"/>
      <c r="CL117" s="976"/>
      <c r="CM117" s="946" t="s">
        <v>427</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108</v>
      </c>
      <c r="DH117" s="989"/>
      <c r="DI117" s="989"/>
      <c r="DJ117" s="989"/>
      <c r="DK117" s="990"/>
      <c r="DL117" s="991" t="s">
        <v>108</v>
      </c>
      <c r="DM117" s="989"/>
      <c r="DN117" s="989"/>
      <c r="DO117" s="989"/>
      <c r="DP117" s="990"/>
      <c r="DQ117" s="991" t="s">
        <v>108</v>
      </c>
      <c r="DR117" s="989"/>
      <c r="DS117" s="989"/>
      <c r="DT117" s="989"/>
      <c r="DU117" s="990"/>
      <c r="DV117" s="992" t="s">
        <v>108</v>
      </c>
      <c r="DW117" s="993"/>
      <c r="DX117" s="993"/>
      <c r="DY117" s="993"/>
      <c r="DZ117" s="994"/>
    </row>
    <row r="118" spans="1:130" s="197" customFormat="1" ht="26.25" customHeight="1">
      <c r="A118" s="934" t="s">
        <v>401</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399</v>
      </c>
      <c r="AB118" s="913"/>
      <c r="AC118" s="913"/>
      <c r="AD118" s="913"/>
      <c r="AE118" s="914"/>
      <c r="AF118" s="912" t="s">
        <v>281</v>
      </c>
      <c r="AG118" s="913"/>
      <c r="AH118" s="913"/>
      <c r="AI118" s="913"/>
      <c r="AJ118" s="914"/>
      <c r="AK118" s="912" t="s">
        <v>280</v>
      </c>
      <c r="AL118" s="913"/>
      <c r="AM118" s="913"/>
      <c r="AN118" s="913"/>
      <c r="AO118" s="914"/>
      <c r="AP118" s="1020" t="s">
        <v>400</v>
      </c>
      <c r="AQ118" s="1021"/>
      <c r="AR118" s="1021"/>
      <c r="AS118" s="1021"/>
      <c r="AT118" s="1022"/>
      <c r="AU118" s="932"/>
      <c r="AV118" s="933"/>
      <c r="AW118" s="933"/>
      <c r="AX118" s="933"/>
      <c r="AY118" s="933"/>
      <c r="AZ118" s="228" t="s">
        <v>164</v>
      </c>
      <c r="BA118" s="228"/>
      <c r="BB118" s="228"/>
      <c r="BC118" s="228"/>
      <c r="BD118" s="228"/>
      <c r="BE118" s="228"/>
      <c r="BF118" s="228"/>
      <c r="BG118" s="228"/>
      <c r="BH118" s="228"/>
      <c r="BI118" s="228"/>
      <c r="BJ118" s="228"/>
      <c r="BK118" s="228"/>
      <c r="BL118" s="228"/>
      <c r="BM118" s="228"/>
      <c r="BN118" s="228"/>
      <c r="BO118" s="1023" t="s">
        <v>428</v>
      </c>
      <c r="BP118" s="1024"/>
      <c r="BQ118" s="1015">
        <v>17331475</v>
      </c>
      <c r="BR118" s="1016"/>
      <c r="BS118" s="1016"/>
      <c r="BT118" s="1016"/>
      <c r="BU118" s="1016"/>
      <c r="BV118" s="1016">
        <v>17312453</v>
      </c>
      <c r="BW118" s="1016"/>
      <c r="BX118" s="1016"/>
      <c r="BY118" s="1016"/>
      <c r="BZ118" s="1016"/>
      <c r="CA118" s="1016">
        <v>17609761</v>
      </c>
      <c r="CB118" s="1016"/>
      <c r="CC118" s="1016"/>
      <c r="CD118" s="1016"/>
      <c r="CE118" s="1016"/>
      <c r="CF118" s="1017"/>
      <c r="CG118" s="1018"/>
      <c r="CH118" s="1018"/>
      <c r="CI118" s="1018"/>
      <c r="CJ118" s="1019"/>
      <c r="CK118" s="975"/>
      <c r="CL118" s="976"/>
      <c r="CM118" s="946" t="s">
        <v>429</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108</v>
      </c>
      <c r="DH118" s="989"/>
      <c r="DI118" s="989"/>
      <c r="DJ118" s="989"/>
      <c r="DK118" s="990"/>
      <c r="DL118" s="991" t="s">
        <v>108</v>
      </c>
      <c r="DM118" s="989"/>
      <c r="DN118" s="989"/>
      <c r="DO118" s="989"/>
      <c r="DP118" s="990"/>
      <c r="DQ118" s="991" t="s">
        <v>108</v>
      </c>
      <c r="DR118" s="989"/>
      <c r="DS118" s="989"/>
      <c r="DT118" s="989"/>
      <c r="DU118" s="990"/>
      <c r="DV118" s="992" t="s">
        <v>108</v>
      </c>
      <c r="DW118" s="993"/>
      <c r="DX118" s="993"/>
      <c r="DY118" s="993"/>
      <c r="DZ118" s="994"/>
    </row>
    <row r="119" spans="1:130" s="197" customFormat="1" ht="26.25" customHeight="1">
      <c r="A119" s="1004" t="s">
        <v>404</v>
      </c>
      <c r="B119" s="974"/>
      <c r="C119" s="953" t="s">
        <v>405</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108</v>
      </c>
      <c r="AB119" s="920"/>
      <c r="AC119" s="920"/>
      <c r="AD119" s="920"/>
      <c r="AE119" s="921"/>
      <c r="AF119" s="922" t="s">
        <v>108</v>
      </c>
      <c r="AG119" s="920"/>
      <c r="AH119" s="920"/>
      <c r="AI119" s="920"/>
      <c r="AJ119" s="921"/>
      <c r="AK119" s="922" t="s">
        <v>108</v>
      </c>
      <c r="AL119" s="920"/>
      <c r="AM119" s="920"/>
      <c r="AN119" s="920"/>
      <c r="AO119" s="921"/>
      <c r="AP119" s="923" t="s">
        <v>108</v>
      </c>
      <c r="AQ119" s="924"/>
      <c r="AR119" s="924"/>
      <c r="AS119" s="924"/>
      <c r="AT119" s="925"/>
      <c r="AU119" s="1007" t="s">
        <v>430</v>
      </c>
      <c r="AV119" s="1008"/>
      <c r="AW119" s="1008"/>
      <c r="AX119" s="1008"/>
      <c r="AY119" s="1009"/>
      <c r="AZ119" s="970" t="s">
        <v>431</v>
      </c>
      <c r="BA119" s="917"/>
      <c r="BB119" s="917"/>
      <c r="BC119" s="917"/>
      <c r="BD119" s="917"/>
      <c r="BE119" s="917"/>
      <c r="BF119" s="917"/>
      <c r="BG119" s="917"/>
      <c r="BH119" s="917"/>
      <c r="BI119" s="917"/>
      <c r="BJ119" s="917"/>
      <c r="BK119" s="917"/>
      <c r="BL119" s="917"/>
      <c r="BM119" s="917"/>
      <c r="BN119" s="917"/>
      <c r="BO119" s="917"/>
      <c r="BP119" s="918"/>
      <c r="BQ119" s="956">
        <v>3106503</v>
      </c>
      <c r="BR119" s="957"/>
      <c r="BS119" s="957"/>
      <c r="BT119" s="957"/>
      <c r="BU119" s="957"/>
      <c r="BV119" s="957">
        <v>3421420</v>
      </c>
      <c r="BW119" s="957"/>
      <c r="BX119" s="957"/>
      <c r="BY119" s="957"/>
      <c r="BZ119" s="957"/>
      <c r="CA119" s="957">
        <v>3406214</v>
      </c>
      <c r="CB119" s="957"/>
      <c r="CC119" s="957"/>
      <c r="CD119" s="957"/>
      <c r="CE119" s="957"/>
      <c r="CF119" s="971">
        <v>88.8</v>
      </c>
      <c r="CG119" s="972"/>
      <c r="CH119" s="972"/>
      <c r="CI119" s="972"/>
      <c r="CJ119" s="972"/>
      <c r="CK119" s="977"/>
      <c r="CL119" s="978"/>
      <c r="CM119" s="1034" t="s">
        <v>432</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15224</v>
      </c>
      <c r="DH119" s="1028"/>
      <c r="DI119" s="1028"/>
      <c r="DJ119" s="1028"/>
      <c r="DK119" s="1029"/>
      <c r="DL119" s="1030">
        <v>6178</v>
      </c>
      <c r="DM119" s="1028"/>
      <c r="DN119" s="1028"/>
      <c r="DO119" s="1028"/>
      <c r="DP119" s="1029"/>
      <c r="DQ119" s="1030">
        <v>3901</v>
      </c>
      <c r="DR119" s="1028"/>
      <c r="DS119" s="1028"/>
      <c r="DT119" s="1028"/>
      <c r="DU119" s="1029"/>
      <c r="DV119" s="1031">
        <v>0.1</v>
      </c>
      <c r="DW119" s="1032"/>
      <c r="DX119" s="1032"/>
      <c r="DY119" s="1032"/>
      <c r="DZ119" s="1033"/>
    </row>
    <row r="120" spans="1:130" s="197" customFormat="1" ht="26.25" customHeight="1">
      <c r="A120" s="1005"/>
      <c r="B120" s="976"/>
      <c r="C120" s="946" t="s">
        <v>408</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108</v>
      </c>
      <c r="AB120" s="989"/>
      <c r="AC120" s="989"/>
      <c r="AD120" s="989"/>
      <c r="AE120" s="990"/>
      <c r="AF120" s="991" t="s">
        <v>108</v>
      </c>
      <c r="AG120" s="989"/>
      <c r="AH120" s="989"/>
      <c r="AI120" s="989"/>
      <c r="AJ120" s="990"/>
      <c r="AK120" s="991" t="s">
        <v>108</v>
      </c>
      <c r="AL120" s="989"/>
      <c r="AM120" s="989"/>
      <c r="AN120" s="989"/>
      <c r="AO120" s="990"/>
      <c r="AP120" s="992" t="s">
        <v>108</v>
      </c>
      <c r="AQ120" s="993"/>
      <c r="AR120" s="993"/>
      <c r="AS120" s="993"/>
      <c r="AT120" s="994"/>
      <c r="AU120" s="1010"/>
      <c r="AV120" s="1011"/>
      <c r="AW120" s="1011"/>
      <c r="AX120" s="1011"/>
      <c r="AY120" s="1012"/>
      <c r="AZ120" s="979" t="s">
        <v>433</v>
      </c>
      <c r="BA120" s="980"/>
      <c r="BB120" s="980"/>
      <c r="BC120" s="980"/>
      <c r="BD120" s="980"/>
      <c r="BE120" s="980"/>
      <c r="BF120" s="980"/>
      <c r="BG120" s="980"/>
      <c r="BH120" s="980"/>
      <c r="BI120" s="980"/>
      <c r="BJ120" s="980"/>
      <c r="BK120" s="980"/>
      <c r="BL120" s="980"/>
      <c r="BM120" s="980"/>
      <c r="BN120" s="980"/>
      <c r="BO120" s="980"/>
      <c r="BP120" s="981"/>
      <c r="BQ120" s="949">
        <v>332462</v>
      </c>
      <c r="BR120" s="950"/>
      <c r="BS120" s="950"/>
      <c r="BT120" s="950"/>
      <c r="BU120" s="950"/>
      <c r="BV120" s="950">
        <v>328792</v>
      </c>
      <c r="BW120" s="950"/>
      <c r="BX120" s="950"/>
      <c r="BY120" s="950"/>
      <c r="BZ120" s="950"/>
      <c r="CA120" s="950">
        <v>333675</v>
      </c>
      <c r="CB120" s="950"/>
      <c r="CC120" s="950"/>
      <c r="CD120" s="950"/>
      <c r="CE120" s="950"/>
      <c r="CF120" s="944">
        <v>8.6999999999999993</v>
      </c>
      <c r="CG120" s="945"/>
      <c r="CH120" s="945"/>
      <c r="CI120" s="945"/>
      <c r="CJ120" s="945"/>
      <c r="CK120" s="1043" t="s">
        <v>434</v>
      </c>
      <c r="CL120" s="1044"/>
      <c r="CM120" s="1044"/>
      <c r="CN120" s="1044"/>
      <c r="CO120" s="1045"/>
      <c r="CP120" s="1051" t="s">
        <v>383</v>
      </c>
      <c r="CQ120" s="1052"/>
      <c r="CR120" s="1052"/>
      <c r="CS120" s="1052"/>
      <c r="CT120" s="1052"/>
      <c r="CU120" s="1052"/>
      <c r="CV120" s="1052"/>
      <c r="CW120" s="1052"/>
      <c r="CX120" s="1052"/>
      <c r="CY120" s="1052"/>
      <c r="CZ120" s="1052"/>
      <c r="DA120" s="1052"/>
      <c r="DB120" s="1052"/>
      <c r="DC120" s="1052"/>
      <c r="DD120" s="1052"/>
      <c r="DE120" s="1052"/>
      <c r="DF120" s="1053"/>
      <c r="DG120" s="956">
        <v>1996291</v>
      </c>
      <c r="DH120" s="957"/>
      <c r="DI120" s="957"/>
      <c r="DJ120" s="957"/>
      <c r="DK120" s="957"/>
      <c r="DL120" s="957">
        <v>1893855</v>
      </c>
      <c r="DM120" s="957"/>
      <c r="DN120" s="957"/>
      <c r="DO120" s="957"/>
      <c r="DP120" s="957"/>
      <c r="DQ120" s="957">
        <v>1899956</v>
      </c>
      <c r="DR120" s="957"/>
      <c r="DS120" s="957"/>
      <c r="DT120" s="957"/>
      <c r="DU120" s="957"/>
      <c r="DV120" s="958">
        <v>49.5</v>
      </c>
      <c r="DW120" s="958"/>
      <c r="DX120" s="958"/>
      <c r="DY120" s="958"/>
      <c r="DZ120" s="959"/>
    </row>
    <row r="121" spans="1:130" s="197" customFormat="1" ht="26.25" customHeight="1">
      <c r="A121" s="1005"/>
      <c r="B121" s="976"/>
      <c r="C121" s="1040" t="s">
        <v>435</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108</v>
      </c>
      <c r="AB121" s="989"/>
      <c r="AC121" s="989"/>
      <c r="AD121" s="989"/>
      <c r="AE121" s="990"/>
      <c r="AF121" s="991" t="s">
        <v>108</v>
      </c>
      <c r="AG121" s="989"/>
      <c r="AH121" s="989"/>
      <c r="AI121" s="989"/>
      <c r="AJ121" s="990"/>
      <c r="AK121" s="991" t="s">
        <v>108</v>
      </c>
      <c r="AL121" s="989"/>
      <c r="AM121" s="989"/>
      <c r="AN121" s="989"/>
      <c r="AO121" s="990"/>
      <c r="AP121" s="992" t="s">
        <v>108</v>
      </c>
      <c r="AQ121" s="993"/>
      <c r="AR121" s="993"/>
      <c r="AS121" s="993"/>
      <c r="AT121" s="994"/>
      <c r="AU121" s="1010"/>
      <c r="AV121" s="1011"/>
      <c r="AW121" s="1011"/>
      <c r="AX121" s="1011"/>
      <c r="AY121" s="1012"/>
      <c r="AZ121" s="1025" t="s">
        <v>436</v>
      </c>
      <c r="BA121" s="1001"/>
      <c r="BB121" s="1001"/>
      <c r="BC121" s="1001"/>
      <c r="BD121" s="1001"/>
      <c r="BE121" s="1001"/>
      <c r="BF121" s="1001"/>
      <c r="BG121" s="1001"/>
      <c r="BH121" s="1001"/>
      <c r="BI121" s="1001"/>
      <c r="BJ121" s="1001"/>
      <c r="BK121" s="1001"/>
      <c r="BL121" s="1001"/>
      <c r="BM121" s="1001"/>
      <c r="BN121" s="1001"/>
      <c r="BO121" s="1001"/>
      <c r="BP121" s="1002"/>
      <c r="BQ121" s="1015">
        <v>9864829</v>
      </c>
      <c r="BR121" s="1016"/>
      <c r="BS121" s="1016"/>
      <c r="BT121" s="1016"/>
      <c r="BU121" s="1016"/>
      <c r="BV121" s="1016">
        <v>10430037</v>
      </c>
      <c r="BW121" s="1016"/>
      <c r="BX121" s="1016"/>
      <c r="BY121" s="1016"/>
      <c r="BZ121" s="1016"/>
      <c r="CA121" s="1016">
        <v>10451239</v>
      </c>
      <c r="CB121" s="1016"/>
      <c r="CC121" s="1016"/>
      <c r="CD121" s="1016"/>
      <c r="CE121" s="1016"/>
      <c r="CF121" s="1054">
        <v>272.39999999999998</v>
      </c>
      <c r="CG121" s="1055"/>
      <c r="CH121" s="1055"/>
      <c r="CI121" s="1055"/>
      <c r="CJ121" s="1055"/>
      <c r="CK121" s="1046"/>
      <c r="CL121" s="1047"/>
      <c r="CM121" s="1047"/>
      <c r="CN121" s="1047"/>
      <c r="CO121" s="1048"/>
      <c r="CP121" s="1037" t="s">
        <v>381</v>
      </c>
      <c r="CQ121" s="1038"/>
      <c r="CR121" s="1038"/>
      <c r="CS121" s="1038"/>
      <c r="CT121" s="1038"/>
      <c r="CU121" s="1038"/>
      <c r="CV121" s="1038"/>
      <c r="CW121" s="1038"/>
      <c r="CX121" s="1038"/>
      <c r="CY121" s="1038"/>
      <c r="CZ121" s="1038"/>
      <c r="DA121" s="1038"/>
      <c r="DB121" s="1038"/>
      <c r="DC121" s="1038"/>
      <c r="DD121" s="1038"/>
      <c r="DE121" s="1038"/>
      <c r="DF121" s="1039"/>
      <c r="DG121" s="949">
        <v>1112514</v>
      </c>
      <c r="DH121" s="950"/>
      <c r="DI121" s="950"/>
      <c r="DJ121" s="950"/>
      <c r="DK121" s="950"/>
      <c r="DL121" s="950">
        <v>1134762</v>
      </c>
      <c r="DM121" s="950"/>
      <c r="DN121" s="950"/>
      <c r="DO121" s="950"/>
      <c r="DP121" s="950"/>
      <c r="DQ121" s="950">
        <v>1126175</v>
      </c>
      <c r="DR121" s="950"/>
      <c r="DS121" s="950"/>
      <c r="DT121" s="950"/>
      <c r="DU121" s="950"/>
      <c r="DV121" s="951">
        <v>29.4</v>
      </c>
      <c r="DW121" s="951"/>
      <c r="DX121" s="951"/>
      <c r="DY121" s="951"/>
      <c r="DZ121" s="952"/>
    </row>
    <row r="122" spans="1:130" s="197" customFormat="1" ht="26.25" customHeight="1">
      <c r="A122" s="1005"/>
      <c r="B122" s="976"/>
      <c r="C122" s="946" t="s">
        <v>418</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108</v>
      </c>
      <c r="AB122" s="989"/>
      <c r="AC122" s="989"/>
      <c r="AD122" s="989"/>
      <c r="AE122" s="990"/>
      <c r="AF122" s="991" t="s">
        <v>108</v>
      </c>
      <c r="AG122" s="989"/>
      <c r="AH122" s="989"/>
      <c r="AI122" s="989"/>
      <c r="AJ122" s="990"/>
      <c r="AK122" s="991" t="s">
        <v>108</v>
      </c>
      <c r="AL122" s="989"/>
      <c r="AM122" s="989"/>
      <c r="AN122" s="989"/>
      <c r="AO122" s="990"/>
      <c r="AP122" s="992" t="s">
        <v>108</v>
      </c>
      <c r="AQ122" s="993"/>
      <c r="AR122" s="993"/>
      <c r="AS122" s="993"/>
      <c r="AT122" s="994"/>
      <c r="AU122" s="1013"/>
      <c r="AV122" s="1014"/>
      <c r="AW122" s="1014"/>
      <c r="AX122" s="1014"/>
      <c r="AY122" s="1014"/>
      <c r="AZ122" s="228" t="s">
        <v>164</v>
      </c>
      <c r="BA122" s="228"/>
      <c r="BB122" s="228"/>
      <c r="BC122" s="228"/>
      <c r="BD122" s="228"/>
      <c r="BE122" s="228"/>
      <c r="BF122" s="228"/>
      <c r="BG122" s="228"/>
      <c r="BH122" s="228"/>
      <c r="BI122" s="228"/>
      <c r="BJ122" s="228"/>
      <c r="BK122" s="228"/>
      <c r="BL122" s="228"/>
      <c r="BM122" s="228"/>
      <c r="BN122" s="228"/>
      <c r="BO122" s="1023" t="s">
        <v>437</v>
      </c>
      <c r="BP122" s="1024"/>
      <c r="BQ122" s="1064">
        <v>13303794</v>
      </c>
      <c r="BR122" s="1065"/>
      <c r="BS122" s="1065"/>
      <c r="BT122" s="1065"/>
      <c r="BU122" s="1065"/>
      <c r="BV122" s="1065">
        <v>14180249</v>
      </c>
      <c r="BW122" s="1065"/>
      <c r="BX122" s="1065"/>
      <c r="BY122" s="1065"/>
      <c r="BZ122" s="1065"/>
      <c r="CA122" s="1065">
        <v>14191128</v>
      </c>
      <c r="CB122" s="1065"/>
      <c r="CC122" s="1065"/>
      <c r="CD122" s="1065"/>
      <c r="CE122" s="1065"/>
      <c r="CF122" s="1017"/>
      <c r="CG122" s="1018"/>
      <c r="CH122" s="1018"/>
      <c r="CI122" s="1018"/>
      <c r="CJ122" s="1019"/>
      <c r="CK122" s="1046"/>
      <c r="CL122" s="1047"/>
      <c r="CM122" s="1047"/>
      <c r="CN122" s="1047"/>
      <c r="CO122" s="1048"/>
      <c r="CP122" s="1037" t="s">
        <v>379</v>
      </c>
      <c r="CQ122" s="1038"/>
      <c r="CR122" s="1038"/>
      <c r="CS122" s="1038"/>
      <c r="CT122" s="1038"/>
      <c r="CU122" s="1038"/>
      <c r="CV122" s="1038"/>
      <c r="CW122" s="1038"/>
      <c r="CX122" s="1038"/>
      <c r="CY122" s="1038"/>
      <c r="CZ122" s="1038"/>
      <c r="DA122" s="1038"/>
      <c r="DB122" s="1038"/>
      <c r="DC122" s="1038"/>
      <c r="DD122" s="1038"/>
      <c r="DE122" s="1038"/>
      <c r="DF122" s="1039"/>
      <c r="DG122" s="949">
        <v>466652</v>
      </c>
      <c r="DH122" s="950"/>
      <c r="DI122" s="950"/>
      <c r="DJ122" s="950"/>
      <c r="DK122" s="950"/>
      <c r="DL122" s="950">
        <v>429802</v>
      </c>
      <c r="DM122" s="950"/>
      <c r="DN122" s="950"/>
      <c r="DO122" s="950"/>
      <c r="DP122" s="950"/>
      <c r="DQ122" s="950">
        <v>395994</v>
      </c>
      <c r="DR122" s="950"/>
      <c r="DS122" s="950"/>
      <c r="DT122" s="950"/>
      <c r="DU122" s="950"/>
      <c r="DV122" s="951">
        <v>10.3</v>
      </c>
      <c r="DW122" s="951"/>
      <c r="DX122" s="951"/>
      <c r="DY122" s="951"/>
      <c r="DZ122" s="952"/>
    </row>
    <row r="123" spans="1:130" s="197" customFormat="1" ht="26.25" customHeight="1" thickBot="1">
      <c r="A123" s="1005"/>
      <c r="B123" s="976"/>
      <c r="C123" s="946" t="s">
        <v>424</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108</v>
      </c>
      <c r="AB123" s="989"/>
      <c r="AC123" s="989"/>
      <c r="AD123" s="989"/>
      <c r="AE123" s="990"/>
      <c r="AF123" s="991" t="s">
        <v>108</v>
      </c>
      <c r="AG123" s="989"/>
      <c r="AH123" s="989"/>
      <c r="AI123" s="989"/>
      <c r="AJ123" s="990"/>
      <c r="AK123" s="991" t="s">
        <v>108</v>
      </c>
      <c r="AL123" s="989"/>
      <c r="AM123" s="989"/>
      <c r="AN123" s="989"/>
      <c r="AO123" s="990"/>
      <c r="AP123" s="992" t="s">
        <v>108</v>
      </c>
      <c r="AQ123" s="993"/>
      <c r="AR123" s="993"/>
      <c r="AS123" s="993"/>
      <c r="AT123" s="994"/>
      <c r="AU123" s="1061" t="s">
        <v>438</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104.4</v>
      </c>
      <c r="BR123" s="1057"/>
      <c r="BS123" s="1057"/>
      <c r="BT123" s="1057"/>
      <c r="BU123" s="1057"/>
      <c r="BV123" s="1057">
        <v>83.1</v>
      </c>
      <c r="BW123" s="1057"/>
      <c r="BX123" s="1057"/>
      <c r="BY123" s="1057"/>
      <c r="BZ123" s="1057"/>
      <c r="CA123" s="1057">
        <v>89.1</v>
      </c>
      <c r="CB123" s="1057"/>
      <c r="CC123" s="1057"/>
      <c r="CD123" s="1057"/>
      <c r="CE123" s="1057"/>
      <c r="CF123" s="1058"/>
      <c r="CG123" s="1059"/>
      <c r="CH123" s="1059"/>
      <c r="CI123" s="1059"/>
      <c r="CJ123" s="1060"/>
      <c r="CK123" s="1046"/>
      <c r="CL123" s="1047"/>
      <c r="CM123" s="1047"/>
      <c r="CN123" s="1047"/>
      <c r="CO123" s="1048"/>
      <c r="CP123" s="1037" t="s">
        <v>384</v>
      </c>
      <c r="CQ123" s="1038"/>
      <c r="CR123" s="1038"/>
      <c r="CS123" s="1038"/>
      <c r="CT123" s="1038"/>
      <c r="CU123" s="1038"/>
      <c r="CV123" s="1038"/>
      <c r="CW123" s="1038"/>
      <c r="CX123" s="1038"/>
      <c r="CY123" s="1038"/>
      <c r="CZ123" s="1038"/>
      <c r="DA123" s="1038"/>
      <c r="DB123" s="1038"/>
      <c r="DC123" s="1038"/>
      <c r="DD123" s="1038"/>
      <c r="DE123" s="1038"/>
      <c r="DF123" s="1039"/>
      <c r="DG123" s="988">
        <v>40278</v>
      </c>
      <c r="DH123" s="989"/>
      <c r="DI123" s="989"/>
      <c r="DJ123" s="989"/>
      <c r="DK123" s="990"/>
      <c r="DL123" s="991">
        <v>37022</v>
      </c>
      <c r="DM123" s="989"/>
      <c r="DN123" s="989"/>
      <c r="DO123" s="989"/>
      <c r="DP123" s="990"/>
      <c r="DQ123" s="991">
        <v>33718</v>
      </c>
      <c r="DR123" s="989"/>
      <c r="DS123" s="989"/>
      <c r="DT123" s="989"/>
      <c r="DU123" s="990"/>
      <c r="DV123" s="992">
        <v>0.9</v>
      </c>
      <c r="DW123" s="993"/>
      <c r="DX123" s="993"/>
      <c r="DY123" s="993"/>
      <c r="DZ123" s="994"/>
    </row>
    <row r="124" spans="1:130" s="197" customFormat="1" ht="26.25" customHeight="1">
      <c r="A124" s="1005"/>
      <c r="B124" s="976"/>
      <c r="C124" s="946" t="s">
        <v>427</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108</v>
      </c>
      <c r="AB124" s="989"/>
      <c r="AC124" s="989"/>
      <c r="AD124" s="989"/>
      <c r="AE124" s="990"/>
      <c r="AF124" s="991" t="s">
        <v>108</v>
      </c>
      <c r="AG124" s="989"/>
      <c r="AH124" s="989"/>
      <c r="AI124" s="989"/>
      <c r="AJ124" s="990"/>
      <c r="AK124" s="991" t="s">
        <v>108</v>
      </c>
      <c r="AL124" s="989"/>
      <c r="AM124" s="989"/>
      <c r="AN124" s="989"/>
      <c r="AO124" s="990"/>
      <c r="AP124" s="992" t="s">
        <v>108</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439</v>
      </c>
      <c r="CQ124" s="1038"/>
      <c r="CR124" s="1038"/>
      <c r="CS124" s="1038"/>
      <c r="CT124" s="1038"/>
      <c r="CU124" s="1038"/>
      <c r="CV124" s="1038"/>
      <c r="CW124" s="1038"/>
      <c r="CX124" s="1038"/>
      <c r="CY124" s="1038"/>
      <c r="CZ124" s="1038"/>
      <c r="DA124" s="1038"/>
      <c r="DB124" s="1038"/>
      <c r="DC124" s="1038"/>
      <c r="DD124" s="1038"/>
      <c r="DE124" s="1038"/>
      <c r="DF124" s="1039"/>
      <c r="DG124" s="1027" t="s">
        <v>108</v>
      </c>
      <c r="DH124" s="1028"/>
      <c r="DI124" s="1028"/>
      <c r="DJ124" s="1028"/>
      <c r="DK124" s="1029"/>
      <c r="DL124" s="1030" t="s">
        <v>108</v>
      </c>
      <c r="DM124" s="1028"/>
      <c r="DN124" s="1028"/>
      <c r="DO124" s="1028"/>
      <c r="DP124" s="1029"/>
      <c r="DQ124" s="1030" t="s">
        <v>108</v>
      </c>
      <c r="DR124" s="1028"/>
      <c r="DS124" s="1028"/>
      <c r="DT124" s="1028"/>
      <c r="DU124" s="1029"/>
      <c r="DV124" s="1031" t="s">
        <v>108</v>
      </c>
      <c r="DW124" s="1032"/>
      <c r="DX124" s="1032"/>
      <c r="DY124" s="1032"/>
      <c r="DZ124" s="1033"/>
    </row>
    <row r="125" spans="1:130" s="197" customFormat="1" ht="26.25" customHeight="1" thickBot="1">
      <c r="A125" s="1005"/>
      <c r="B125" s="976"/>
      <c r="C125" s="946" t="s">
        <v>429</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108</v>
      </c>
      <c r="AB125" s="989"/>
      <c r="AC125" s="989"/>
      <c r="AD125" s="989"/>
      <c r="AE125" s="990"/>
      <c r="AF125" s="991" t="s">
        <v>108</v>
      </c>
      <c r="AG125" s="989"/>
      <c r="AH125" s="989"/>
      <c r="AI125" s="989"/>
      <c r="AJ125" s="990"/>
      <c r="AK125" s="991" t="s">
        <v>108</v>
      </c>
      <c r="AL125" s="989"/>
      <c r="AM125" s="989"/>
      <c r="AN125" s="989"/>
      <c r="AO125" s="990"/>
      <c r="AP125" s="992" t="s">
        <v>108</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440</v>
      </c>
      <c r="CL125" s="1044"/>
      <c r="CM125" s="1044"/>
      <c r="CN125" s="1044"/>
      <c r="CO125" s="1045"/>
      <c r="CP125" s="970" t="s">
        <v>441</v>
      </c>
      <c r="CQ125" s="917"/>
      <c r="CR125" s="917"/>
      <c r="CS125" s="917"/>
      <c r="CT125" s="917"/>
      <c r="CU125" s="917"/>
      <c r="CV125" s="917"/>
      <c r="CW125" s="917"/>
      <c r="CX125" s="917"/>
      <c r="CY125" s="917"/>
      <c r="CZ125" s="917"/>
      <c r="DA125" s="917"/>
      <c r="DB125" s="917"/>
      <c r="DC125" s="917"/>
      <c r="DD125" s="917"/>
      <c r="DE125" s="917"/>
      <c r="DF125" s="918"/>
      <c r="DG125" s="956" t="s">
        <v>108</v>
      </c>
      <c r="DH125" s="957"/>
      <c r="DI125" s="957"/>
      <c r="DJ125" s="957"/>
      <c r="DK125" s="957"/>
      <c r="DL125" s="957" t="s">
        <v>108</v>
      </c>
      <c r="DM125" s="957"/>
      <c r="DN125" s="957"/>
      <c r="DO125" s="957"/>
      <c r="DP125" s="957"/>
      <c r="DQ125" s="957" t="s">
        <v>108</v>
      </c>
      <c r="DR125" s="957"/>
      <c r="DS125" s="957"/>
      <c r="DT125" s="957"/>
      <c r="DU125" s="957"/>
      <c r="DV125" s="958" t="s">
        <v>108</v>
      </c>
      <c r="DW125" s="958"/>
      <c r="DX125" s="958"/>
      <c r="DY125" s="958"/>
      <c r="DZ125" s="959"/>
    </row>
    <row r="126" spans="1:130" s="197" customFormat="1" ht="26.25" customHeight="1">
      <c r="A126" s="1005"/>
      <c r="B126" s="976"/>
      <c r="C126" s="946" t="s">
        <v>432</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108</v>
      </c>
      <c r="AB126" s="989"/>
      <c r="AC126" s="989"/>
      <c r="AD126" s="989"/>
      <c r="AE126" s="990"/>
      <c r="AF126" s="991" t="s">
        <v>108</v>
      </c>
      <c r="AG126" s="989"/>
      <c r="AH126" s="989"/>
      <c r="AI126" s="989"/>
      <c r="AJ126" s="990"/>
      <c r="AK126" s="991" t="s">
        <v>108</v>
      </c>
      <c r="AL126" s="989"/>
      <c r="AM126" s="989"/>
      <c r="AN126" s="989"/>
      <c r="AO126" s="990"/>
      <c r="AP126" s="992" t="s">
        <v>108</v>
      </c>
      <c r="AQ126" s="993"/>
      <c r="AR126" s="993"/>
      <c r="AS126" s="993"/>
      <c r="AT126" s="994"/>
      <c r="AU126" s="233"/>
      <c r="AV126" s="233"/>
      <c r="AW126" s="233"/>
      <c r="AX126" s="1066" t="s">
        <v>442</v>
      </c>
      <c r="AY126" s="1067"/>
      <c r="AZ126" s="1067"/>
      <c r="BA126" s="1067"/>
      <c r="BB126" s="1067"/>
      <c r="BC126" s="1067"/>
      <c r="BD126" s="1067"/>
      <c r="BE126" s="1068"/>
      <c r="BF126" s="1082" t="s">
        <v>443</v>
      </c>
      <c r="BG126" s="1067"/>
      <c r="BH126" s="1067"/>
      <c r="BI126" s="1067"/>
      <c r="BJ126" s="1067"/>
      <c r="BK126" s="1067"/>
      <c r="BL126" s="1068"/>
      <c r="BM126" s="1082" t="s">
        <v>444</v>
      </c>
      <c r="BN126" s="1067"/>
      <c r="BO126" s="1067"/>
      <c r="BP126" s="1067"/>
      <c r="BQ126" s="1067"/>
      <c r="BR126" s="1067"/>
      <c r="BS126" s="1068"/>
      <c r="BT126" s="1082" t="s">
        <v>445</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446</v>
      </c>
      <c r="CQ126" s="980"/>
      <c r="CR126" s="980"/>
      <c r="CS126" s="980"/>
      <c r="CT126" s="980"/>
      <c r="CU126" s="980"/>
      <c r="CV126" s="980"/>
      <c r="CW126" s="980"/>
      <c r="CX126" s="980"/>
      <c r="CY126" s="980"/>
      <c r="CZ126" s="980"/>
      <c r="DA126" s="980"/>
      <c r="DB126" s="980"/>
      <c r="DC126" s="980"/>
      <c r="DD126" s="980"/>
      <c r="DE126" s="980"/>
      <c r="DF126" s="981"/>
      <c r="DG126" s="949" t="s">
        <v>108</v>
      </c>
      <c r="DH126" s="950"/>
      <c r="DI126" s="950"/>
      <c r="DJ126" s="950"/>
      <c r="DK126" s="950"/>
      <c r="DL126" s="950" t="s">
        <v>108</v>
      </c>
      <c r="DM126" s="950"/>
      <c r="DN126" s="950"/>
      <c r="DO126" s="950"/>
      <c r="DP126" s="950"/>
      <c r="DQ126" s="950" t="s">
        <v>108</v>
      </c>
      <c r="DR126" s="950"/>
      <c r="DS126" s="950"/>
      <c r="DT126" s="950"/>
      <c r="DU126" s="950"/>
      <c r="DV126" s="951" t="s">
        <v>108</v>
      </c>
      <c r="DW126" s="951"/>
      <c r="DX126" s="951"/>
      <c r="DY126" s="951"/>
      <c r="DZ126" s="952"/>
    </row>
    <row r="127" spans="1:130" s="197" customFormat="1" ht="26.25" customHeight="1" thickBot="1">
      <c r="A127" s="1006"/>
      <c r="B127" s="978"/>
      <c r="C127" s="1034" t="s">
        <v>447</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18681</v>
      </c>
      <c r="AB127" s="989"/>
      <c r="AC127" s="989"/>
      <c r="AD127" s="989"/>
      <c r="AE127" s="990"/>
      <c r="AF127" s="991">
        <v>18087</v>
      </c>
      <c r="AG127" s="989"/>
      <c r="AH127" s="989"/>
      <c r="AI127" s="989"/>
      <c r="AJ127" s="990"/>
      <c r="AK127" s="991">
        <v>11246</v>
      </c>
      <c r="AL127" s="989"/>
      <c r="AM127" s="989"/>
      <c r="AN127" s="989"/>
      <c r="AO127" s="990"/>
      <c r="AP127" s="992">
        <v>0.3</v>
      </c>
      <c r="AQ127" s="993"/>
      <c r="AR127" s="993"/>
      <c r="AS127" s="993"/>
      <c r="AT127" s="994"/>
      <c r="AU127" s="233"/>
      <c r="AV127" s="233"/>
      <c r="AW127" s="233"/>
      <c r="AX127" s="916" t="s">
        <v>448</v>
      </c>
      <c r="AY127" s="917"/>
      <c r="AZ127" s="917"/>
      <c r="BA127" s="917"/>
      <c r="BB127" s="917"/>
      <c r="BC127" s="917"/>
      <c r="BD127" s="917"/>
      <c r="BE127" s="918"/>
      <c r="BF127" s="1071" t="s">
        <v>108</v>
      </c>
      <c r="BG127" s="1072"/>
      <c r="BH127" s="1072"/>
      <c r="BI127" s="1072"/>
      <c r="BJ127" s="1072"/>
      <c r="BK127" s="1072"/>
      <c r="BL127" s="1081"/>
      <c r="BM127" s="1071">
        <v>15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449</v>
      </c>
      <c r="CQ127" s="1075"/>
      <c r="CR127" s="1075"/>
      <c r="CS127" s="1075"/>
      <c r="CT127" s="1075"/>
      <c r="CU127" s="1075"/>
      <c r="CV127" s="1075"/>
      <c r="CW127" s="1075"/>
      <c r="CX127" s="1075"/>
      <c r="CY127" s="1075"/>
      <c r="CZ127" s="1075"/>
      <c r="DA127" s="1075"/>
      <c r="DB127" s="1075"/>
      <c r="DC127" s="1075"/>
      <c r="DD127" s="1075"/>
      <c r="DE127" s="1075"/>
      <c r="DF127" s="1076"/>
      <c r="DG127" s="1077" t="s">
        <v>450</v>
      </c>
      <c r="DH127" s="1078"/>
      <c r="DI127" s="1078"/>
      <c r="DJ127" s="1078"/>
      <c r="DK127" s="1078"/>
      <c r="DL127" s="1078" t="s">
        <v>108</v>
      </c>
      <c r="DM127" s="1078"/>
      <c r="DN127" s="1078"/>
      <c r="DO127" s="1078"/>
      <c r="DP127" s="1078"/>
      <c r="DQ127" s="1078" t="s">
        <v>108</v>
      </c>
      <c r="DR127" s="1078"/>
      <c r="DS127" s="1078"/>
      <c r="DT127" s="1078"/>
      <c r="DU127" s="1078"/>
      <c r="DV127" s="1079" t="s">
        <v>108</v>
      </c>
      <c r="DW127" s="1079"/>
      <c r="DX127" s="1079"/>
      <c r="DY127" s="1079"/>
      <c r="DZ127" s="1080"/>
    </row>
    <row r="128" spans="1:130" s="197" customFormat="1" ht="26.25" customHeight="1">
      <c r="A128" s="1101" t="s">
        <v>451</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452</v>
      </c>
      <c r="X128" s="1103"/>
      <c r="Y128" s="1103"/>
      <c r="Z128" s="1104"/>
      <c r="AA128" s="1119">
        <v>38973</v>
      </c>
      <c r="AB128" s="1120"/>
      <c r="AC128" s="1120"/>
      <c r="AD128" s="1120"/>
      <c r="AE128" s="1121"/>
      <c r="AF128" s="1122">
        <v>36980</v>
      </c>
      <c r="AG128" s="1120"/>
      <c r="AH128" s="1120"/>
      <c r="AI128" s="1120"/>
      <c r="AJ128" s="1121"/>
      <c r="AK128" s="1122">
        <v>39977</v>
      </c>
      <c r="AL128" s="1120"/>
      <c r="AM128" s="1120"/>
      <c r="AN128" s="1120"/>
      <c r="AO128" s="1121"/>
      <c r="AP128" s="1123"/>
      <c r="AQ128" s="1124"/>
      <c r="AR128" s="1124"/>
      <c r="AS128" s="1124"/>
      <c r="AT128" s="1125"/>
      <c r="AU128" s="235"/>
      <c r="AV128" s="235"/>
      <c r="AW128" s="235"/>
      <c r="AX128" s="1084" t="s">
        <v>453</v>
      </c>
      <c r="AY128" s="980"/>
      <c r="AZ128" s="980"/>
      <c r="BA128" s="980"/>
      <c r="BB128" s="980"/>
      <c r="BC128" s="980"/>
      <c r="BD128" s="980"/>
      <c r="BE128" s="981"/>
      <c r="BF128" s="1096" t="s">
        <v>108</v>
      </c>
      <c r="BG128" s="1097"/>
      <c r="BH128" s="1097"/>
      <c r="BI128" s="1097"/>
      <c r="BJ128" s="1097"/>
      <c r="BK128" s="1097"/>
      <c r="BL128" s="1098"/>
      <c r="BM128" s="1096">
        <v>20</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454</v>
      </c>
      <c r="X129" s="1091"/>
      <c r="Y129" s="1091"/>
      <c r="Z129" s="1092"/>
      <c r="AA129" s="988">
        <v>5034270</v>
      </c>
      <c r="AB129" s="989"/>
      <c r="AC129" s="989"/>
      <c r="AD129" s="989"/>
      <c r="AE129" s="990"/>
      <c r="AF129" s="991">
        <v>4982595</v>
      </c>
      <c r="AG129" s="989"/>
      <c r="AH129" s="989"/>
      <c r="AI129" s="989"/>
      <c r="AJ129" s="990"/>
      <c r="AK129" s="991">
        <v>4967918</v>
      </c>
      <c r="AL129" s="989"/>
      <c r="AM129" s="989"/>
      <c r="AN129" s="989"/>
      <c r="AO129" s="990"/>
      <c r="AP129" s="1093"/>
      <c r="AQ129" s="1094"/>
      <c r="AR129" s="1094"/>
      <c r="AS129" s="1094"/>
      <c r="AT129" s="1095"/>
      <c r="AU129" s="235"/>
      <c r="AV129" s="235"/>
      <c r="AW129" s="235"/>
      <c r="AX129" s="1084" t="s">
        <v>455</v>
      </c>
      <c r="AY129" s="980"/>
      <c r="AZ129" s="980"/>
      <c r="BA129" s="980"/>
      <c r="BB129" s="980"/>
      <c r="BC129" s="980"/>
      <c r="BD129" s="980"/>
      <c r="BE129" s="981"/>
      <c r="BF129" s="1085">
        <v>10.9</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456</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457</v>
      </c>
      <c r="X130" s="1091"/>
      <c r="Y130" s="1091"/>
      <c r="Z130" s="1092"/>
      <c r="AA130" s="988">
        <v>1178258</v>
      </c>
      <c r="AB130" s="989"/>
      <c r="AC130" s="989"/>
      <c r="AD130" s="989"/>
      <c r="AE130" s="990"/>
      <c r="AF130" s="991">
        <v>1214099</v>
      </c>
      <c r="AG130" s="989"/>
      <c r="AH130" s="989"/>
      <c r="AI130" s="989"/>
      <c r="AJ130" s="990"/>
      <c r="AK130" s="991">
        <v>1131182</v>
      </c>
      <c r="AL130" s="989"/>
      <c r="AM130" s="989"/>
      <c r="AN130" s="989"/>
      <c r="AO130" s="990"/>
      <c r="AP130" s="1093"/>
      <c r="AQ130" s="1094"/>
      <c r="AR130" s="1094"/>
      <c r="AS130" s="1094"/>
      <c r="AT130" s="1095"/>
      <c r="AU130" s="235"/>
      <c r="AV130" s="235"/>
      <c r="AW130" s="235"/>
      <c r="AX130" s="1143" t="s">
        <v>458</v>
      </c>
      <c r="AY130" s="1075"/>
      <c r="AZ130" s="1075"/>
      <c r="BA130" s="1075"/>
      <c r="BB130" s="1075"/>
      <c r="BC130" s="1075"/>
      <c r="BD130" s="1075"/>
      <c r="BE130" s="1076"/>
      <c r="BF130" s="1105">
        <v>89.1</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459</v>
      </c>
      <c r="X131" s="1114"/>
      <c r="Y131" s="1114"/>
      <c r="Z131" s="1115"/>
      <c r="AA131" s="1027">
        <v>3856012</v>
      </c>
      <c r="AB131" s="1028"/>
      <c r="AC131" s="1028"/>
      <c r="AD131" s="1028"/>
      <c r="AE131" s="1029"/>
      <c r="AF131" s="1030">
        <v>3768496</v>
      </c>
      <c r="AG131" s="1028"/>
      <c r="AH131" s="1028"/>
      <c r="AI131" s="1028"/>
      <c r="AJ131" s="1029"/>
      <c r="AK131" s="1030">
        <v>3836736</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460</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461</v>
      </c>
      <c r="W132" s="1131"/>
      <c r="X132" s="1131"/>
      <c r="Y132" s="1131"/>
      <c r="Z132" s="1132"/>
      <c r="AA132" s="1133">
        <v>11.148072150000001</v>
      </c>
      <c r="AB132" s="1134"/>
      <c r="AC132" s="1134"/>
      <c r="AD132" s="1134"/>
      <c r="AE132" s="1135"/>
      <c r="AF132" s="1136">
        <v>10.51087755</v>
      </c>
      <c r="AG132" s="1134"/>
      <c r="AH132" s="1134"/>
      <c r="AI132" s="1134"/>
      <c r="AJ132" s="1135"/>
      <c r="AK132" s="1136">
        <v>11.075507930000001</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462</v>
      </c>
      <c r="W133" s="1138"/>
      <c r="X133" s="1138"/>
      <c r="Y133" s="1138"/>
      <c r="Z133" s="1139"/>
      <c r="AA133" s="1140">
        <v>13.2</v>
      </c>
      <c r="AB133" s="1141"/>
      <c r="AC133" s="1141"/>
      <c r="AD133" s="1141"/>
      <c r="AE133" s="1142"/>
      <c r="AF133" s="1140">
        <v>11.4</v>
      </c>
      <c r="AG133" s="1141"/>
      <c r="AH133" s="1141"/>
      <c r="AI133" s="1141"/>
      <c r="AJ133" s="1142"/>
      <c r="AK133" s="1140">
        <v>10.9</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zoomScale="75" zoomScaleNormal="75" zoomScaleSheetLayoutView="7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zoomScale="75" zoomScaleNormal="75"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463</v>
      </c>
      <c r="B5" s="246"/>
      <c r="C5" s="246"/>
      <c r="D5" s="246"/>
      <c r="E5" s="246"/>
      <c r="F5" s="246"/>
      <c r="G5" s="246"/>
      <c r="H5" s="246"/>
      <c r="I5" s="246"/>
      <c r="J5" s="246"/>
      <c r="K5" s="246"/>
      <c r="L5" s="246"/>
      <c r="M5" s="246"/>
      <c r="N5" s="246"/>
      <c r="O5" s="247"/>
    </row>
    <row r="6" spans="1:16">
      <c r="A6" s="248"/>
      <c r="B6" s="244"/>
      <c r="C6" s="244"/>
      <c r="D6" s="244"/>
      <c r="E6" s="244"/>
      <c r="F6" s="244"/>
      <c r="G6" s="249" t="s">
        <v>464</v>
      </c>
      <c r="H6" s="249"/>
      <c r="I6" s="249"/>
      <c r="J6" s="249"/>
      <c r="K6" s="244"/>
      <c r="L6" s="244"/>
      <c r="M6" s="244"/>
      <c r="N6" s="244"/>
    </row>
    <row r="7" spans="1:16">
      <c r="A7" s="248"/>
      <c r="B7" s="244"/>
      <c r="C7" s="244"/>
      <c r="D7" s="244"/>
      <c r="E7" s="244"/>
      <c r="F7" s="244"/>
      <c r="G7" s="251"/>
      <c r="H7" s="252"/>
      <c r="I7" s="252"/>
      <c r="J7" s="253"/>
      <c r="K7" s="1147" t="s">
        <v>465</v>
      </c>
      <c r="L7" s="254"/>
      <c r="M7" s="255" t="s">
        <v>466</v>
      </c>
      <c r="N7" s="256"/>
    </row>
    <row r="8" spans="1:16">
      <c r="A8" s="248"/>
      <c r="B8" s="244"/>
      <c r="C8" s="244"/>
      <c r="D8" s="244"/>
      <c r="E8" s="244"/>
      <c r="F8" s="244"/>
      <c r="G8" s="257"/>
      <c r="H8" s="258"/>
      <c r="I8" s="258"/>
      <c r="J8" s="259"/>
      <c r="K8" s="1148"/>
      <c r="L8" s="260" t="s">
        <v>467</v>
      </c>
      <c r="M8" s="261" t="s">
        <v>468</v>
      </c>
      <c r="N8" s="262" t="s">
        <v>469</v>
      </c>
    </row>
    <row r="9" spans="1:16">
      <c r="A9" s="248"/>
      <c r="B9" s="244"/>
      <c r="C9" s="244"/>
      <c r="D9" s="244"/>
      <c r="E9" s="244"/>
      <c r="F9" s="244"/>
      <c r="G9" s="1149" t="s">
        <v>470</v>
      </c>
      <c r="H9" s="1150"/>
      <c r="I9" s="1150"/>
      <c r="J9" s="1151"/>
      <c r="K9" s="263">
        <v>1219683</v>
      </c>
      <c r="L9" s="264">
        <v>154351</v>
      </c>
      <c r="M9" s="265">
        <v>114146</v>
      </c>
      <c r="N9" s="266">
        <v>35.200000000000003</v>
      </c>
    </row>
    <row r="10" spans="1:16">
      <c r="A10" s="248"/>
      <c r="B10" s="244"/>
      <c r="C10" s="244"/>
      <c r="D10" s="244"/>
      <c r="E10" s="244"/>
      <c r="F10" s="244"/>
      <c r="G10" s="1149" t="s">
        <v>471</v>
      </c>
      <c r="H10" s="1150"/>
      <c r="I10" s="1150"/>
      <c r="J10" s="1151"/>
      <c r="K10" s="267">
        <v>283388</v>
      </c>
      <c r="L10" s="268">
        <v>35863</v>
      </c>
      <c r="M10" s="269">
        <v>10658</v>
      </c>
      <c r="N10" s="270">
        <v>236.5</v>
      </c>
    </row>
    <row r="11" spans="1:16" ht="13.5" customHeight="1">
      <c r="A11" s="248"/>
      <c r="B11" s="244"/>
      <c r="C11" s="244"/>
      <c r="D11" s="244"/>
      <c r="E11" s="244"/>
      <c r="F11" s="244"/>
      <c r="G11" s="1149" t="s">
        <v>472</v>
      </c>
      <c r="H11" s="1150"/>
      <c r="I11" s="1150"/>
      <c r="J11" s="1151"/>
      <c r="K11" s="267">
        <v>213854</v>
      </c>
      <c r="L11" s="268">
        <v>27063</v>
      </c>
      <c r="M11" s="269">
        <v>17529</v>
      </c>
      <c r="N11" s="270">
        <v>54.4</v>
      </c>
    </row>
    <row r="12" spans="1:16" ht="13.5" customHeight="1">
      <c r="A12" s="248"/>
      <c r="B12" s="244"/>
      <c r="C12" s="244"/>
      <c r="D12" s="244"/>
      <c r="E12" s="244"/>
      <c r="F12" s="244"/>
      <c r="G12" s="1149" t="s">
        <v>473</v>
      </c>
      <c r="H12" s="1150"/>
      <c r="I12" s="1150"/>
      <c r="J12" s="1151"/>
      <c r="K12" s="267">
        <v>28276</v>
      </c>
      <c r="L12" s="268">
        <v>3578</v>
      </c>
      <c r="M12" s="269">
        <v>1257</v>
      </c>
      <c r="N12" s="270">
        <v>184.6</v>
      </c>
    </row>
    <row r="13" spans="1:16" ht="13.5" customHeight="1">
      <c r="A13" s="248"/>
      <c r="B13" s="244"/>
      <c r="C13" s="244"/>
      <c r="D13" s="244"/>
      <c r="E13" s="244"/>
      <c r="F13" s="244"/>
      <c r="G13" s="1149" t="s">
        <v>474</v>
      </c>
      <c r="H13" s="1150"/>
      <c r="I13" s="1150"/>
      <c r="J13" s="1151"/>
      <c r="K13" s="267" t="s">
        <v>475</v>
      </c>
      <c r="L13" s="268" t="s">
        <v>475</v>
      </c>
      <c r="M13" s="269" t="s">
        <v>475</v>
      </c>
      <c r="N13" s="270" t="s">
        <v>475</v>
      </c>
    </row>
    <row r="14" spans="1:16" ht="13.5" customHeight="1">
      <c r="A14" s="248"/>
      <c r="B14" s="244"/>
      <c r="C14" s="244"/>
      <c r="D14" s="244"/>
      <c r="E14" s="244"/>
      <c r="F14" s="244"/>
      <c r="G14" s="1149" t="s">
        <v>476</v>
      </c>
      <c r="H14" s="1150"/>
      <c r="I14" s="1150"/>
      <c r="J14" s="1151"/>
      <c r="K14" s="267">
        <v>33566</v>
      </c>
      <c r="L14" s="268">
        <v>4248</v>
      </c>
      <c r="M14" s="269">
        <v>5389</v>
      </c>
      <c r="N14" s="270">
        <v>-21.2</v>
      </c>
    </row>
    <row r="15" spans="1:16" ht="13.5" customHeight="1">
      <c r="A15" s="248"/>
      <c r="B15" s="244"/>
      <c r="C15" s="244"/>
      <c r="D15" s="244"/>
      <c r="E15" s="244"/>
      <c r="F15" s="244"/>
      <c r="G15" s="1149" t="s">
        <v>477</v>
      </c>
      <c r="H15" s="1150"/>
      <c r="I15" s="1150"/>
      <c r="J15" s="1151"/>
      <c r="K15" s="267">
        <v>1648</v>
      </c>
      <c r="L15" s="268">
        <v>209</v>
      </c>
      <c r="M15" s="269">
        <v>2513</v>
      </c>
      <c r="N15" s="270">
        <v>-91.7</v>
      </c>
    </row>
    <row r="16" spans="1:16">
      <c r="A16" s="248"/>
      <c r="B16" s="244"/>
      <c r="C16" s="244"/>
      <c r="D16" s="244"/>
      <c r="E16" s="244"/>
      <c r="F16" s="244"/>
      <c r="G16" s="1152" t="s">
        <v>478</v>
      </c>
      <c r="H16" s="1153"/>
      <c r="I16" s="1153"/>
      <c r="J16" s="1154"/>
      <c r="K16" s="268">
        <v>-94642</v>
      </c>
      <c r="L16" s="268">
        <v>-11977</v>
      </c>
      <c r="M16" s="269">
        <v>-11876</v>
      </c>
      <c r="N16" s="270">
        <v>0.9</v>
      </c>
    </row>
    <row r="17" spans="1:16">
      <c r="A17" s="248"/>
      <c r="B17" s="244"/>
      <c r="C17" s="244"/>
      <c r="D17" s="244"/>
      <c r="E17" s="244"/>
      <c r="F17" s="244"/>
      <c r="G17" s="1152" t="s">
        <v>164</v>
      </c>
      <c r="H17" s="1153"/>
      <c r="I17" s="1153"/>
      <c r="J17" s="1154"/>
      <c r="K17" s="268">
        <v>1685773</v>
      </c>
      <c r="L17" s="268">
        <v>213335</v>
      </c>
      <c r="M17" s="269">
        <v>139615</v>
      </c>
      <c r="N17" s="270">
        <v>52.8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479</v>
      </c>
      <c r="H19" s="244"/>
      <c r="I19" s="244"/>
      <c r="J19" s="244"/>
      <c r="K19" s="244"/>
      <c r="L19" s="244"/>
      <c r="M19" s="244"/>
      <c r="N19" s="244"/>
    </row>
    <row r="20" spans="1:16">
      <c r="A20" s="248"/>
      <c r="B20" s="244"/>
      <c r="C20" s="244"/>
      <c r="D20" s="244"/>
      <c r="E20" s="244"/>
      <c r="F20" s="244"/>
      <c r="G20" s="272"/>
      <c r="H20" s="273"/>
      <c r="I20" s="273"/>
      <c r="J20" s="274"/>
      <c r="K20" s="275" t="s">
        <v>480</v>
      </c>
      <c r="L20" s="276" t="s">
        <v>481</v>
      </c>
      <c r="M20" s="277" t="s">
        <v>482</v>
      </c>
      <c r="N20" s="278"/>
    </row>
    <row r="21" spans="1:16" s="284" customFormat="1">
      <c r="A21" s="279"/>
      <c r="B21" s="249"/>
      <c r="C21" s="249"/>
      <c r="D21" s="249"/>
      <c r="E21" s="249"/>
      <c r="F21" s="249"/>
      <c r="G21" s="1144" t="s">
        <v>483</v>
      </c>
      <c r="H21" s="1145"/>
      <c r="I21" s="1145"/>
      <c r="J21" s="1146"/>
      <c r="K21" s="280">
        <v>16.07</v>
      </c>
      <c r="L21" s="281">
        <v>13.07</v>
      </c>
      <c r="M21" s="282">
        <v>3</v>
      </c>
      <c r="N21" s="249"/>
      <c r="O21" s="283"/>
      <c r="P21" s="279"/>
    </row>
    <row r="22" spans="1:16" s="284" customFormat="1">
      <c r="A22" s="279"/>
      <c r="B22" s="249"/>
      <c r="C22" s="249"/>
      <c r="D22" s="249"/>
      <c r="E22" s="249"/>
      <c r="F22" s="249"/>
      <c r="G22" s="1144" t="s">
        <v>484</v>
      </c>
      <c r="H22" s="1145"/>
      <c r="I22" s="1145"/>
      <c r="J22" s="1146"/>
      <c r="K22" s="285">
        <v>100.5</v>
      </c>
      <c r="L22" s="286">
        <v>95</v>
      </c>
      <c r="M22" s="287">
        <v>5.5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485</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487</v>
      </c>
      <c r="H29" s="249"/>
      <c r="I29" s="249"/>
      <c r="J29" s="249"/>
      <c r="K29" s="244"/>
      <c r="L29" s="244"/>
      <c r="M29" s="244"/>
      <c r="N29" s="244"/>
      <c r="O29" s="293"/>
    </row>
    <row r="30" spans="1:16">
      <c r="A30" s="248"/>
      <c r="B30" s="244"/>
      <c r="C30" s="244"/>
      <c r="D30" s="244"/>
      <c r="E30" s="244"/>
      <c r="F30" s="244"/>
      <c r="G30" s="251"/>
      <c r="H30" s="252"/>
      <c r="I30" s="252"/>
      <c r="J30" s="253"/>
      <c r="K30" s="1147" t="s">
        <v>465</v>
      </c>
      <c r="L30" s="254"/>
      <c r="M30" s="255" t="s">
        <v>466</v>
      </c>
      <c r="N30" s="256"/>
    </row>
    <row r="31" spans="1:16">
      <c r="A31" s="248"/>
      <c r="B31" s="244"/>
      <c r="C31" s="244"/>
      <c r="D31" s="244"/>
      <c r="E31" s="244"/>
      <c r="F31" s="244"/>
      <c r="G31" s="257"/>
      <c r="H31" s="258"/>
      <c r="I31" s="258"/>
      <c r="J31" s="259"/>
      <c r="K31" s="1148"/>
      <c r="L31" s="260" t="s">
        <v>467</v>
      </c>
      <c r="M31" s="261" t="s">
        <v>468</v>
      </c>
      <c r="N31" s="262" t="s">
        <v>469</v>
      </c>
    </row>
    <row r="32" spans="1:16" ht="27" customHeight="1">
      <c r="A32" s="248"/>
      <c r="B32" s="244"/>
      <c r="C32" s="244"/>
      <c r="D32" s="244"/>
      <c r="E32" s="244"/>
      <c r="F32" s="244"/>
      <c r="G32" s="1160" t="s">
        <v>488</v>
      </c>
      <c r="H32" s="1161"/>
      <c r="I32" s="1161"/>
      <c r="J32" s="1162"/>
      <c r="K32" s="294">
        <v>1291879</v>
      </c>
      <c r="L32" s="294">
        <v>163488</v>
      </c>
      <c r="M32" s="295">
        <v>64386</v>
      </c>
      <c r="N32" s="296">
        <v>153.9</v>
      </c>
    </row>
    <row r="33" spans="1:16" ht="13.5" customHeight="1">
      <c r="A33" s="248"/>
      <c r="B33" s="244"/>
      <c r="C33" s="244"/>
      <c r="D33" s="244"/>
      <c r="E33" s="244"/>
      <c r="F33" s="244"/>
      <c r="G33" s="1160" t="s">
        <v>489</v>
      </c>
      <c r="H33" s="1161"/>
      <c r="I33" s="1161"/>
      <c r="J33" s="1162"/>
      <c r="K33" s="294" t="s">
        <v>475</v>
      </c>
      <c r="L33" s="294" t="s">
        <v>475</v>
      </c>
      <c r="M33" s="295" t="s">
        <v>475</v>
      </c>
      <c r="N33" s="296" t="s">
        <v>475</v>
      </c>
    </row>
    <row r="34" spans="1:16" ht="27" customHeight="1">
      <c r="A34" s="248"/>
      <c r="B34" s="244"/>
      <c r="C34" s="244"/>
      <c r="D34" s="244"/>
      <c r="E34" s="244"/>
      <c r="F34" s="244"/>
      <c r="G34" s="1160" t="s">
        <v>490</v>
      </c>
      <c r="H34" s="1161"/>
      <c r="I34" s="1161"/>
      <c r="J34" s="1162"/>
      <c r="K34" s="294" t="s">
        <v>475</v>
      </c>
      <c r="L34" s="294" t="s">
        <v>475</v>
      </c>
      <c r="M34" s="295">
        <v>1</v>
      </c>
      <c r="N34" s="296" t="s">
        <v>475</v>
      </c>
    </row>
    <row r="35" spans="1:16" ht="27" customHeight="1">
      <c r="A35" s="248"/>
      <c r="B35" s="244"/>
      <c r="C35" s="244"/>
      <c r="D35" s="244"/>
      <c r="E35" s="244"/>
      <c r="F35" s="244"/>
      <c r="G35" s="1160" t="s">
        <v>491</v>
      </c>
      <c r="H35" s="1161"/>
      <c r="I35" s="1161"/>
      <c r="J35" s="1162"/>
      <c r="K35" s="294">
        <v>261763</v>
      </c>
      <c r="L35" s="294">
        <v>33126</v>
      </c>
      <c r="M35" s="295">
        <v>18584</v>
      </c>
      <c r="N35" s="296">
        <v>78.3</v>
      </c>
    </row>
    <row r="36" spans="1:16" ht="27" customHeight="1">
      <c r="A36" s="248"/>
      <c r="B36" s="244"/>
      <c r="C36" s="244"/>
      <c r="D36" s="244"/>
      <c r="E36" s="244"/>
      <c r="F36" s="244"/>
      <c r="G36" s="1160" t="s">
        <v>492</v>
      </c>
      <c r="H36" s="1161"/>
      <c r="I36" s="1161"/>
      <c r="J36" s="1162"/>
      <c r="K36" s="294">
        <v>31190</v>
      </c>
      <c r="L36" s="294">
        <v>3947</v>
      </c>
      <c r="M36" s="295">
        <v>4740</v>
      </c>
      <c r="N36" s="296">
        <v>-16.7</v>
      </c>
    </row>
    <row r="37" spans="1:16" ht="13.5" customHeight="1">
      <c r="A37" s="248"/>
      <c r="B37" s="244"/>
      <c r="C37" s="244"/>
      <c r="D37" s="244"/>
      <c r="E37" s="244"/>
      <c r="F37" s="244"/>
      <c r="G37" s="1160" t="s">
        <v>493</v>
      </c>
      <c r="H37" s="1161"/>
      <c r="I37" s="1161"/>
      <c r="J37" s="1162"/>
      <c r="K37" s="294">
        <v>11246</v>
      </c>
      <c r="L37" s="294">
        <v>1423</v>
      </c>
      <c r="M37" s="295">
        <v>1431</v>
      </c>
      <c r="N37" s="296">
        <v>-0.6</v>
      </c>
    </row>
    <row r="38" spans="1:16" ht="27" customHeight="1">
      <c r="A38" s="248"/>
      <c r="B38" s="244"/>
      <c r="C38" s="244"/>
      <c r="D38" s="244"/>
      <c r="E38" s="244"/>
      <c r="F38" s="244"/>
      <c r="G38" s="1163" t="s">
        <v>494</v>
      </c>
      <c r="H38" s="1164"/>
      <c r="I38" s="1164"/>
      <c r="J38" s="1165"/>
      <c r="K38" s="297">
        <v>19</v>
      </c>
      <c r="L38" s="297">
        <v>2</v>
      </c>
      <c r="M38" s="298">
        <v>15</v>
      </c>
      <c r="N38" s="299">
        <v>-86.7</v>
      </c>
      <c r="O38" s="293"/>
    </row>
    <row r="39" spans="1:16">
      <c r="A39" s="248"/>
      <c r="B39" s="244"/>
      <c r="C39" s="244"/>
      <c r="D39" s="244"/>
      <c r="E39" s="244"/>
      <c r="F39" s="244"/>
      <c r="G39" s="1163" t="s">
        <v>495</v>
      </c>
      <c r="H39" s="1164"/>
      <c r="I39" s="1164"/>
      <c r="J39" s="1165"/>
      <c r="K39" s="300">
        <v>-39977</v>
      </c>
      <c r="L39" s="300">
        <v>-5059</v>
      </c>
      <c r="M39" s="301">
        <v>-2634</v>
      </c>
      <c r="N39" s="302">
        <v>92.1</v>
      </c>
      <c r="O39" s="293"/>
    </row>
    <row r="40" spans="1:16" ht="27" customHeight="1">
      <c r="A40" s="248"/>
      <c r="B40" s="244"/>
      <c r="C40" s="244"/>
      <c r="D40" s="244"/>
      <c r="E40" s="244"/>
      <c r="F40" s="244"/>
      <c r="G40" s="1160" t="s">
        <v>496</v>
      </c>
      <c r="H40" s="1161"/>
      <c r="I40" s="1161"/>
      <c r="J40" s="1162"/>
      <c r="K40" s="300">
        <v>-1131182</v>
      </c>
      <c r="L40" s="300">
        <v>-143151</v>
      </c>
      <c r="M40" s="301">
        <v>-59733</v>
      </c>
      <c r="N40" s="302">
        <v>139.69999999999999</v>
      </c>
      <c r="O40" s="293"/>
    </row>
    <row r="41" spans="1:16">
      <c r="A41" s="248"/>
      <c r="B41" s="244"/>
      <c r="C41" s="244"/>
      <c r="D41" s="244"/>
      <c r="E41" s="244"/>
      <c r="F41" s="244"/>
      <c r="G41" s="1166" t="s">
        <v>275</v>
      </c>
      <c r="H41" s="1167"/>
      <c r="I41" s="1167"/>
      <c r="J41" s="1168"/>
      <c r="K41" s="294">
        <v>424938</v>
      </c>
      <c r="L41" s="300">
        <v>53776</v>
      </c>
      <c r="M41" s="301">
        <v>26789</v>
      </c>
      <c r="N41" s="302">
        <v>100.7</v>
      </c>
      <c r="O41" s="293"/>
    </row>
    <row r="42" spans="1:16">
      <c r="A42" s="248"/>
      <c r="B42" s="244"/>
      <c r="C42" s="244"/>
      <c r="D42" s="244"/>
      <c r="E42" s="244"/>
      <c r="F42" s="244"/>
      <c r="G42" s="303" t="s">
        <v>497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498</v>
      </c>
      <c r="B47" s="244"/>
      <c r="C47" s="244"/>
      <c r="D47" s="244"/>
      <c r="E47" s="244"/>
      <c r="F47" s="244"/>
      <c r="G47" s="244"/>
      <c r="H47" s="244"/>
      <c r="I47" s="244"/>
      <c r="J47" s="244"/>
      <c r="K47" s="244"/>
      <c r="L47" s="244"/>
      <c r="M47" s="244"/>
      <c r="N47" s="244"/>
    </row>
    <row r="48" spans="1:16">
      <c r="A48" s="248"/>
      <c r="B48" s="244"/>
      <c r="C48" s="244"/>
      <c r="D48" s="244"/>
      <c r="E48" s="244"/>
      <c r="F48" s="244"/>
      <c r="G48" s="308" t="s">
        <v>499</v>
      </c>
      <c r="H48" s="308"/>
      <c r="I48" s="308"/>
      <c r="J48" s="308"/>
      <c r="K48" s="308"/>
      <c r="L48" s="308"/>
      <c r="M48" s="309"/>
      <c r="N48" s="308"/>
    </row>
    <row r="49" spans="1:14" ht="13.5" customHeight="1">
      <c r="A49" s="248"/>
      <c r="B49" s="244"/>
      <c r="C49" s="244"/>
      <c r="D49" s="244"/>
      <c r="E49" s="244"/>
      <c r="F49" s="244"/>
      <c r="G49" s="310"/>
      <c r="H49" s="311"/>
      <c r="I49" s="1155" t="s">
        <v>465</v>
      </c>
      <c r="J49" s="1157" t="s">
        <v>500</v>
      </c>
      <c r="K49" s="1158"/>
      <c r="L49" s="1158"/>
      <c r="M49" s="1158"/>
      <c r="N49" s="1159"/>
    </row>
    <row r="50" spans="1:14">
      <c r="A50" s="248"/>
      <c r="B50" s="244"/>
      <c r="C50" s="244"/>
      <c r="D50" s="244"/>
      <c r="E50" s="244"/>
      <c r="F50" s="244"/>
      <c r="G50" s="312"/>
      <c r="H50" s="313"/>
      <c r="I50" s="1156"/>
      <c r="J50" s="314" t="s">
        <v>501</v>
      </c>
      <c r="K50" s="315" t="s">
        <v>502</v>
      </c>
      <c r="L50" s="316" t="s">
        <v>503</v>
      </c>
      <c r="M50" s="317" t="s">
        <v>504</v>
      </c>
      <c r="N50" s="318" t="s">
        <v>505</v>
      </c>
    </row>
    <row r="51" spans="1:14">
      <c r="A51" s="248"/>
      <c r="B51" s="244"/>
      <c r="C51" s="244"/>
      <c r="D51" s="244"/>
      <c r="E51" s="244"/>
      <c r="F51" s="244"/>
      <c r="G51" s="310" t="s">
        <v>506</v>
      </c>
      <c r="H51" s="311"/>
      <c r="I51" s="319">
        <v>767385</v>
      </c>
      <c r="J51" s="320">
        <v>91628</v>
      </c>
      <c r="K51" s="321">
        <v>-52.7</v>
      </c>
      <c r="L51" s="322">
        <v>92021</v>
      </c>
      <c r="M51" s="323">
        <v>-24.5</v>
      </c>
      <c r="N51" s="324">
        <v>-28.2</v>
      </c>
    </row>
    <row r="52" spans="1:14">
      <c r="A52" s="248"/>
      <c r="B52" s="244"/>
      <c r="C52" s="244"/>
      <c r="D52" s="244"/>
      <c r="E52" s="244"/>
      <c r="F52" s="244"/>
      <c r="G52" s="325"/>
      <c r="H52" s="326" t="s">
        <v>507</v>
      </c>
      <c r="I52" s="327">
        <v>337483</v>
      </c>
      <c r="J52" s="328">
        <v>40296</v>
      </c>
      <c r="K52" s="329">
        <v>-59.5</v>
      </c>
      <c r="L52" s="330">
        <v>52579</v>
      </c>
      <c r="M52" s="331">
        <v>-23.2</v>
      </c>
      <c r="N52" s="332">
        <v>-36.299999999999997</v>
      </c>
    </row>
    <row r="53" spans="1:14">
      <c r="A53" s="248"/>
      <c r="B53" s="244"/>
      <c r="C53" s="244"/>
      <c r="D53" s="244"/>
      <c r="E53" s="244"/>
      <c r="F53" s="244"/>
      <c r="G53" s="310" t="s">
        <v>508</v>
      </c>
      <c r="H53" s="311"/>
      <c r="I53" s="319">
        <v>1000974</v>
      </c>
      <c r="J53" s="320">
        <v>121315</v>
      </c>
      <c r="K53" s="321">
        <v>32.4</v>
      </c>
      <c r="L53" s="322">
        <v>94828</v>
      </c>
      <c r="M53" s="323">
        <v>3.1</v>
      </c>
      <c r="N53" s="324">
        <v>29.3</v>
      </c>
    </row>
    <row r="54" spans="1:14">
      <c r="A54" s="248"/>
      <c r="B54" s="244"/>
      <c r="C54" s="244"/>
      <c r="D54" s="244"/>
      <c r="E54" s="244"/>
      <c r="F54" s="244"/>
      <c r="G54" s="325"/>
      <c r="H54" s="326" t="s">
        <v>507</v>
      </c>
      <c r="I54" s="327">
        <v>371777</v>
      </c>
      <c r="J54" s="328">
        <v>45058</v>
      </c>
      <c r="K54" s="329">
        <v>11.8</v>
      </c>
      <c r="L54" s="330">
        <v>55133</v>
      </c>
      <c r="M54" s="331">
        <v>4.9000000000000004</v>
      </c>
      <c r="N54" s="332">
        <v>6.9</v>
      </c>
    </row>
    <row r="55" spans="1:14">
      <c r="A55" s="248"/>
      <c r="B55" s="244"/>
      <c r="C55" s="244"/>
      <c r="D55" s="244"/>
      <c r="E55" s="244"/>
      <c r="F55" s="244"/>
      <c r="G55" s="310" t="s">
        <v>509</v>
      </c>
      <c r="H55" s="311"/>
      <c r="I55" s="319">
        <v>1230778</v>
      </c>
      <c r="J55" s="320">
        <v>150150</v>
      </c>
      <c r="K55" s="321">
        <v>23.8</v>
      </c>
      <c r="L55" s="322">
        <v>119674</v>
      </c>
      <c r="M55" s="323">
        <v>26.2</v>
      </c>
      <c r="N55" s="324">
        <v>-2.4</v>
      </c>
    </row>
    <row r="56" spans="1:14">
      <c r="A56" s="248"/>
      <c r="B56" s="244"/>
      <c r="C56" s="244"/>
      <c r="D56" s="244"/>
      <c r="E56" s="244"/>
      <c r="F56" s="244"/>
      <c r="G56" s="325"/>
      <c r="H56" s="326" t="s">
        <v>507</v>
      </c>
      <c r="I56" s="327">
        <v>488934</v>
      </c>
      <c r="J56" s="328">
        <v>59648</v>
      </c>
      <c r="K56" s="329">
        <v>32.4</v>
      </c>
      <c r="L56" s="330">
        <v>57803</v>
      </c>
      <c r="M56" s="331">
        <v>4.8</v>
      </c>
      <c r="N56" s="332">
        <v>27.6</v>
      </c>
    </row>
    <row r="57" spans="1:14">
      <c r="A57" s="248"/>
      <c r="B57" s="244"/>
      <c r="C57" s="244"/>
      <c r="D57" s="244"/>
      <c r="E57" s="244"/>
      <c r="F57" s="244"/>
      <c r="G57" s="310" t="s">
        <v>510</v>
      </c>
      <c r="H57" s="311"/>
      <c r="I57" s="319">
        <v>1463903</v>
      </c>
      <c r="J57" s="320">
        <v>182691</v>
      </c>
      <c r="K57" s="321">
        <v>21.7</v>
      </c>
      <c r="L57" s="322">
        <v>119685</v>
      </c>
      <c r="M57" s="323">
        <v>0</v>
      </c>
      <c r="N57" s="324">
        <v>21.7</v>
      </c>
    </row>
    <row r="58" spans="1:14">
      <c r="A58" s="248"/>
      <c r="B58" s="244"/>
      <c r="C58" s="244"/>
      <c r="D58" s="244"/>
      <c r="E58" s="244"/>
      <c r="F58" s="244"/>
      <c r="G58" s="325"/>
      <c r="H58" s="326" t="s">
        <v>507</v>
      </c>
      <c r="I58" s="327">
        <v>765092</v>
      </c>
      <c r="J58" s="328">
        <v>95481</v>
      </c>
      <c r="K58" s="329">
        <v>60.1</v>
      </c>
      <c r="L58" s="330">
        <v>68464</v>
      </c>
      <c r="M58" s="331">
        <v>18.399999999999999</v>
      </c>
      <c r="N58" s="332">
        <v>41.7</v>
      </c>
    </row>
    <row r="59" spans="1:14">
      <c r="A59" s="248"/>
      <c r="B59" s="244"/>
      <c r="C59" s="244"/>
      <c r="D59" s="244"/>
      <c r="E59" s="244"/>
      <c r="F59" s="244"/>
      <c r="G59" s="310" t="s">
        <v>511</v>
      </c>
      <c r="H59" s="311"/>
      <c r="I59" s="319">
        <v>1582046</v>
      </c>
      <c r="J59" s="320">
        <v>200208</v>
      </c>
      <c r="K59" s="321">
        <v>9.6</v>
      </c>
      <c r="L59" s="322">
        <v>109920</v>
      </c>
      <c r="M59" s="323">
        <v>-8.1999999999999993</v>
      </c>
      <c r="N59" s="324">
        <v>17.8</v>
      </c>
    </row>
    <row r="60" spans="1:14">
      <c r="A60" s="248"/>
      <c r="B60" s="244"/>
      <c r="C60" s="244"/>
      <c r="D60" s="244"/>
      <c r="E60" s="244"/>
      <c r="F60" s="244"/>
      <c r="G60" s="325"/>
      <c r="H60" s="326" t="s">
        <v>507</v>
      </c>
      <c r="I60" s="333">
        <v>737759</v>
      </c>
      <c r="J60" s="328">
        <v>93364</v>
      </c>
      <c r="K60" s="329">
        <v>-2.2000000000000002</v>
      </c>
      <c r="L60" s="330">
        <v>62739</v>
      </c>
      <c r="M60" s="331">
        <v>-8.4</v>
      </c>
      <c r="N60" s="332">
        <v>6.2</v>
      </c>
    </row>
    <row r="61" spans="1:14">
      <c r="A61" s="248"/>
      <c r="B61" s="244"/>
      <c r="C61" s="244"/>
      <c r="D61" s="244"/>
      <c r="E61" s="244"/>
      <c r="F61" s="244"/>
      <c r="G61" s="310" t="s">
        <v>512</v>
      </c>
      <c r="H61" s="334"/>
      <c r="I61" s="335">
        <v>1209017</v>
      </c>
      <c r="J61" s="336">
        <v>149198</v>
      </c>
      <c r="K61" s="337">
        <v>7</v>
      </c>
      <c r="L61" s="338">
        <v>107226</v>
      </c>
      <c r="M61" s="339">
        <v>-0.7</v>
      </c>
      <c r="N61" s="324">
        <v>7.7</v>
      </c>
    </row>
    <row r="62" spans="1:14">
      <c r="A62" s="248"/>
      <c r="B62" s="244"/>
      <c r="C62" s="244"/>
      <c r="D62" s="244"/>
      <c r="E62" s="244"/>
      <c r="F62" s="244"/>
      <c r="G62" s="325"/>
      <c r="H62" s="326" t="s">
        <v>507</v>
      </c>
      <c r="I62" s="327">
        <v>540209</v>
      </c>
      <c r="J62" s="328">
        <v>66769</v>
      </c>
      <c r="K62" s="329">
        <v>8.5</v>
      </c>
      <c r="L62" s="330">
        <v>59344</v>
      </c>
      <c r="M62" s="331">
        <v>-0.7</v>
      </c>
      <c r="N62" s="332">
        <v>9.1999999999999993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514</v>
      </c>
      <c r="G46" s="8" t="s">
        <v>515</v>
      </c>
      <c r="H46" s="8" t="s">
        <v>516</v>
      </c>
      <c r="I46" s="8" t="s">
        <v>517</v>
      </c>
      <c r="J46" s="9" t="s">
        <v>518</v>
      </c>
    </row>
    <row r="47" spans="2:10" ht="57.75" customHeight="1">
      <c r="B47" s="10"/>
      <c r="C47" s="1169" t="s">
        <v>3</v>
      </c>
      <c r="D47" s="1169"/>
      <c r="E47" s="1170"/>
      <c r="F47" s="11">
        <v>27.59</v>
      </c>
      <c r="G47" s="12">
        <v>32.01</v>
      </c>
      <c r="H47" s="12">
        <v>35.090000000000003</v>
      </c>
      <c r="I47" s="12">
        <v>32.729999999999997</v>
      </c>
      <c r="J47" s="13">
        <v>30.78</v>
      </c>
    </row>
    <row r="48" spans="2:10" ht="57.75" customHeight="1">
      <c r="B48" s="14"/>
      <c r="C48" s="1171" t="s">
        <v>4</v>
      </c>
      <c r="D48" s="1171"/>
      <c r="E48" s="1172"/>
      <c r="F48" s="15">
        <v>1.05</v>
      </c>
      <c r="G48" s="16">
        <v>1.89</v>
      </c>
      <c r="H48" s="16">
        <v>2.1800000000000002</v>
      </c>
      <c r="I48" s="16">
        <v>1.45</v>
      </c>
      <c r="J48" s="17">
        <v>2.71</v>
      </c>
    </row>
    <row r="49" spans="2:10" ht="57.75" customHeight="1" thickBot="1">
      <c r="B49" s="18"/>
      <c r="C49" s="1173" t="s">
        <v>5</v>
      </c>
      <c r="D49" s="1173"/>
      <c r="E49" s="1174"/>
      <c r="F49" s="19">
        <v>8.36</v>
      </c>
      <c r="G49" s="20">
        <v>6.8</v>
      </c>
      <c r="H49" s="20">
        <v>2.81</v>
      </c>
      <c r="I49" s="20" t="s">
        <v>519</v>
      </c>
      <c r="J49" s="21">
        <v>2.5099999999999998</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514</v>
      </c>
      <c r="G33" s="29" t="s">
        <v>515</v>
      </c>
      <c r="H33" s="29" t="s">
        <v>516</v>
      </c>
      <c r="I33" s="29" t="s">
        <v>517</v>
      </c>
      <c r="J33" s="30" t="s">
        <v>518</v>
      </c>
      <c r="K33" s="22"/>
      <c r="L33" s="22"/>
      <c r="M33" s="22"/>
      <c r="N33" s="22"/>
      <c r="O33" s="22"/>
      <c r="P33" s="22"/>
    </row>
    <row r="34" spans="1:16" ht="39" customHeight="1">
      <c r="A34" s="22"/>
      <c r="B34" s="31"/>
      <c r="C34" s="1181" t="s">
        <v>520</v>
      </c>
      <c r="D34" s="1181"/>
      <c r="E34" s="1182"/>
      <c r="F34" s="32">
        <v>2.69</v>
      </c>
      <c r="G34" s="33">
        <v>3.32</v>
      </c>
      <c r="H34" s="33">
        <v>3.95</v>
      </c>
      <c r="I34" s="33">
        <v>4.45</v>
      </c>
      <c r="J34" s="34">
        <v>4.91</v>
      </c>
      <c r="K34" s="22"/>
      <c r="L34" s="22"/>
      <c r="M34" s="22"/>
      <c r="N34" s="22"/>
      <c r="O34" s="22"/>
      <c r="P34" s="22"/>
    </row>
    <row r="35" spans="1:16" ht="39" customHeight="1">
      <c r="A35" s="22"/>
      <c r="B35" s="35"/>
      <c r="C35" s="1175" t="s">
        <v>521</v>
      </c>
      <c r="D35" s="1176"/>
      <c r="E35" s="1177"/>
      <c r="F35" s="36">
        <v>1.59</v>
      </c>
      <c r="G35" s="37">
        <v>1.66</v>
      </c>
      <c r="H35" s="37">
        <v>2.09</v>
      </c>
      <c r="I35" s="37">
        <v>1.36</v>
      </c>
      <c r="J35" s="38">
        <v>2.67</v>
      </c>
      <c r="K35" s="22"/>
      <c r="L35" s="22"/>
      <c r="M35" s="22"/>
      <c r="N35" s="22"/>
      <c r="O35" s="22"/>
      <c r="P35" s="22"/>
    </row>
    <row r="36" spans="1:16" ht="39" customHeight="1">
      <c r="A36" s="22"/>
      <c r="B36" s="35"/>
      <c r="C36" s="1175" t="s">
        <v>522</v>
      </c>
      <c r="D36" s="1176"/>
      <c r="E36" s="1177"/>
      <c r="F36" s="36">
        <v>0.04</v>
      </c>
      <c r="G36" s="37">
        <v>0.03</v>
      </c>
      <c r="H36" s="37">
        <v>0.22</v>
      </c>
      <c r="I36" s="37">
        <v>0.11</v>
      </c>
      <c r="J36" s="38">
        <v>0.69</v>
      </c>
      <c r="K36" s="22"/>
      <c r="L36" s="22"/>
      <c r="M36" s="22"/>
      <c r="N36" s="22"/>
      <c r="O36" s="22"/>
      <c r="P36" s="22"/>
    </row>
    <row r="37" spans="1:16" ht="39" customHeight="1">
      <c r="A37" s="22"/>
      <c r="B37" s="35"/>
      <c r="C37" s="1175" t="s">
        <v>523</v>
      </c>
      <c r="D37" s="1176"/>
      <c r="E37" s="1177"/>
      <c r="F37" s="36">
        <v>0.24</v>
      </c>
      <c r="G37" s="37">
        <v>0.19</v>
      </c>
      <c r="H37" s="37">
        <v>0.39</v>
      </c>
      <c r="I37" s="37">
        <v>0.71</v>
      </c>
      <c r="J37" s="38">
        <v>0.41</v>
      </c>
      <c r="K37" s="22"/>
      <c r="L37" s="22"/>
      <c r="M37" s="22"/>
      <c r="N37" s="22"/>
      <c r="O37" s="22"/>
      <c r="P37" s="22"/>
    </row>
    <row r="38" spans="1:16" ht="39" customHeight="1">
      <c r="A38" s="22"/>
      <c r="B38" s="35"/>
      <c r="C38" s="1175" t="s">
        <v>524</v>
      </c>
      <c r="D38" s="1176"/>
      <c r="E38" s="1177"/>
      <c r="F38" s="36">
        <v>0.31</v>
      </c>
      <c r="G38" s="37">
        <v>0.1</v>
      </c>
      <c r="H38" s="37">
        <v>0.16</v>
      </c>
      <c r="I38" s="37">
        <v>0</v>
      </c>
      <c r="J38" s="38">
        <v>0.15</v>
      </c>
      <c r="K38" s="22"/>
      <c r="L38" s="22"/>
      <c r="M38" s="22"/>
      <c r="N38" s="22"/>
      <c r="O38" s="22"/>
      <c r="P38" s="22"/>
    </row>
    <row r="39" spans="1:16" ht="39" customHeight="1">
      <c r="A39" s="22"/>
      <c r="B39" s="35"/>
      <c r="C39" s="1175" t="s">
        <v>525</v>
      </c>
      <c r="D39" s="1176"/>
      <c r="E39" s="1177"/>
      <c r="F39" s="36">
        <v>0.03</v>
      </c>
      <c r="G39" s="37">
        <v>0.04</v>
      </c>
      <c r="H39" s="37">
        <v>0.04</v>
      </c>
      <c r="I39" s="37">
        <v>7.0000000000000007E-2</v>
      </c>
      <c r="J39" s="38">
        <v>7.0000000000000007E-2</v>
      </c>
      <c r="K39" s="22"/>
      <c r="L39" s="22"/>
      <c r="M39" s="22"/>
      <c r="N39" s="22"/>
      <c r="O39" s="22"/>
      <c r="P39" s="22"/>
    </row>
    <row r="40" spans="1:16" ht="39" customHeight="1">
      <c r="A40" s="22"/>
      <c r="B40" s="35"/>
      <c r="C40" s="1175" t="s">
        <v>526</v>
      </c>
      <c r="D40" s="1176"/>
      <c r="E40" s="1177"/>
      <c r="F40" s="36">
        <v>0.26</v>
      </c>
      <c r="G40" s="37">
        <v>0.18</v>
      </c>
      <c r="H40" s="37">
        <v>0.06</v>
      </c>
      <c r="I40" s="37">
        <v>0.06</v>
      </c>
      <c r="J40" s="38">
        <v>0.02</v>
      </c>
      <c r="K40" s="22"/>
      <c r="L40" s="22"/>
      <c r="M40" s="22"/>
      <c r="N40" s="22"/>
      <c r="O40" s="22"/>
      <c r="P40" s="22"/>
    </row>
    <row r="41" spans="1:16" ht="39" customHeight="1">
      <c r="A41" s="22"/>
      <c r="B41" s="35"/>
      <c r="C41" s="1175" t="s">
        <v>527</v>
      </c>
      <c r="D41" s="1176"/>
      <c r="E41" s="1177"/>
      <c r="F41" s="36">
        <v>0.04</v>
      </c>
      <c r="G41" s="37">
        <v>0.04</v>
      </c>
      <c r="H41" s="37">
        <v>0.04</v>
      </c>
      <c r="I41" s="37">
        <v>0.02</v>
      </c>
      <c r="J41" s="38">
        <v>0.02</v>
      </c>
      <c r="K41" s="22"/>
      <c r="L41" s="22"/>
      <c r="M41" s="22"/>
      <c r="N41" s="22"/>
      <c r="O41" s="22"/>
      <c r="P41" s="22"/>
    </row>
    <row r="42" spans="1:16" ht="39" customHeight="1">
      <c r="A42" s="22"/>
      <c r="B42" s="39"/>
      <c r="C42" s="1175" t="s">
        <v>528</v>
      </c>
      <c r="D42" s="1176"/>
      <c r="E42" s="1177"/>
      <c r="F42" s="36" t="s">
        <v>529</v>
      </c>
      <c r="G42" s="37" t="s">
        <v>475</v>
      </c>
      <c r="H42" s="37" t="s">
        <v>475</v>
      </c>
      <c r="I42" s="37" t="s">
        <v>475</v>
      </c>
      <c r="J42" s="38" t="s">
        <v>475</v>
      </c>
      <c r="K42" s="22"/>
      <c r="L42" s="22"/>
      <c r="M42" s="22"/>
      <c r="N42" s="22"/>
      <c r="O42" s="22"/>
      <c r="P42" s="22"/>
    </row>
    <row r="43" spans="1:16" ht="39" customHeight="1" thickBot="1">
      <c r="A43" s="22"/>
      <c r="B43" s="40"/>
      <c r="C43" s="1178" t="s">
        <v>530</v>
      </c>
      <c r="D43" s="1179"/>
      <c r="E43" s="1180"/>
      <c r="F43" s="41">
        <v>0</v>
      </c>
      <c r="G43" s="42">
        <v>7.0000000000000007E-2</v>
      </c>
      <c r="H43" s="42">
        <v>0.05</v>
      </c>
      <c r="I43" s="42">
        <v>0.03</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c r="A45" s="48"/>
      <c r="B45" s="1191" t="s">
        <v>11</v>
      </c>
      <c r="C45" s="1192"/>
      <c r="D45" s="58"/>
      <c r="E45" s="1197" t="s">
        <v>12</v>
      </c>
      <c r="F45" s="1197"/>
      <c r="G45" s="1197"/>
      <c r="H45" s="1197"/>
      <c r="I45" s="1197"/>
      <c r="J45" s="1198"/>
      <c r="K45" s="59">
        <v>1706</v>
      </c>
      <c r="L45" s="60">
        <v>1440</v>
      </c>
      <c r="M45" s="60">
        <v>1316</v>
      </c>
      <c r="N45" s="60">
        <v>1327</v>
      </c>
      <c r="O45" s="61">
        <v>1292</v>
      </c>
      <c r="P45" s="48"/>
      <c r="Q45" s="48"/>
      <c r="R45" s="48"/>
      <c r="S45" s="48"/>
      <c r="T45" s="48"/>
      <c r="U45" s="48"/>
    </row>
    <row r="46" spans="1:21" ht="30.75" customHeight="1">
      <c r="A46" s="48"/>
      <c r="B46" s="1193"/>
      <c r="C46" s="1194"/>
      <c r="D46" s="62"/>
      <c r="E46" s="1185" t="s">
        <v>13</v>
      </c>
      <c r="F46" s="1185"/>
      <c r="G46" s="1185"/>
      <c r="H46" s="1185"/>
      <c r="I46" s="1185"/>
      <c r="J46" s="1186"/>
      <c r="K46" s="63" t="s">
        <v>475</v>
      </c>
      <c r="L46" s="64" t="s">
        <v>475</v>
      </c>
      <c r="M46" s="64" t="s">
        <v>475</v>
      </c>
      <c r="N46" s="64" t="s">
        <v>475</v>
      </c>
      <c r="O46" s="65" t="s">
        <v>475</v>
      </c>
      <c r="P46" s="48"/>
      <c r="Q46" s="48"/>
      <c r="R46" s="48"/>
      <c r="S46" s="48"/>
      <c r="T46" s="48"/>
      <c r="U46" s="48"/>
    </row>
    <row r="47" spans="1:21" ht="30.75" customHeight="1">
      <c r="A47" s="48"/>
      <c r="B47" s="1193"/>
      <c r="C47" s="1194"/>
      <c r="D47" s="62"/>
      <c r="E47" s="1185" t="s">
        <v>14</v>
      </c>
      <c r="F47" s="1185"/>
      <c r="G47" s="1185"/>
      <c r="H47" s="1185"/>
      <c r="I47" s="1185"/>
      <c r="J47" s="1186"/>
      <c r="K47" s="63" t="s">
        <v>475</v>
      </c>
      <c r="L47" s="64" t="s">
        <v>475</v>
      </c>
      <c r="M47" s="64" t="s">
        <v>475</v>
      </c>
      <c r="N47" s="64" t="s">
        <v>475</v>
      </c>
      <c r="O47" s="65" t="s">
        <v>475</v>
      </c>
      <c r="P47" s="48"/>
      <c r="Q47" s="48"/>
      <c r="R47" s="48"/>
      <c r="S47" s="48"/>
      <c r="T47" s="48"/>
      <c r="U47" s="48"/>
    </row>
    <row r="48" spans="1:21" ht="30.75" customHeight="1">
      <c r="A48" s="48"/>
      <c r="B48" s="1193"/>
      <c r="C48" s="1194"/>
      <c r="D48" s="62"/>
      <c r="E48" s="1185" t="s">
        <v>15</v>
      </c>
      <c r="F48" s="1185"/>
      <c r="G48" s="1185"/>
      <c r="H48" s="1185"/>
      <c r="I48" s="1185"/>
      <c r="J48" s="1186"/>
      <c r="K48" s="63">
        <v>233</v>
      </c>
      <c r="L48" s="64">
        <v>236</v>
      </c>
      <c r="M48" s="64">
        <v>238</v>
      </c>
      <c r="N48" s="64">
        <v>270</v>
      </c>
      <c r="O48" s="65">
        <v>262</v>
      </c>
      <c r="P48" s="48"/>
      <c r="Q48" s="48"/>
      <c r="R48" s="48"/>
      <c r="S48" s="48"/>
      <c r="T48" s="48"/>
      <c r="U48" s="48"/>
    </row>
    <row r="49" spans="1:21" ht="30.75" customHeight="1">
      <c r="A49" s="48"/>
      <c r="B49" s="1193"/>
      <c r="C49" s="1194"/>
      <c r="D49" s="62"/>
      <c r="E49" s="1185" t="s">
        <v>16</v>
      </c>
      <c r="F49" s="1185"/>
      <c r="G49" s="1185"/>
      <c r="H49" s="1185"/>
      <c r="I49" s="1185"/>
      <c r="J49" s="1186"/>
      <c r="K49" s="63">
        <v>78</v>
      </c>
      <c r="L49" s="64">
        <v>74</v>
      </c>
      <c r="M49" s="64">
        <v>74</v>
      </c>
      <c r="N49" s="64">
        <v>32</v>
      </c>
      <c r="O49" s="65">
        <v>31</v>
      </c>
      <c r="P49" s="48"/>
      <c r="Q49" s="48"/>
      <c r="R49" s="48"/>
      <c r="S49" s="48"/>
      <c r="T49" s="48"/>
      <c r="U49" s="48"/>
    </row>
    <row r="50" spans="1:21" ht="30.75" customHeight="1">
      <c r="A50" s="48"/>
      <c r="B50" s="1193"/>
      <c r="C50" s="1194"/>
      <c r="D50" s="62"/>
      <c r="E50" s="1185" t="s">
        <v>17</v>
      </c>
      <c r="F50" s="1185"/>
      <c r="G50" s="1185"/>
      <c r="H50" s="1185"/>
      <c r="I50" s="1185"/>
      <c r="J50" s="1186"/>
      <c r="K50" s="63">
        <v>23</v>
      </c>
      <c r="L50" s="64">
        <v>22</v>
      </c>
      <c r="M50" s="64">
        <v>19</v>
      </c>
      <c r="N50" s="64">
        <v>18</v>
      </c>
      <c r="O50" s="65">
        <v>11</v>
      </c>
      <c r="P50" s="48"/>
      <c r="Q50" s="48"/>
      <c r="R50" s="48"/>
      <c r="S50" s="48"/>
      <c r="T50" s="48"/>
      <c r="U50" s="48"/>
    </row>
    <row r="51" spans="1:21" ht="30.75" customHeight="1">
      <c r="A51" s="48"/>
      <c r="B51" s="1195"/>
      <c r="C51" s="1196"/>
      <c r="D51" s="66"/>
      <c r="E51" s="1185" t="s">
        <v>18</v>
      </c>
      <c r="F51" s="1185"/>
      <c r="G51" s="1185"/>
      <c r="H51" s="1185"/>
      <c r="I51" s="1185"/>
      <c r="J51" s="1186"/>
      <c r="K51" s="63">
        <v>0</v>
      </c>
      <c r="L51" s="64">
        <v>0</v>
      </c>
      <c r="M51" s="64">
        <v>0</v>
      </c>
      <c r="N51" s="64">
        <v>0</v>
      </c>
      <c r="O51" s="65">
        <v>0</v>
      </c>
      <c r="P51" s="48"/>
      <c r="Q51" s="48"/>
      <c r="R51" s="48"/>
      <c r="S51" s="48"/>
      <c r="T51" s="48"/>
      <c r="U51" s="48"/>
    </row>
    <row r="52" spans="1:21" ht="30.75" customHeight="1">
      <c r="A52" s="48"/>
      <c r="B52" s="1183" t="s">
        <v>19</v>
      </c>
      <c r="C52" s="1184"/>
      <c r="D52" s="66"/>
      <c r="E52" s="1185" t="s">
        <v>20</v>
      </c>
      <c r="F52" s="1185"/>
      <c r="G52" s="1185"/>
      <c r="H52" s="1185"/>
      <c r="I52" s="1185"/>
      <c r="J52" s="1186"/>
      <c r="K52" s="63">
        <v>1418</v>
      </c>
      <c r="L52" s="64">
        <v>1277</v>
      </c>
      <c r="M52" s="64">
        <v>1218</v>
      </c>
      <c r="N52" s="64">
        <v>1252</v>
      </c>
      <c r="O52" s="65">
        <v>1171</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622</v>
      </c>
      <c r="L53" s="69">
        <v>495</v>
      </c>
      <c r="M53" s="69">
        <v>429</v>
      </c>
      <c r="N53" s="69">
        <v>395</v>
      </c>
      <c r="O53" s="70">
        <v>425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514</v>
      </c>
      <c r="J40" s="79" t="s">
        <v>515</v>
      </c>
      <c r="K40" s="79" t="s">
        <v>516</v>
      </c>
      <c r="L40" s="79" t="s">
        <v>517</v>
      </c>
      <c r="M40" s="80" t="s">
        <v>518</v>
      </c>
    </row>
    <row r="41" spans="2:13" ht="27.75" customHeight="1">
      <c r="B41" s="1199" t="s">
        <v>24</v>
      </c>
      <c r="C41" s="1200"/>
      <c r="D41" s="81"/>
      <c r="E41" s="1205" t="s">
        <v>25</v>
      </c>
      <c r="F41" s="1205"/>
      <c r="G41" s="1205"/>
      <c r="H41" s="1206"/>
      <c r="I41" s="82">
        <v>11924</v>
      </c>
      <c r="J41" s="83">
        <v>11853</v>
      </c>
      <c r="K41" s="83">
        <v>12105</v>
      </c>
      <c r="L41" s="83">
        <v>12340</v>
      </c>
      <c r="M41" s="84">
        <v>12733</v>
      </c>
    </row>
    <row r="42" spans="2:13" ht="27.75" customHeight="1">
      <c r="B42" s="1201"/>
      <c r="C42" s="1202"/>
      <c r="D42" s="85"/>
      <c r="E42" s="1207" t="s">
        <v>26</v>
      </c>
      <c r="F42" s="1207"/>
      <c r="G42" s="1207"/>
      <c r="H42" s="1208"/>
      <c r="I42" s="86">
        <v>163</v>
      </c>
      <c r="J42" s="87">
        <v>141</v>
      </c>
      <c r="K42" s="87">
        <v>122</v>
      </c>
      <c r="L42" s="87">
        <v>104</v>
      </c>
      <c r="M42" s="88">
        <v>93</v>
      </c>
    </row>
    <row r="43" spans="2:13" ht="27.75" customHeight="1">
      <c r="B43" s="1201"/>
      <c r="C43" s="1202"/>
      <c r="D43" s="85"/>
      <c r="E43" s="1207" t="s">
        <v>27</v>
      </c>
      <c r="F43" s="1207"/>
      <c r="G43" s="1207"/>
      <c r="H43" s="1208"/>
      <c r="I43" s="86">
        <v>3525</v>
      </c>
      <c r="J43" s="87">
        <v>3637</v>
      </c>
      <c r="K43" s="87">
        <v>3616</v>
      </c>
      <c r="L43" s="87">
        <v>3495</v>
      </c>
      <c r="M43" s="88">
        <v>3456</v>
      </c>
    </row>
    <row r="44" spans="2:13" ht="27.75" customHeight="1">
      <c r="B44" s="1201"/>
      <c r="C44" s="1202"/>
      <c r="D44" s="85"/>
      <c r="E44" s="1207" t="s">
        <v>28</v>
      </c>
      <c r="F44" s="1207"/>
      <c r="G44" s="1207"/>
      <c r="H44" s="1208"/>
      <c r="I44" s="86">
        <v>285</v>
      </c>
      <c r="J44" s="87">
        <v>211</v>
      </c>
      <c r="K44" s="87">
        <v>138</v>
      </c>
      <c r="L44" s="87">
        <v>117</v>
      </c>
      <c r="M44" s="88">
        <v>92</v>
      </c>
    </row>
    <row r="45" spans="2:13" ht="27.75" customHeight="1">
      <c r="B45" s="1201"/>
      <c r="C45" s="1202"/>
      <c r="D45" s="85"/>
      <c r="E45" s="1207" t="s">
        <v>29</v>
      </c>
      <c r="F45" s="1207"/>
      <c r="G45" s="1207"/>
      <c r="H45" s="1208"/>
      <c r="I45" s="86">
        <v>1421</v>
      </c>
      <c r="J45" s="87">
        <v>1372</v>
      </c>
      <c r="K45" s="87">
        <v>1350</v>
      </c>
      <c r="L45" s="87">
        <v>1256</v>
      </c>
      <c r="M45" s="88">
        <v>1235</v>
      </c>
    </row>
    <row r="46" spans="2:13" ht="27.75" customHeight="1">
      <c r="B46" s="1201"/>
      <c r="C46" s="1202"/>
      <c r="D46" s="85"/>
      <c r="E46" s="1207" t="s">
        <v>30</v>
      </c>
      <c r="F46" s="1207"/>
      <c r="G46" s="1207"/>
      <c r="H46" s="1208"/>
      <c r="I46" s="86" t="s">
        <v>475</v>
      </c>
      <c r="J46" s="87" t="s">
        <v>475</v>
      </c>
      <c r="K46" s="87" t="s">
        <v>475</v>
      </c>
      <c r="L46" s="87" t="s">
        <v>475</v>
      </c>
      <c r="M46" s="88" t="s">
        <v>475</v>
      </c>
    </row>
    <row r="47" spans="2:13" ht="27.75" customHeight="1">
      <c r="B47" s="1201"/>
      <c r="C47" s="1202"/>
      <c r="D47" s="85"/>
      <c r="E47" s="1207" t="s">
        <v>31</v>
      </c>
      <c r="F47" s="1207"/>
      <c r="G47" s="1207"/>
      <c r="H47" s="1208"/>
      <c r="I47" s="86" t="s">
        <v>475</v>
      </c>
      <c r="J47" s="87" t="s">
        <v>475</v>
      </c>
      <c r="K47" s="87" t="s">
        <v>475</v>
      </c>
      <c r="L47" s="87" t="s">
        <v>475</v>
      </c>
      <c r="M47" s="88" t="s">
        <v>475</v>
      </c>
    </row>
    <row r="48" spans="2:13" ht="27.75" customHeight="1">
      <c r="B48" s="1203"/>
      <c r="C48" s="1204"/>
      <c r="D48" s="85"/>
      <c r="E48" s="1207" t="s">
        <v>32</v>
      </c>
      <c r="F48" s="1207"/>
      <c r="G48" s="1207"/>
      <c r="H48" s="1208"/>
      <c r="I48" s="86" t="s">
        <v>475</v>
      </c>
      <c r="J48" s="87" t="s">
        <v>475</v>
      </c>
      <c r="K48" s="87" t="s">
        <v>475</v>
      </c>
      <c r="L48" s="87" t="s">
        <v>475</v>
      </c>
      <c r="M48" s="88" t="s">
        <v>475</v>
      </c>
    </row>
    <row r="49" spans="2:13" ht="27.75" customHeight="1">
      <c r="B49" s="1209" t="s">
        <v>33</v>
      </c>
      <c r="C49" s="1210"/>
      <c r="D49" s="89"/>
      <c r="E49" s="1207" t="s">
        <v>34</v>
      </c>
      <c r="F49" s="1207"/>
      <c r="G49" s="1207"/>
      <c r="H49" s="1208"/>
      <c r="I49" s="86">
        <v>2542</v>
      </c>
      <c r="J49" s="87">
        <v>2770</v>
      </c>
      <c r="K49" s="87">
        <v>3107</v>
      </c>
      <c r="L49" s="87">
        <v>3421</v>
      </c>
      <c r="M49" s="88">
        <v>3406</v>
      </c>
    </row>
    <row r="50" spans="2:13" ht="27.75" customHeight="1">
      <c r="B50" s="1201"/>
      <c r="C50" s="1202"/>
      <c r="D50" s="85"/>
      <c r="E50" s="1207" t="s">
        <v>35</v>
      </c>
      <c r="F50" s="1207"/>
      <c r="G50" s="1207"/>
      <c r="H50" s="1208"/>
      <c r="I50" s="86">
        <v>363</v>
      </c>
      <c r="J50" s="87">
        <v>333</v>
      </c>
      <c r="K50" s="87">
        <v>332</v>
      </c>
      <c r="L50" s="87">
        <v>329</v>
      </c>
      <c r="M50" s="88">
        <v>334</v>
      </c>
    </row>
    <row r="51" spans="2:13" ht="27.75" customHeight="1">
      <c r="B51" s="1203"/>
      <c r="C51" s="1204"/>
      <c r="D51" s="85"/>
      <c r="E51" s="1207" t="s">
        <v>36</v>
      </c>
      <c r="F51" s="1207"/>
      <c r="G51" s="1207"/>
      <c r="H51" s="1208"/>
      <c r="I51" s="86">
        <v>9759</v>
      </c>
      <c r="J51" s="87">
        <v>10219</v>
      </c>
      <c r="K51" s="87">
        <v>9865</v>
      </c>
      <c r="L51" s="87">
        <v>10430</v>
      </c>
      <c r="M51" s="88">
        <v>10451</v>
      </c>
    </row>
    <row r="52" spans="2:13" ht="27.75" customHeight="1" thickBot="1">
      <c r="B52" s="1211" t="s">
        <v>37</v>
      </c>
      <c r="C52" s="1212"/>
      <c r="D52" s="90"/>
      <c r="E52" s="1213" t="s">
        <v>38</v>
      </c>
      <c r="F52" s="1213"/>
      <c r="G52" s="1213"/>
      <c r="H52" s="1214"/>
      <c r="I52" s="91">
        <v>4654</v>
      </c>
      <c r="J52" s="92">
        <v>3892</v>
      </c>
      <c r="K52" s="92">
        <v>4028</v>
      </c>
      <c r="L52" s="92">
        <v>3132</v>
      </c>
      <c r="M52" s="93">
        <v>3419</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5" zoomScaleNormal="75"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546</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546</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547</v>
      </c>
      <c r="C41" s="246"/>
      <c r="D41" s="246"/>
      <c r="E41" s="246"/>
      <c r="F41" s="246"/>
      <c r="G41" s="246"/>
      <c r="H41" s="246"/>
      <c r="I41" s="246"/>
      <c r="J41" s="246"/>
      <c r="K41" s="246"/>
      <c r="L41" s="246"/>
      <c r="M41" s="246"/>
      <c r="N41" s="246"/>
      <c r="O41" s="246"/>
      <c r="P41" s="247"/>
    </row>
    <row r="42" spans="2:17">
      <c r="B42" s="248"/>
      <c r="C42" s="244"/>
      <c r="D42" s="244"/>
      <c r="E42" s="244"/>
      <c r="F42" s="244"/>
      <c r="G42" s="351" t="s">
        <v>548</v>
      </c>
      <c r="I42" s="352"/>
      <c r="J42" s="352"/>
      <c r="K42" s="352"/>
      <c r="L42" s="244"/>
      <c r="M42" s="244"/>
      <c r="N42" s="244"/>
      <c r="O42" s="244"/>
    </row>
    <row r="43" spans="2:17">
      <c r="B43" s="248"/>
      <c r="C43" s="244"/>
      <c r="D43" s="244"/>
      <c r="E43" s="244"/>
      <c r="F43" s="244"/>
      <c r="G43" s="1215"/>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549</v>
      </c>
    </row>
    <row r="50" spans="1:17">
      <c r="B50" s="248"/>
      <c r="C50" s="244"/>
      <c r="D50" s="244"/>
      <c r="E50" s="244"/>
      <c r="F50" s="244"/>
      <c r="G50" s="1224"/>
      <c r="H50" s="1225"/>
      <c r="I50" s="1225"/>
      <c r="J50" s="1226"/>
      <c r="K50" s="354" t="s">
        <v>514</v>
      </c>
      <c r="L50" s="354" t="s">
        <v>515</v>
      </c>
      <c r="M50" s="354" t="s">
        <v>516</v>
      </c>
      <c r="N50" s="354" t="s">
        <v>517</v>
      </c>
      <c r="O50" s="354" t="s">
        <v>518</v>
      </c>
    </row>
    <row r="51" spans="1:17">
      <c r="B51" s="248"/>
      <c r="C51" s="244"/>
      <c r="D51" s="244"/>
      <c r="E51" s="244"/>
      <c r="F51" s="244"/>
      <c r="G51" s="1227" t="s">
        <v>550</v>
      </c>
      <c r="H51" s="1228"/>
      <c r="I51" s="1233" t="s">
        <v>551</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552</v>
      </c>
      <c r="J53" s="1237"/>
      <c r="K53" s="1244"/>
      <c r="L53" s="1244"/>
      <c r="M53" s="1244"/>
      <c r="N53" s="1244"/>
      <c r="O53" s="1244"/>
    </row>
    <row r="54" spans="1:17">
      <c r="A54" s="355"/>
      <c r="B54" s="248"/>
      <c r="C54" s="244"/>
      <c r="D54" s="244"/>
      <c r="E54" s="244"/>
      <c r="F54" s="244"/>
      <c r="G54" s="1231"/>
      <c r="H54" s="1232"/>
      <c r="I54" s="1237"/>
      <c r="J54" s="1237"/>
      <c r="K54" s="1245"/>
      <c r="L54" s="1245"/>
      <c r="M54" s="1245"/>
      <c r="N54" s="1245"/>
      <c r="O54" s="1245"/>
    </row>
    <row r="55" spans="1:17">
      <c r="A55" s="355"/>
      <c r="B55" s="248"/>
      <c r="C55" s="244"/>
      <c r="D55" s="244"/>
      <c r="E55" s="244"/>
      <c r="F55" s="244"/>
      <c r="G55" s="1238" t="s">
        <v>553</v>
      </c>
      <c r="H55" s="1239"/>
      <c r="I55" s="1237" t="s">
        <v>551</v>
      </c>
      <c r="J55" s="1237"/>
      <c r="K55" s="1235"/>
      <c r="L55" s="1235"/>
      <c r="M55" s="1235"/>
      <c r="N55" s="1235"/>
      <c r="O55" s="1235"/>
    </row>
    <row r="56" spans="1:17">
      <c r="A56" s="355"/>
      <c r="B56" s="248"/>
      <c r="C56" s="244"/>
      <c r="D56" s="244"/>
      <c r="E56" s="244"/>
      <c r="F56" s="244"/>
      <c r="G56" s="1240"/>
      <c r="H56" s="1241"/>
      <c r="I56" s="1237"/>
      <c r="J56" s="1237"/>
      <c r="K56" s="1236"/>
      <c r="L56" s="1236"/>
      <c r="M56" s="1236"/>
      <c r="N56" s="1236"/>
      <c r="O56" s="1236"/>
    </row>
    <row r="57" spans="1:17" s="355" customFormat="1">
      <c r="B57" s="356"/>
      <c r="C57" s="352"/>
      <c r="D57" s="352"/>
      <c r="E57" s="352"/>
      <c r="F57" s="352"/>
      <c r="G57" s="1240"/>
      <c r="H57" s="1241"/>
      <c r="I57" s="1246" t="s">
        <v>552</v>
      </c>
      <c r="J57" s="1246"/>
      <c r="K57" s="1244"/>
      <c r="L57" s="1244"/>
      <c r="M57" s="1244"/>
      <c r="N57" s="1244"/>
      <c r="O57" s="1244"/>
      <c r="P57" s="357"/>
      <c r="Q57" s="356"/>
    </row>
    <row r="58" spans="1:17" s="355" customFormat="1">
      <c r="A58" s="243"/>
      <c r="B58" s="356"/>
      <c r="C58" s="352"/>
      <c r="D58" s="352"/>
      <c r="E58" s="352"/>
      <c r="F58" s="352"/>
      <c r="G58" s="1242"/>
      <c r="H58" s="1243"/>
      <c r="I58" s="1246"/>
      <c r="J58" s="1246"/>
      <c r="K58" s="1245"/>
      <c r="L58" s="1245"/>
      <c r="M58" s="1245"/>
      <c r="N58" s="1245"/>
      <c r="O58" s="1245"/>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554</v>
      </c>
      <c r="C63" s="244"/>
      <c r="D63" s="244"/>
      <c r="E63" s="244"/>
      <c r="F63" s="244"/>
      <c r="G63" s="244"/>
      <c r="H63" s="244"/>
      <c r="I63" s="244"/>
      <c r="J63" s="244"/>
      <c r="K63" s="244"/>
      <c r="L63" s="244"/>
      <c r="M63" s="244"/>
      <c r="N63" s="244"/>
      <c r="O63" s="244"/>
    </row>
    <row r="64" spans="1:17">
      <c r="B64" s="248"/>
      <c r="C64" s="244"/>
      <c r="D64" s="244"/>
      <c r="E64" s="244"/>
      <c r="F64" s="244"/>
      <c r="G64" s="351" t="s">
        <v>548</v>
      </c>
      <c r="I64" s="352"/>
      <c r="J64" s="352"/>
      <c r="K64" s="352"/>
      <c r="L64" s="244"/>
      <c r="M64" s="244"/>
      <c r="N64" s="244"/>
      <c r="O64" s="244"/>
    </row>
    <row r="65" spans="2:30">
      <c r="B65" s="248"/>
      <c r="C65" s="244"/>
      <c r="D65" s="244"/>
      <c r="E65" s="244"/>
      <c r="F65" s="244"/>
      <c r="G65" s="1247" t="s">
        <v>555</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556</v>
      </c>
      <c r="I71" s="368"/>
      <c r="J71" s="364"/>
      <c r="K71" s="364"/>
      <c r="L71" s="365"/>
      <c r="M71" s="364"/>
      <c r="N71" s="365"/>
      <c r="O71" s="366"/>
    </row>
    <row r="72" spans="2:30">
      <c r="B72" s="248"/>
      <c r="C72" s="244"/>
      <c r="D72" s="244"/>
      <c r="E72" s="244"/>
      <c r="F72" s="244"/>
      <c r="G72" s="1224"/>
      <c r="H72" s="1225"/>
      <c r="I72" s="1225"/>
      <c r="J72" s="1226"/>
      <c r="K72" s="354" t="s">
        <v>514</v>
      </c>
      <c r="L72" s="354" t="s">
        <v>515</v>
      </c>
      <c r="M72" s="354" t="s">
        <v>516</v>
      </c>
      <c r="N72" s="354" t="s">
        <v>517</v>
      </c>
      <c r="O72" s="354" t="s">
        <v>518</v>
      </c>
    </row>
    <row r="73" spans="2:30">
      <c r="B73" s="248"/>
      <c r="C73" s="244"/>
      <c r="D73" s="244"/>
      <c r="E73" s="244"/>
      <c r="F73" s="244"/>
      <c r="G73" s="1227" t="s">
        <v>550</v>
      </c>
      <c r="H73" s="1228"/>
      <c r="I73" s="1233" t="s">
        <v>551</v>
      </c>
      <c r="J73" s="1233"/>
      <c r="K73" s="1248">
        <v>118.6</v>
      </c>
      <c r="L73" s="1248">
        <v>100.3</v>
      </c>
      <c r="M73" s="1236">
        <v>104.4</v>
      </c>
      <c r="N73" s="1236">
        <v>83.1</v>
      </c>
      <c r="O73" s="1236">
        <v>89.1</v>
      </c>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557</v>
      </c>
      <c r="J75" s="1237"/>
      <c r="K75" s="1249">
        <v>17.2</v>
      </c>
      <c r="L75" s="1249">
        <v>15.1</v>
      </c>
      <c r="M75" s="1249">
        <v>13.2</v>
      </c>
      <c r="N75" s="1249">
        <v>11.4</v>
      </c>
      <c r="O75" s="1249">
        <v>10.9</v>
      </c>
      <c r="U75" s="243">
        <v>81.2</v>
      </c>
      <c r="W75" s="243">
        <v>87.2</v>
      </c>
      <c r="Y75" s="243">
        <v>99.8</v>
      </c>
      <c r="AA75" s="243">
        <v>109.5</v>
      </c>
      <c r="AC75" s="243">
        <v>115.2</v>
      </c>
    </row>
    <row r="76" spans="2:30">
      <c r="B76" s="248"/>
      <c r="C76" s="244"/>
      <c r="D76" s="244"/>
      <c r="E76" s="244"/>
      <c r="F76" s="244"/>
      <c r="G76" s="1231"/>
      <c r="H76" s="1232"/>
      <c r="I76" s="1237"/>
      <c r="J76" s="1237"/>
      <c r="K76" s="1245"/>
      <c r="L76" s="1245"/>
      <c r="M76" s="1245"/>
      <c r="N76" s="1245"/>
      <c r="O76" s="1245"/>
    </row>
    <row r="77" spans="2:30">
      <c r="B77" s="248"/>
      <c r="C77" s="244"/>
      <c r="D77" s="244"/>
      <c r="E77" s="244"/>
      <c r="F77" s="244"/>
      <c r="G77" s="1238" t="s">
        <v>553</v>
      </c>
      <c r="H77" s="1239"/>
      <c r="I77" s="1237" t="s">
        <v>551</v>
      </c>
      <c r="J77" s="1237"/>
      <c r="K77" s="1248">
        <v>38.6</v>
      </c>
      <c r="L77" s="1248">
        <v>28.4</v>
      </c>
      <c r="M77" s="1236">
        <v>20.5</v>
      </c>
      <c r="N77" s="1236">
        <v>17.899999999999999</v>
      </c>
      <c r="O77" s="1236">
        <v>27</v>
      </c>
      <c r="R77" s="243">
        <v>12.3</v>
      </c>
      <c r="T77" s="243">
        <v>11.1</v>
      </c>
    </row>
    <row r="78" spans="2:30">
      <c r="B78" s="248"/>
      <c r="C78" s="244"/>
      <c r="D78" s="244"/>
      <c r="E78" s="244"/>
      <c r="F78" s="244"/>
      <c r="G78" s="1240"/>
      <c r="H78" s="1241"/>
      <c r="I78" s="1237"/>
      <c r="J78" s="1237"/>
      <c r="K78" s="1248"/>
      <c r="L78" s="1248"/>
      <c r="M78" s="1236"/>
      <c r="N78" s="1236"/>
      <c r="O78" s="1236"/>
    </row>
    <row r="79" spans="2:30">
      <c r="B79" s="248"/>
      <c r="C79" s="244"/>
      <c r="D79" s="244"/>
      <c r="E79" s="244"/>
      <c r="F79" s="244"/>
      <c r="G79" s="1240"/>
      <c r="H79" s="1241"/>
      <c r="I79" s="1250" t="s">
        <v>557</v>
      </c>
      <c r="J79" s="1246"/>
      <c r="K79" s="1251">
        <v>12.6</v>
      </c>
      <c r="L79" s="1251">
        <v>11.4</v>
      </c>
      <c r="M79" s="1251">
        <v>10.5</v>
      </c>
      <c r="N79" s="1251">
        <v>9.5</v>
      </c>
      <c r="O79" s="1251">
        <v>8.6999999999999993</v>
      </c>
      <c r="V79" s="243">
        <v>53.5</v>
      </c>
      <c r="X79" s="243">
        <v>48.2</v>
      </c>
      <c r="Z79" s="243">
        <v>34.200000000000003</v>
      </c>
      <c r="AB79" s="243">
        <v>30.3</v>
      </c>
      <c r="AD79" s="243">
        <v>28.9</v>
      </c>
    </row>
    <row r="80" spans="2:30">
      <c r="B80" s="248"/>
      <c r="C80" s="244"/>
      <c r="D80" s="244"/>
      <c r="E80" s="244"/>
      <c r="F80" s="244"/>
      <c r="G80" s="1242"/>
      <c r="H80" s="1243"/>
      <c r="I80" s="1246"/>
      <c r="J80" s="1246"/>
      <c r="K80" s="1251"/>
      <c r="L80" s="1251"/>
      <c r="M80" s="1251"/>
      <c r="N80" s="1251"/>
      <c r="O80" s="125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513</v>
      </c>
      <c r="G2" s="111"/>
      <c r="H2" s="112"/>
    </row>
    <row r="3" spans="1:8">
      <c r="A3" s="108" t="s">
        <v>506</v>
      </c>
      <c r="B3" s="113"/>
      <c r="C3" s="114"/>
      <c r="D3" s="115">
        <v>91628</v>
      </c>
      <c r="E3" s="116"/>
      <c r="F3" s="117">
        <v>92021</v>
      </c>
      <c r="G3" s="118"/>
      <c r="H3" s="119"/>
    </row>
    <row r="4" spans="1:8">
      <c r="A4" s="120"/>
      <c r="B4" s="121"/>
      <c r="C4" s="122"/>
      <c r="D4" s="123">
        <v>40296</v>
      </c>
      <c r="E4" s="124"/>
      <c r="F4" s="125">
        <v>52579</v>
      </c>
      <c r="G4" s="126"/>
      <c r="H4" s="127"/>
    </row>
    <row r="5" spans="1:8">
      <c r="A5" s="108" t="s">
        <v>508</v>
      </c>
      <c r="B5" s="113"/>
      <c r="C5" s="114"/>
      <c r="D5" s="115">
        <v>121315</v>
      </c>
      <c r="E5" s="116"/>
      <c r="F5" s="117">
        <v>94828</v>
      </c>
      <c r="G5" s="118"/>
      <c r="H5" s="119"/>
    </row>
    <row r="6" spans="1:8">
      <c r="A6" s="120"/>
      <c r="B6" s="121"/>
      <c r="C6" s="122"/>
      <c r="D6" s="123">
        <v>45058</v>
      </c>
      <c r="E6" s="124"/>
      <c r="F6" s="125">
        <v>55133</v>
      </c>
      <c r="G6" s="126"/>
      <c r="H6" s="127"/>
    </row>
    <row r="7" spans="1:8">
      <c r="A7" s="108" t="s">
        <v>509</v>
      </c>
      <c r="B7" s="113"/>
      <c r="C7" s="114"/>
      <c r="D7" s="115">
        <v>150150</v>
      </c>
      <c r="E7" s="116"/>
      <c r="F7" s="117">
        <v>119674</v>
      </c>
      <c r="G7" s="118"/>
      <c r="H7" s="119"/>
    </row>
    <row r="8" spans="1:8">
      <c r="A8" s="120"/>
      <c r="B8" s="121"/>
      <c r="C8" s="122"/>
      <c r="D8" s="123">
        <v>59648</v>
      </c>
      <c r="E8" s="124"/>
      <c r="F8" s="125">
        <v>57803</v>
      </c>
      <c r="G8" s="126"/>
      <c r="H8" s="127"/>
    </row>
    <row r="9" spans="1:8">
      <c r="A9" s="108" t="s">
        <v>510</v>
      </c>
      <c r="B9" s="113"/>
      <c r="C9" s="114"/>
      <c r="D9" s="115">
        <v>182691</v>
      </c>
      <c r="E9" s="116"/>
      <c r="F9" s="117">
        <v>119685</v>
      </c>
      <c r="G9" s="118"/>
      <c r="H9" s="119"/>
    </row>
    <row r="10" spans="1:8">
      <c r="A10" s="120"/>
      <c r="B10" s="121"/>
      <c r="C10" s="122"/>
      <c r="D10" s="123">
        <v>95481</v>
      </c>
      <c r="E10" s="124"/>
      <c r="F10" s="125">
        <v>68464</v>
      </c>
      <c r="G10" s="126"/>
      <c r="H10" s="127"/>
    </row>
    <row r="11" spans="1:8">
      <c r="A11" s="108" t="s">
        <v>511</v>
      </c>
      <c r="B11" s="113"/>
      <c r="C11" s="114"/>
      <c r="D11" s="115">
        <v>200208</v>
      </c>
      <c r="E11" s="116"/>
      <c r="F11" s="117">
        <v>109920</v>
      </c>
      <c r="G11" s="118"/>
      <c r="H11" s="119"/>
    </row>
    <row r="12" spans="1:8">
      <c r="A12" s="120"/>
      <c r="B12" s="121"/>
      <c r="C12" s="128"/>
      <c r="D12" s="123">
        <v>93364</v>
      </c>
      <c r="E12" s="124"/>
      <c r="F12" s="125">
        <v>62739</v>
      </c>
      <c r="G12" s="126"/>
      <c r="H12" s="127"/>
    </row>
    <row r="13" spans="1:8">
      <c r="A13" s="108"/>
      <c r="B13" s="113"/>
      <c r="C13" s="129"/>
      <c r="D13" s="130">
        <v>149198</v>
      </c>
      <c r="E13" s="131"/>
      <c r="F13" s="132">
        <v>107226</v>
      </c>
      <c r="G13" s="133"/>
      <c r="H13" s="119"/>
    </row>
    <row r="14" spans="1:8">
      <c r="A14" s="120"/>
      <c r="B14" s="121"/>
      <c r="C14" s="122"/>
      <c r="D14" s="123">
        <v>66769</v>
      </c>
      <c r="E14" s="124"/>
      <c r="F14" s="125">
        <v>59344</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1.05</v>
      </c>
      <c r="C19" s="134">
        <f>ROUND(VALUE(SUBSTITUTE(実質収支比率等に係る経年分析!G$48,"▲","-")),2)</f>
        <v>1.89</v>
      </c>
      <c r="D19" s="134">
        <f>ROUND(VALUE(SUBSTITUTE(実質収支比率等に係る経年分析!H$48,"▲","-")),2)</f>
        <v>2.1800000000000002</v>
      </c>
      <c r="E19" s="134">
        <f>ROUND(VALUE(SUBSTITUTE(実質収支比率等に係る経年分析!I$48,"▲","-")),2)</f>
        <v>1.45</v>
      </c>
      <c r="F19" s="134">
        <f>ROUND(VALUE(SUBSTITUTE(実質収支比率等に係る経年分析!J$48,"▲","-")),2)</f>
        <v>2.71</v>
      </c>
    </row>
    <row r="20" spans="1:11">
      <c r="A20" s="134" t="s">
        <v>43</v>
      </c>
      <c r="B20" s="134">
        <f>ROUND(VALUE(SUBSTITUTE(実質収支比率等に係る経年分析!F$47,"▲","-")),2)</f>
        <v>27.59</v>
      </c>
      <c r="C20" s="134">
        <f>ROUND(VALUE(SUBSTITUTE(実質収支比率等に係る経年分析!G$47,"▲","-")),2)</f>
        <v>32.01</v>
      </c>
      <c r="D20" s="134">
        <f>ROUND(VALUE(SUBSTITUTE(実質収支比率等に係る経年分析!H$47,"▲","-")),2)</f>
        <v>35.090000000000003</v>
      </c>
      <c r="E20" s="134">
        <f>ROUND(VALUE(SUBSTITUTE(実質収支比率等に係る経年分析!I$47,"▲","-")),2)</f>
        <v>32.729999999999997</v>
      </c>
      <c r="F20" s="134">
        <f>ROUND(VALUE(SUBSTITUTE(実質収支比率等に係る経年分析!J$47,"▲","-")),2)</f>
        <v>30.78</v>
      </c>
    </row>
    <row r="21" spans="1:11">
      <c r="A21" s="134" t="s">
        <v>44</v>
      </c>
      <c r="B21" s="134">
        <f>IF(ISNUMBER(VALUE(SUBSTITUTE(実質収支比率等に係る経年分析!F$49,"▲","-"))),ROUND(VALUE(SUBSTITUTE(実質収支比率等に係る経年分析!F$49,"▲","-")),2),NA())</f>
        <v>8.36</v>
      </c>
      <c r="C21" s="134">
        <f>IF(ISNUMBER(VALUE(SUBSTITUTE(実質収支比率等に係る経年分析!G$49,"▲","-"))),ROUND(VALUE(SUBSTITUTE(実質収支比率等に係る経年分析!G$49,"▲","-")),2),NA())</f>
        <v>6.8</v>
      </c>
      <c r="D21" s="134">
        <f>IF(ISNUMBER(VALUE(SUBSTITUTE(実質収支比率等に係る経年分析!H$49,"▲","-"))),ROUND(VALUE(SUBSTITUTE(実質収支比率等に係る経年分析!H$49,"▲","-")),2),NA())</f>
        <v>2.81</v>
      </c>
      <c r="E21" s="134">
        <f>IF(ISNUMBER(VALUE(SUBSTITUTE(実質収支比率等に係る経年分析!I$49,"▲","-"))),ROUND(VALUE(SUBSTITUTE(実質収支比率等に係る経年分析!I$49,"▲","-")),2),NA())</f>
        <v>-3.47</v>
      </c>
      <c r="F21" s="134">
        <f>IF(ISNUMBER(VALUE(SUBSTITUTE(実質収支比率等に係る経年分析!J$49,"▲","-"))),ROUND(VALUE(SUBSTITUTE(実質収支比率等に係る経年分析!J$49,"▲","-")),2),NA())</f>
        <v>2.5099999999999998</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7.0000000000000007E-2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0.05</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0.03</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0.01</v>
      </c>
    </row>
    <row r="28" spans="1:11">
      <c r="A28" s="135" t="str">
        <f>IF(連結実質赤字比率に係る赤字・黒字の構成分析!C$42="",NA(),連結実質赤字比率に係る赤字・黒字の構成分析!C$42)</f>
        <v>その他会計（赤字）</v>
      </c>
      <c r="B28" s="135">
        <f>IF(ROUND(VALUE(SUBSTITUTE(連結実質赤字比率に係る赤字・黒字の構成分析!F$42,"▲", "-")), 2) &lt; 0, ABS(ROUND(VALUE(SUBSTITUTE(連結実質赤字比率に係る赤字・黒字の構成分析!F$42,"▲", "-")), 2)), NA())</f>
        <v>0.81</v>
      </c>
      <c r="C28" s="135" t="e">
        <f>IF(ROUND(VALUE(SUBSTITUTE(連結実質赤字比率に係る赤字・黒字の構成分析!F$42,"▲", "-")), 2) &gt;= 0, ABS(ROUND(VALUE(SUBSTITUTE(連結実質赤字比率に係る赤字・黒字の構成分析!F$42,"▲", "-")), 2)), NA())</f>
        <v>#N/A</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0.04</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0.04</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0.04</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c r="A30" s="135" t="str">
        <f>IF(連結実質赤字比率に係る赤字・黒字の構成分析!C$40="",NA(),連結実質赤字比率に係る赤字・黒字の構成分析!C$40)</f>
        <v>診療所特別会計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0.26</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0.18</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0.06</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0.06</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c r="A31" s="135" t="str">
        <f>IF(連結実質赤字比率に係る赤字・黒字の構成分析!C$39="",NA(),連結実質赤字比率に係る赤字・黒字の構成分析!C$39)</f>
        <v>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7.0000000000000007E-2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7.0000000000000007E-2</v>
      </c>
    </row>
    <row r="32" spans="1:11">
      <c r="A32" s="135" t="str">
        <f>IF(連結実質赤字比率に係る赤字・黒字の構成分析!C$38="",NA(),連結実質赤字比率に係る赤字・黒字の構成分析!C$38)</f>
        <v>介護老人保健施設事業特別会計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0.15</v>
      </c>
    </row>
    <row r="33" spans="1:16">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0.71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0.41</v>
      </c>
    </row>
    <row r="34" spans="1:16">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0.04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0.03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0.22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0.11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0.69</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1.59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1.66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2.09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1.36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2.67</v>
      </c>
    </row>
    <row r="36" spans="1:16">
      <c r="A36" s="135" t="str">
        <f>IF(連結実質赤字比率に係る赤字・黒字の構成分析!C$34="",NA(),連結実質赤字比率に係る赤字・黒字の構成分析!C$34)</f>
        <v>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2.69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3.32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3.95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4.45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4.91</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1418</v>
      </c>
      <c r="E42" s="136"/>
      <c r="F42" s="136"/>
      <c r="G42" s="136">
        <f>'実質公債費比率（分子）の構造'!L$52</f>
        <v>1277</v>
      </c>
      <c r="H42" s="136"/>
      <c r="I42" s="136"/>
      <c r="J42" s="136">
        <f>'実質公債費比率（分子）の構造'!M$52</f>
        <v>1218</v>
      </c>
      <c r="K42" s="136"/>
      <c r="L42" s="136"/>
      <c r="M42" s="136">
        <f>'実質公債費比率（分子）の構造'!N$52</f>
        <v>1252</v>
      </c>
      <c r="N42" s="136"/>
      <c r="O42" s="136"/>
      <c r="P42" s="136">
        <f>'実質公債費比率（分子）の構造'!O$52</f>
        <v>1171</v>
      </c>
    </row>
    <row r="43" spans="1:16">
      <c r="A43" s="136" t="s">
        <v>18</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52</v>
      </c>
      <c r="B44" s="136">
        <f>'実質公債費比率（分子）の構造'!K$50</f>
        <v>23</v>
      </c>
      <c r="C44" s="136"/>
      <c r="D44" s="136"/>
      <c r="E44" s="136">
        <f>'実質公債費比率（分子）の構造'!L$50</f>
        <v>22</v>
      </c>
      <c r="F44" s="136"/>
      <c r="G44" s="136"/>
      <c r="H44" s="136">
        <f>'実質公債費比率（分子）の構造'!M$50</f>
        <v>19</v>
      </c>
      <c r="I44" s="136"/>
      <c r="J44" s="136"/>
      <c r="K44" s="136">
        <f>'実質公債費比率（分子）の構造'!N$50</f>
        <v>18</v>
      </c>
      <c r="L44" s="136"/>
      <c r="M44" s="136"/>
      <c r="N44" s="136">
        <f>'実質公債費比率（分子）の構造'!O$50</f>
        <v>11</v>
      </c>
      <c r="O44" s="136"/>
      <c r="P44" s="136"/>
    </row>
    <row r="45" spans="1:16">
      <c r="A45" s="136" t="s">
        <v>53</v>
      </c>
      <c r="B45" s="136">
        <f>'実質公債費比率（分子）の構造'!K$49</f>
        <v>78</v>
      </c>
      <c r="C45" s="136"/>
      <c r="D45" s="136"/>
      <c r="E45" s="136">
        <f>'実質公債費比率（分子）の構造'!L$49</f>
        <v>74</v>
      </c>
      <c r="F45" s="136"/>
      <c r="G45" s="136"/>
      <c r="H45" s="136">
        <f>'実質公債費比率（分子）の構造'!M$49</f>
        <v>74</v>
      </c>
      <c r="I45" s="136"/>
      <c r="J45" s="136"/>
      <c r="K45" s="136">
        <f>'実質公債費比率（分子）の構造'!N$49</f>
        <v>32</v>
      </c>
      <c r="L45" s="136"/>
      <c r="M45" s="136"/>
      <c r="N45" s="136">
        <f>'実質公債費比率（分子）の構造'!O$49</f>
        <v>31</v>
      </c>
      <c r="O45" s="136"/>
      <c r="P45" s="136"/>
    </row>
    <row r="46" spans="1:16">
      <c r="A46" s="136" t="s">
        <v>54</v>
      </c>
      <c r="B46" s="136">
        <f>'実質公債費比率（分子）の構造'!K$48</f>
        <v>233</v>
      </c>
      <c r="C46" s="136"/>
      <c r="D46" s="136"/>
      <c r="E46" s="136">
        <f>'実質公債費比率（分子）の構造'!L$48</f>
        <v>236</v>
      </c>
      <c r="F46" s="136"/>
      <c r="G46" s="136"/>
      <c r="H46" s="136">
        <f>'実質公債費比率（分子）の構造'!M$48</f>
        <v>238</v>
      </c>
      <c r="I46" s="136"/>
      <c r="J46" s="136"/>
      <c r="K46" s="136">
        <f>'実質公債費比率（分子）の構造'!N$48</f>
        <v>270</v>
      </c>
      <c r="L46" s="136"/>
      <c r="M46" s="136"/>
      <c r="N46" s="136">
        <f>'実質公債費比率（分子）の構造'!O$48</f>
        <v>262</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1706</v>
      </c>
      <c r="C49" s="136"/>
      <c r="D49" s="136"/>
      <c r="E49" s="136">
        <f>'実質公債費比率（分子）の構造'!L$45</f>
        <v>1440</v>
      </c>
      <c r="F49" s="136"/>
      <c r="G49" s="136"/>
      <c r="H49" s="136">
        <f>'実質公債費比率（分子）の構造'!M$45</f>
        <v>1316</v>
      </c>
      <c r="I49" s="136"/>
      <c r="J49" s="136"/>
      <c r="K49" s="136">
        <f>'実質公債費比率（分子）の構造'!N$45</f>
        <v>1327</v>
      </c>
      <c r="L49" s="136"/>
      <c r="M49" s="136"/>
      <c r="N49" s="136">
        <f>'実質公債費比率（分子）の構造'!O$45</f>
        <v>1292</v>
      </c>
      <c r="O49" s="136"/>
      <c r="P49" s="136"/>
    </row>
    <row r="50" spans="1:16">
      <c r="A50" s="136" t="s">
        <v>58</v>
      </c>
      <c r="B50" s="136" t="e">
        <f>NA()</f>
        <v>#N/A</v>
      </c>
      <c r="C50" s="136">
        <f>IF(ISNUMBER('実質公債費比率（分子）の構造'!K$53),'実質公債費比率（分子）の構造'!K$53,NA())</f>
        <v>622</v>
      </c>
      <c r="D50" s="136" t="e">
        <f>NA()</f>
        <v>#N/A</v>
      </c>
      <c r="E50" s="136" t="e">
        <f>NA()</f>
        <v>#N/A</v>
      </c>
      <c r="F50" s="136">
        <f>IF(ISNUMBER('実質公債費比率（分子）の構造'!L$53),'実質公債費比率（分子）の構造'!L$53,NA())</f>
        <v>495</v>
      </c>
      <c r="G50" s="136" t="e">
        <f>NA()</f>
        <v>#N/A</v>
      </c>
      <c r="H50" s="136" t="e">
        <f>NA()</f>
        <v>#N/A</v>
      </c>
      <c r="I50" s="136">
        <f>IF(ISNUMBER('実質公債費比率（分子）の構造'!M$53),'実質公債費比率（分子）の構造'!M$53,NA())</f>
        <v>429</v>
      </c>
      <c r="J50" s="136" t="e">
        <f>NA()</f>
        <v>#N/A</v>
      </c>
      <c r="K50" s="136" t="e">
        <f>NA()</f>
        <v>#N/A</v>
      </c>
      <c r="L50" s="136">
        <f>IF(ISNUMBER('実質公債費比率（分子）の構造'!N$53),'実質公債費比率（分子）の構造'!N$53,NA())</f>
        <v>395</v>
      </c>
      <c r="M50" s="136" t="e">
        <f>NA()</f>
        <v>#N/A</v>
      </c>
      <c r="N50" s="136" t="e">
        <f>NA()</f>
        <v>#N/A</v>
      </c>
      <c r="O50" s="136">
        <f>IF(ISNUMBER('実質公債費比率（分子）の構造'!O$53),'実質公債費比率（分子）の構造'!O$53,NA())</f>
        <v>425</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9759</v>
      </c>
      <c r="E56" s="135"/>
      <c r="F56" s="135"/>
      <c r="G56" s="135">
        <f>'将来負担比率（分子）の構造'!J$51</f>
        <v>10219</v>
      </c>
      <c r="H56" s="135"/>
      <c r="I56" s="135"/>
      <c r="J56" s="135">
        <f>'将来負担比率（分子）の構造'!K$51</f>
        <v>9865</v>
      </c>
      <c r="K56" s="135"/>
      <c r="L56" s="135"/>
      <c r="M56" s="135">
        <f>'将来負担比率（分子）の構造'!L$51</f>
        <v>10430</v>
      </c>
      <c r="N56" s="135"/>
      <c r="O56" s="135"/>
      <c r="P56" s="135">
        <f>'将来負担比率（分子）の構造'!M$51</f>
        <v>10451</v>
      </c>
    </row>
    <row r="57" spans="1:16">
      <c r="A57" s="135" t="s">
        <v>35</v>
      </c>
      <c r="B57" s="135"/>
      <c r="C57" s="135"/>
      <c r="D57" s="135">
        <f>'将来負担比率（分子）の構造'!I$50</f>
        <v>363</v>
      </c>
      <c r="E57" s="135"/>
      <c r="F57" s="135"/>
      <c r="G57" s="135">
        <f>'将来負担比率（分子）の構造'!J$50</f>
        <v>333</v>
      </c>
      <c r="H57" s="135"/>
      <c r="I57" s="135"/>
      <c r="J57" s="135">
        <f>'将来負担比率（分子）の構造'!K$50</f>
        <v>332</v>
      </c>
      <c r="K57" s="135"/>
      <c r="L57" s="135"/>
      <c r="M57" s="135">
        <f>'将来負担比率（分子）の構造'!L$50</f>
        <v>329</v>
      </c>
      <c r="N57" s="135"/>
      <c r="O57" s="135"/>
      <c r="P57" s="135">
        <f>'将来負担比率（分子）の構造'!M$50</f>
        <v>334</v>
      </c>
    </row>
    <row r="58" spans="1:16">
      <c r="A58" s="135" t="s">
        <v>34</v>
      </c>
      <c r="B58" s="135"/>
      <c r="C58" s="135"/>
      <c r="D58" s="135">
        <f>'将来負担比率（分子）の構造'!I$49</f>
        <v>2542</v>
      </c>
      <c r="E58" s="135"/>
      <c r="F58" s="135"/>
      <c r="G58" s="135">
        <f>'将来負担比率（分子）の構造'!J$49</f>
        <v>2770</v>
      </c>
      <c r="H58" s="135"/>
      <c r="I58" s="135"/>
      <c r="J58" s="135">
        <f>'将来負担比率（分子）の構造'!K$49</f>
        <v>3107</v>
      </c>
      <c r="K58" s="135"/>
      <c r="L58" s="135"/>
      <c r="M58" s="135">
        <f>'将来負担比率（分子）の構造'!L$49</f>
        <v>3421</v>
      </c>
      <c r="N58" s="135"/>
      <c r="O58" s="135"/>
      <c r="P58" s="135">
        <f>'将来負担比率（分子）の構造'!M$49</f>
        <v>3406</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1421</v>
      </c>
      <c r="C62" s="135"/>
      <c r="D62" s="135"/>
      <c r="E62" s="135">
        <f>'将来負担比率（分子）の構造'!J$45</f>
        <v>1372</v>
      </c>
      <c r="F62" s="135"/>
      <c r="G62" s="135"/>
      <c r="H62" s="135">
        <f>'将来負担比率（分子）の構造'!K$45</f>
        <v>1350</v>
      </c>
      <c r="I62" s="135"/>
      <c r="J62" s="135"/>
      <c r="K62" s="135">
        <f>'将来負担比率（分子）の構造'!L$45</f>
        <v>1256</v>
      </c>
      <c r="L62" s="135"/>
      <c r="M62" s="135"/>
      <c r="N62" s="135">
        <f>'将来負担比率（分子）の構造'!M$45</f>
        <v>1235</v>
      </c>
      <c r="O62" s="135"/>
      <c r="P62" s="135"/>
    </row>
    <row r="63" spans="1:16">
      <c r="A63" s="135" t="s">
        <v>28</v>
      </c>
      <c r="B63" s="135">
        <f>'将来負担比率（分子）の構造'!I$44</f>
        <v>285</v>
      </c>
      <c r="C63" s="135"/>
      <c r="D63" s="135"/>
      <c r="E63" s="135">
        <f>'将来負担比率（分子）の構造'!J$44</f>
        <v>211</v>
      </c>
      <c r="F63" s="135"/>
      <c r="G63" s="135"/>
      <c r="H63" s="135">
        <f>'将来負担比率（分子）の構造'!K$44</f>
        <v>138</v>
      </c>
      <c r="I63" s="135"/>
      <c r="J63" s="135"/>
      <c r="K63" s="135">
        <f>'将来負担比率（分子）の構造'!L$44</f>
        <v>117</v>
      </c>
      <c r="L63" s="135"/>
      <c r="M63" s="135"/>
      <c r="N63" s="135">
        <f>'将来負担比率（分子）の構造'!M$44</f>
        <v>92</v>
      </c>
      <c r="O63" s="135"/>
      <c r="P63" s="135"/>
    </row>
    <row r="64" spans="1:16">
      <c r="A64" s="135" t="s">
        <v>27</v>
      </c>
      <c r="B64" s="135">
        <f>'将来負担比率（分子）の構造'!I$43</f>
        <v>3525</v>
      </c>
      <c r="C64" s="135"/>
      <c r="D64" s="135"/>
      <c r="E64" s="135">
        <f>'将来負担比率（分子）の構造'!J$43</f>
        <v>3637</v>
      </c>
      <c r="F64" s="135"/>
      <c r="G64" s="135"/>
      <c r="H64" s="135">
        <f>'将来負担比率（分子）の構造'!K$43</f>
        <v>3616</v>
      </c>
      <c r="I64" s="135"/>
      <c r="J64" s="135"/>
      <c r="K64" s="135">
        <f>'将来負担比率（分子）の構造'!L$43</f>
        <v>3495</v>
      </c>
      <c r="L64" s="135"/>
      <c r="M64" s="135"/>
      <c r="N64" s="135">
        <f>'将来負担比率（分子）の構造'!M$43</f>
        <v>3456</v>
      </c>
      <c r="O64" s="135"/>
      <c r="P64" s="135"/>
    </row>
    <row r="65" spans="1:16">
      <c r="A65" s="135" t="s">
        <v>26</v>
      </c>
      <c r="B65" s="135">
        <f>'将来負担比率（分子）の構造'!I$42</f>
        <v>163</v>
      </c>
      <c r="C65" s="135"/>
      <c r="D65" s="135"/>
      <c r="E65" s="135">
        <f>'将来負担比率（分子）の構造'!J$42</f>
        <v>141</v>
      </c>
      <c r="F65" s="135"/>
      <c r="G65" s="135"/>
      <c r="H65" s="135">
        <f>'将来負担比率（分子）の構造'!K$42</f>
        <v>122</v>
      </c>
      <c r="I65" s="135"/>
      <c r="J65" s="135"/>
      <c r="K65" s="135">
        <f>'将来負担比率（分子）の構造'!L$42</f>
        <v>104</v>
      </c>
      <c r="L65" s="135"/>
      <c r="M65" s="135"/>
      <c r="N65" s="135">
        <f>'将来負担比率（分子）の構造'!M$42</f>
        <v>93</v>
      </c>
      <c r="O65" s="135"/>
      <c r="P65" s="135"/>
    </row>
    <row r="66" spans="1:16">
      <c r="A66" s="135" t="s">
        <v>25</v>
      </c>
      <c r="B66" s="135">
        <f>'将来負担比率（分子）の構造'!I$41</f>
        <v>11924</v>
      </c>
      <c r="C66" s="135"/>
      <c r="D66" s="135"/>
      <c r="E66" s="135">
        <f>'将来負担比率（分子）の構造'!J$41</f>
        <v>11853</v>
      </c>
      <c r="F66" s="135"/>
      <c r="G66" s="135"/>
      <c r="H66" s="135">
        <f>'将来負担比率（分子）の構造'!K$41</f>
        <v>12105</v>
      </c>
      <c r="I66" s="135"/>
      <c r="J66" s="135"/>
      <c r="K66" s="135">
        <f>'将来負担比率（分子）の構造'!L$41</f>
        <v>12340</v>
      </c>
      <c r="L66" s="135"/>
      <c r="M66" s="135"/>
      <c r="N66" s="135">
        <f>'将来負担比率（分子）の構造'!M$41</f>
        <v>12733</v>
      </c>
      <c r="O66" s="135"/>
      <c r="P66" s="135"/>
    </row>
    <row r="67" spans="1:16">
      <c r="A67" s="135" t="s">
        <v>62</v>
      </c>
      <c r="B67" s="135" t="e">
        <f>NA()</f>
        <v>#N/A</v>
      </c>
      <c r="C67" s="135">
        <f>IF(ISNUMBER('将来負担比率（分子）の構造'!I$52), IF('将来負担比率（分子）の構造'!I$52 &lt; 0, 0, '将来負担比率（分子）の構造'!I$52), NA())</f>
        <v>4654</v>
      </c>
      <c r="D67" s="135" t="e">
        <f>NA()</f>
        <v>#N/A</v>
      </c>
      <c r="E67" s="135" t="e">
        <f>NA()</f>
        <v>#N/A</v>
      </c>
      <c r="F67" s="135">
        <f>IF(ISNUMBER('将来負担比率（分子）の構造'!J$52), IF('将来負担比率（分子）の構造'!J$52 &lt; 0, 0, '将来負担比率（分子）の構造'!J$52), NA())</f>
        <v>3892</v>
      </c>
      <c r="G67" s="135" t="e">
        <f>NA()</f>
        <v>#N/A</v>
      </c>
      <c r="H67" s="135" t="e">
        <f>NA()</f>
        <v>#N/A</v>
      </c>
      <c r="I67" s="135">
        <f>IF(ISNUMBER('将来負担比率（分子）の構造'!K$52), IF('将来負担比率（分子）の構造'!K$52 &lt; 0, 0, '将来負担比率（分子）の構造'!K$52), NA())</f>
        <v>4028</v>
      </c>
      <c r="J67" s="135" t="e">
        <f>NA()</f>
        <v>#N/A</v>
      </c>
      <c r="K67" s="135" t="e">
        <f>NA()</f>
        <v>#N/A</v>
      </c>
      <c r="L67" s="135">
        <f>IF(ISNUMBER('将来負担比率（分子）の構造'!L$52), IF('将来負担比率（分子）の構造'!L$52 &lt; 0, 0, '将来負担比率（分子）の構造'!L$52), NA())</f>
        <v>3132</v>
      </c>
      <c r="M67" s="135" t="e">
        <f>NA()</f>
        <v>#N/A</v>
      </c>
      <c r="N67" s="135" t="e">
        <f>NA()</f>
        <v>#N/A</v>
      </c>
      <c r="O67" s="135">
        <f>IF(ISNUMBER('将来負担比率（分子）の構造'!M$52), IF('将来負担比率（分子）の構造'!M$52 &lt; 0, 0, '将来負担比率（分子）の構造'!M$52), NA())</f>
        <v>3419</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2017-02-27T07:00:16Z</cp:lastPrinted>
  <dcterms:created xsi:type="dcterms:W3CDTF">2017-02-15T21:26:00Z</dcterms:created>
  <dcterms:modified xsi:type="dcterms:W3CDTF">2017-05-19T12:15:28Z</dcterms:modified>
  <cp:category/>
</cp:coreProperties>
</file>