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ui-ls-wxl879\水道企業団\16調査・報告\001）島根県\001）市町村課\003）「経営比較分析表」分析・公表\2026「経営比較分析表」\03）再提出\"/>
    </mc:Choice>
  </mc:AlternateContent>
  <xr:revisionPtr revIDLastSave="0" documentId="13_ncr:1_{C69B951D-B1D7-4FE7-8F78-62F0F028EBC8}" xr6:coauthVersionLast="47" xr6:coauthVersionMax="47" xr10:uidLastSave="{00000000-0000-0000-0000-000000000000}"/>
  <workbookProtection workbookAlgorithmName="SHA-512" workbookHashValue="wIDL05Tkhx7fsyPy6w5EaVvtCH1q3tY+eaVmcpltcvwUd2TINIGpfRA0fHg1yGnC5IauCKIyHCKgnxrvwUo4Jg==" workbookSaltValue="v4j8s3UD0NgwBR7OmwHpQQ==" workbookSpinCount="100000" lockStructure="1"/>
  <bookViews>
    <workbookView xWindow="-120" yWindow="-120" windowWidth="20730" windowHeight="110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G10" i="5" l="1"/>
  <c r="CK10" i="5"/>
  <c r="CA10" i="5"/>
  <c r="BZ10" i="5"/>
  <c r="AH10" i="5"/>
  <c r="W10" i="5"/>
  <c r="F10" i="5"/>
  <c r="CX10" i="5" s="1"/>
  <c r="E10" i="5"/>
  <c r="DH10" i="5" s="1"/>
  <c r="D10" i="5"/>
  <c r="CV10" i="5" s="1"/>
  <c r="C10" i="5"/>
  <c r="BC10" i="5" s="1"/>
  <c r="B10" i="5"/>
  <c r="DE10" i="5"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HK90" i="4" s="1"/>
  <c r="DM6" i="5"/>
  <c r="DI12" i="5" s="1"/>
  <c r="DL6" i="5"/>
  <c r="DK6" i="5"/>
  <c r="DG12" i="5" s="1"/>
  <c r="DJ6" i="5"/>
  <c r="DF12" i="5" s="1"/>
  <c r="DI6" i="5"/>
  <c r="DE12" i="5" s="1"/>
  <c r="DH6" i="5"/>
  <c r="DI11" i="5" s="1"/>
  <c r="DG6" i="5"/>
  <c r="DH11" i="5" s="1"/>
  <c r="DF6" i="5"/>
  <c r="DG11" i="5" s="1"/>
  <c r="DE6" i="5"/>
  <c r="DF11" i="5" s="1"/>
  <c r="DD6" i="5"/>
  <c r="DE11" i="5" s="1"/>
  <c r="DC6" i="5"/>
  <c r="DB6" i="5"/>
  <c r="CX12" i="5" s="1"/>
  <c r="DA6" i="5"/>
  <c r="CW12" i="5" s="1"/>
  <c r="CZ6" i="5"/>
  <c r="CY6" i="5"/>
  <c r="CU12" i="5" s="1"/>
  <c r="CX6" i="5"/>
  <c r="CT12" i="5" s="1"/>
  <c r="CW6" i="5"/>
  <c r="CX11" i="5" s="1"/>
  <c r="CV6" i="5"/>
  <c r="CW11" i="5" s="1"/>
  <c r="CU6" i="5"/>
  <c r="PT55" i="4" s="1"/>
  <c r="CT6" i="5"/>
  <c r="CU11" i="5" s="1"/>
  <c r="CS6" i="5"/>
  <c r="CT11" i="5" s="1"/>
  <c r="CR6" i="5"/>
  <c r="CQ6" i="5"/>
  <c r="CM12" i="5" s="1"/>
  <c r="CP6" i="5"/>
  <c r="CL12" i="5" s="1"/>
  <c r="CO6" i="5"/>
  <c r="CK12" i="5" s="1"/>
  <c r="CN6" i="5"/>
  <c r="CJ12" i="5" s="1"/>
  <c r="CM6" i="5"/>
  <c r="CI12" i="5" s="1"/>
  <c r="CL6" i="5"/>
  <c r="CM11" i="5" s="1"/>
  <c r="CK6" i="5"/>
  <c r="LT55" i="4" s="1"/>
  <c r="CJ6" i="5"/>
  <c r="CK11" i="5" s="1"/>
  <c r="CI6" i="5"/>
  <c r="CJ11" i="5" s="1"/>
  <c r="CH6" i="5"/>
  <c r="CI11" i="5" s="1"/>
  <c r="CG6" i="5"/>
  <c r="EH90" i="4" s="1"/>
  <c r="CF6" i="5"/>
  <c r="CE6" i="5"/>
  <c r="CA12" i="5" s="1"/>
  <c r="CD6" i="5"/>
  <c r="BZ12" i="5" s="1"/>
  <c r="CC6" i="5"/>
  <c r="BY12" i="5" s="1"/>
  <c r="CB6" i="5"/>
  <c r="CA6" i="5"/>
  <c r="HT55" i="4" s="1"/>
  <c r="BZ6" i="5"/>
  <c r="CA11" i="5" s="1"/>
  <c r="BY6" i="5"/>
  <c r="BZ11" i="5" s="1"/>
  <c r="BX6" i="5"/>
  <c r="BY11" i="5" s="1"/>
  <c r="BW6" i="5"/>
  <c r="ER55" i="4" s="1"/>
  <c r="BV6" i="5"/>
  <c r="BU6" i="5"/>
  <c r="BQ12" i="5" s="1"/>
  <c r="BT6" i="5"/>
  <c r="BP12" i="5" s="1"/>
  <c r="BS6" i="5"/>
  <c r="BO12" i="5" s="1"/>
  <c r="BR6" i="5"/>
  <c r="BN12" i="5" s="1"/>
  <c r="BQ6" i="5"/>
  <c r="BM12" i="5" s="1"/>
  <c r="BP6" i="5"/>
  <c r="BQ11" i="5" s="1"/>
  <c r="BO6" i="5"/>
  <c r="BP11" i="5" s="1"/>
  <c r="BN6" i="5"/>
  <c r="BO11" i="5" s="1"/>
  <c r="BM6" i="5"/>
  <c r="AR55" i="4" s="1"/>
  <c r="BL6" i="5"/>
  <c r="BM11" i="5" s="1"/>
  <c r="BK6" i="5"/>
  <c r="CF90" i="4" s="1"/>
  <c r="BJ6" i="5"/>
  <c r="BF12" i="5" s="1"/>
  <c r="BI6" i="5"/>
  <c r="BE12" i="5" s="1"/>
  <c r="BH6" i="5"/>
  <c r="BG6" i="5"/>
  <c r="BC12" i="5" s="1"/>
  <c r="BF6" i="5"/>
  <c r="BB12" i="5" s="1"/>
  <c r="BE6" i="5"/>
  <c r="BF11" i="5" s="1"/>
  <c r="BD6" i="5"/>
  <c r="BE11" i="5" s="1"/>
  <c r="BC6" i="5"/>
  <c r="PT32" i="4" s="1"/>
  <c r="BB6" i="5"/>
  <c r="BC11" i="5" s="1"/>
  <c r="BA6" i="5"/>
  <c r="BB11" i="5" s="1"/>
  <c r="AZ6" i="5"/>
  <c r="BE90" i="4" s="1"/>
  <c r="AY6" i="5"/>
  <c r="AU12" i="5" s="1"/>
  <c r="AX6" i="5"/>
  <c r="AT12" i="5" s="1"/>
  <c r="AW6" i="5"/>
  <c r="AS12" i="5" s="1"/>
  <c r="AV6" i="5"/>
  <c r="AR12" i="5" s="1"/>
  <c r="AU6" i="5"/>
  <c r="AQ12" i="5" s="1"/>
  <c r="AT6" i="5"/>
  <c r="AU11" i="5" s="1"/>
  <c r="AS6" i="5"/>
  <c r="LT32" i="4" s="1"/>
  <c r="AR6" i="5"/>
  <c r="AS11" i="5" s="1"/>
  <c r="AQ6" i="5"/>
  <c r="AR11" i="5" s="1"/>
  <c r="AP6" i="5"/>
  <c r="AQ11" i="5" s="1"/>
  <c r="AO6" i="5"/>
  <c r="AD90" i="4" s="1"/>
  <c r="AN6" i="5"/>
  <c r="AM6" i="5"/>
  <c r="AI12" i="5" s="1"/>
  <c r="AL6" i="5"/>
  <c r="AH12" i="5" s="1"/>
  <c r="AK6" i="5"/>
  <c r="AG12" i="5" s="1"/>
  <c r="AJ6" i="5"/>
  <c r="AI6" i="5"/>
  <c r="HT32" i="4" s="1"/>
  <c r="AH6" i="5"/>
  <c r="AI11" i="5" s="1"/>
  <c r="AG6" i="5"/>
  <c r="AH11" i="5" s="1"/>
  <c r="AF6" i="5"/>
  <c r="AG11" i="5" s="1"/>
  <c r="AE6" i="5"/>
  <c r="ER32" i="4" s="1"/>
  <c r="AD6" i="5"/>
  <c r="C90" i="4" s="1"/>
  <c r="AC6" i="5"/>
  <c r="Y12" i="5" s="1"/>
  <c r="AB6" i="5"/>
  <c r="X12" i="5" s="1"/>
  <c r="AA6" i="5"/>
  <c r="W12" i="5"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FI90" i="4"/>
  <c r="DG90" i="4"/>
  <c r="RA81" i="4"/>
  <c r="PZ81" i="4"/>
  <c r="OY81" i="4"/>
  <c r="MW81" i="4"/>
  <c r="JN81" i="4"/>
  <c r="CA81" i="4"/>
  <c r="AZ81" i="4"/>
  <c r="Y81" i="4"/>
  <c r="RA80" i="4"/>
  <c r="NX80" i="4"/>
  <c r="MW80" i="4"/>
  <c r="KO80" i="4"/>
  <c r="JN80" i="4"/>
  <c r="IM80" i="4"/>
  <c r="GK80" i="4"/>
  <c r="DB80" i="4"/>
  <c r="CA80" i="4"/>
  <c r="AZ80" i="4"/>
  <c r="RA79" i="4"/>
  <c r="OY79" i="4"/>
  <c r="NX79" i="4"/>
  <c r="JN79" i="4"/>
  <c r="IM79" i="4"/>
  <c r="HL79" i="4"/>
  <c r="DB79" i="4"/>
  <c r="CA79" i="4"/>
  <c r="Y79" i="4"/>
  <c r="RH56" i="4"/>
  <c r="OZ56" i="4"/>
  <c r="MN56" i="4"/>
  <c r="LT56" i="4"/>
  <c r="KZ56" i="4"/>
  <c r="KF56" i="4"/>
  <c r="JL56" i="4"/>
  <c r="GZ56" i="4"/>
  <c r="GF56" i="4"/>
  <c r="FL56" i="4"/>
  <c r="BL56" i="4"/>
  <c r="AR56" i="4"/>
  <c r="OZ55" i="4"/>
  <c r="MN55" i="4"/>
  <c r="KF55" i="4"/>
  <c r="CF55" i="4"/>
  <c r="BL55" i="4"/>
  <c r="X55" i="4"/>
  <c r="QN54" i="4"/>
  <c r="PT54" i="4"/>
  <c r="OZ54" i="4"/>
  <c r="KZ54" i="4"/>
  <c r="KF54" i="4"/>
  <c r="GZ54" i="4"/>
  <c r="GF54" i="4"/>
  <c r="FL54" i="4"/>
  <c r="CF54" i="4"/>
  <c r="BL54" i="4"/>
  <c r="X54" i="4"/>
  <c r="RH33" i="4"/>
  <c r="OZ33" i="4"/>
  <c r="OF33" i="4"/>
  <c r="MN33" i="4"/>
  <c r="LT33" i="4"/>
  <c r="KZ33" i="4"/>
  <c r="KF33" i="4"/>
  <c r="JL33" i="4"/>
  <c r="GZ33" i="4"/>
  <c r="GF33" i="4"/>
  <c r="BL33" i="4"/>
  <c r="AR33" i="4"/>
  <c r="KF32" i="4"/>
  <c r="JL32" i="4"/>
  <c r="GZ32" i="4"/>
  <c r="FL32" i="4"/>
  <c r="CF32" i="4"/>
  <c r="QN31" i="4"/>
  <c r="PT31" i="4"/>
  <c r="OZ31" i="4"/>
  <c r="KZ31" i="4"/>
  <c r="KF31" i="4"/>
  <c r="GZ31" i="4"/>
  <c r="GF31" i="4"/>
  <c r="FL31" i="4"/>
  <c r="CZ31" i="4"/>
  <c r="CF31" i="4"/>
  <c r="BL31" i="4"/>
  <c r="X31" i="4"/>
  <c r="LZ10" i="4"/>
  <c r="IT10" i="4"/>
  <c r="FN10" i="4"/>
  <c r="CH10" i="4"/>
  <c r="B10" i="4"/>
  <c r="PF8" i="4"/>
  <c r="LZ8" i="4"/>
  <c r="IT8" i="4"/>
  <c r="FN8" i="4"/>
  <c r="CH8" i="4"/>
  <c r="B8" i="4"/>
  <c r="B5" i="4"/>
  <c r="MN54" i="4" l="1"/>
  <c r="RH31" i="4"/>
  <c r="Y10" i="5"/>
  <c r="X32" i="4"/>
  <c r="MN32" i="4"/>
  <c r="FL55" i="4"/>
  <c r="BL32" i="4"/>
  <c r="OZ32" i="4"/>
  <c r="GF55" i="4"/>
  <c r="OF56" i="4"/>
  <c r="AI10" i="5"/>
  <c r="DI10" i="5"/>
  <c r="GZ55" i="4"/>
  <c r="AS10" i="5"/>
  <c r="DR10" i="5"/>
  <c r="EC79" i="4"/>
  <c r="MN31" i="4"/>
  <c r="JL55" i="4"/>
  <c r="EC81" i="4"/>
  <c r="BO10" i="5"/>
  <c r="DS10" i="5"/>
  <c r="CZ54" i="4"/>
  <c r="GF32" i="4"/>
  <c r="FL33" i="4"/>
  <c r="RH54" i="4"/>
  <c r="IM81" i="4"/>
  <c r="BQ10" i="5"/>
  <c r="EC10" i="5"/>
  <c r="BD12" i="5"/>
  <c r="PT33" i="4"/>
  <c r="CV12" i="5"/>
  <c r="PT56" i="4"/>
  <c r="DH12" i="5"/>
  <c r="DB81" i="4"/>
  <c r="DQ11" i="5"/>
  <c r="HL80" i="4"/>
  <c r="EB12" i="5"/>
  <c r="NX81" i="4"/>
  <c r="KZ32" i="4"/>
  <c r="QN32" i="4"/>
  <c r="KZ55" i="4"/>
  <c r="QN55" i="4"/>
  <c r="GK81" i="4"/>
  <c r="KO81" i="4"/>
  <c r="RH32" i="4"/>
  <c r="CF33" i="4"/>
  <c r="QN33" i="4"/>
  <c r="JL31" i="4"/>
  <c r="OF31" i="4"/>
  <c r="CZ32" i="4"/>
  <c r="OF32" i="4"/>
  <c r="X33" i="4"/>
  <c r="CZ33" i="4"/>
  <c r="JL54" i="4"/>
  <c r="OF54" i="4"/>
  <c r="CZ55" i="4"/>
  <c r="OF55" i="4"/>
  <c r="X56" i="4"/>
  <c r="CZ56" i="4"/>
  <c r="MW79" i="4"/>
  <c r="Y80" i="4"/>
  <c r="EC80" i="4"/>
  <c r="PZ80" i="4"/>
  <c r="AJ11" i="5"/>
  <c r="BX11" i="5"/>
  <c r="CT10" i="5"/>
  <c r="BB10" i="5"/>
  <c r="EA10" i="5"/>
  <c r="CI10" i="5"/>
  <c r="AQ10" i="5"/>
  <c r="DP10" i="5"/>
  <c r="BX10" i="5"/>
  <c r="AF10" i="5"/>
  <c r="GK79" i="4"/>
  <c r="ER54" i="4"/>
  <c r="ER31" i="4"/>
  <c r="BM10" i="5"/>
  <c r="AT11" i="5"/>
  <c r="CB11" i="5"/>
  <c r="EB10" i="5"/>
  <c r="CJ10" i="5"/>
  <c r="AR10" i="5"/>
  <c r="DQ10" i="5"/>
  <c r="BY10" i="5"/>
  <c r="AG10" i="5"/>
  <c r="DF10" i="5"/>
  <c r="BN10" i="5"/>
  <c r="V10" i="5"/>
  <c r="AZ79" i="4"/>
  <c r="AR54" i="4"/>
  <c r="AR31" i="4"/>
  <c r="U10" i="5"/>
  <c r="V11" i="5"/>
  <c r="BD11" i="5"/>
  <c r="CL11" i="5"/>
  <c r="AF12" i="5"/>
  <c r="ER33" i="4"/>
  <c r="AJ12" i="5"/>
  <c r="HT33" i="4"/>
  <c r="BX12" i="5"/>
  <c r="ER56" i="4"/>
  <c r="CB12" i="5"/>
  <c r="HT56" i="4"/>
  <c r="RH55" i="4"/>
  <c r="CF56" i="4"/>
  <c r="QN56" i="4"/>
  <c r="OY80" i="4"/>
  <c r="HL81" i="4"/>
  <c r="CU10" i="5"/>
  <c r="AF11" i="5"/>
  <c r="BN11" i="5"/>
  <c r="CV11" i="5"/>
  <c r="HT31" i="4"/>
  <c r="LT31" i="4"/>
  <c r="HT54" i="4"/>
  <c r="LT54" i="4"/>
  <c r="KO79" i="4"/>
  <c r="PZ79" i="4"/>
  <c r="AJ10" i="5"/>
  <c r="AT10" i="5"/>
  <c r="BD10" i="5"/>
  <c r="CB10" i="5"/>
  <c r="CL10" i="5"/>
  <c r="DT10" i="5"/>
  <c r="ED10" i="5"/>
  <c r="AU10" i="5"/>
  <c r="BE10" i="5"/>
  <c r="CM10" i="5"/>
  <c r="CW10" i="5"/>
  <c r="EE10" i="5"/>
  <c r="X10" i="5"/>
  <c r="BF10" i="5"/>
  <c r="BP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<sst xmlns="http://schemas.openxmlformats.org/spreadsheetml/2006/main" count="262" uniqueCount="106">
  <si>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</si>
  <si>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</si>
  <si>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</si>
  <si>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</si>
  <si>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</si>
  <si>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</si>
  <si>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</si>
  <si>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</si>
  <si>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</si>
  <si>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</si>
  <si>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</si>
  <si>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</si>
  <si>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</si>
  <si>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</si>
  <si>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</si>
  <si>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</si>
  <si>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</si>
  <si>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</si>
  <si>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</si>
  <si>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</si>
  <si>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</si>
  <si>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</si>
  <si>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</si>
  <si>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</si>
  <si>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</si>
  <si>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</si>
  <si>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</si>
  <si>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</si>
  <si>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</si>
  <si>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</si>
  <si>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</si>
  <si>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</si>
  <si>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</si>
  <si>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</si>
  <si>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</si>
  <si>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</si>
  <si>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</si>
  <si>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</si>
  <si>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</si>
  <si>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</si>
  <si>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</si>
  <si>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</si>
  <si>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</si>
  <si>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</si>
  <si>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</si>
  <si>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</si>
  <si>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</si>
  <si>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</si>
  <si>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</si>
  <si>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</si>
  <si>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</si>
  <si>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</si>
  <si>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</si>
  <si>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</si>
  <si>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</si>
  <si>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</si>
  <si>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</si>
  <si>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</si>
  <si>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</si>
  <si>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</si>
  <si>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</si>
  <si>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</si>
  <si>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</si>
  <si>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</si>
  <si>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</si>
  <si>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</si>
  <si>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</si>
  <si>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</si>
  <si>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</si>
  <si>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</si>
  <si>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</si>
  <si>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</si>
  <si>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</si>
  <si>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</si>
  <si>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</si>
  <si>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</si>
  <si>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</si>
  <si>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</si>
  <si>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</si>
  <si>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</si>
  <si>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</si>
  <si>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</si>
  <si>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</si>
  <si>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</si>
  <si>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</si>
  <si>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</si>
  <si>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</si>
  <si>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328341</t>
  </si>
  <si>
    <t>46</t>
  </si>
  <si>
    <t>02</t>
  </si>
  <si>
    <t>0</t>
  </si>
  <si>
    <t>000</t>
  </si>
  <si>
    <t>島根県　斐川宍道水道企業団</t>
  </si>
  <si>
    <t>法適用</t>
  </si>
  <si>
    <t>工業用水道事業</t>
  </si>
  <si>
    <t>小規模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</si>
  <si>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</si>
  <si>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</si>
  <si>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</si>
  <si>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</si>
  <si>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</si>
  <si>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</si>
  <si>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</si>
  <si>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基本水量制により、安定した収入を得ることができているので、今後も基本水量制を継続していく。
また、今後は事業開始時に整備した施設の経年化が進んでいくことが見込まれるので、計画的に施設更新を実施できるよう検討していく。</t>
    <rPh sb="0" eb="4">
      <t>キホンスイリョウ</t>
    </rPh>
    <rPh sb="4" eb="5">
      <t>セイ</t>
    </rPh>
    <rPh sb="9" eb="11">
      <t>アンテイ</t>
    </rPh>
    <rPh sb="13" eb="15">
      <t>シュウニュウ</t>
    </rPh>
    <rPh sb="16" eb="17">
      <t>エ</t>
    </rPh>
    <rPh sb="29" eb="31">
      <t>コンゴ</t>
    </rPh>
    <phoneticPr fontId="5"/>
  </si>
  <si>
    <t>①減価償却率
配水管を一部除却したことにより、減価償却費の増加分を除却による減少分が若干上回ったため、数値はほぼ横ばいとなった。
②管路経年化率
経年化により、一部の管路が法定耐用年数を超過している。
③管路更新率
今後、経年化率の増加が見込まれるので、計画的に管路更新を実施するため検討していく。</t>
    <rPh sb="1" eb="3">
      <t>ゲンカ</t>
    </rPh>
    <rPh sb="3" eb="5">
      <t>ショウキャク</t>
    </rPh>
    <rPh sb="5" eb="6">
      <t>リツ</t>
    </rPh>
    <rPh sb="7" eb="10">
      <t>ハイスイカン</t>
    </rPh>
    <rPh sb="11" eb="13">
      <t>イチブ</t>
    </rPh>
    <rPh sb="13" eb="15">
      <t>ジョキャク</t>
    </rPh>
    <rPh sb="23" eb="28">
      <t>ゲンカショウキャクヒ</t>
    </rPh>
    <rPh sb="29" eb="31">
      <t>ゾウカ</t>
    </rPh>
    <rPh sb="31" eb="32">
      <t>ブン</t>
    </rPh>
    <rPh sb="33" eb="35">
      <t>ジョキャク</t>
    </rPh>
    <rPh sb="38" eb="41">
      <t>ゲンショウブン</t>
    </rPh>
    <rPh sb="42" eb="44">
      <t>ジャッカン</t>
    </rPh>
    <rPh sb="44" eb="46">
      <t>ウワマワ</t>
    </rPh>
    <rPh sb="51" eb="53">
      <t>スウチ</t>
    </rPh>
    <rPh sb="56" eb="57">
      <t>ヨコ</t>
    </rPh>
    <phoneticPr fontId="5"/>
  </si>
  <si>
    <t>①経常収支比率
営業費用の減により、数値が微増となった。
③流動比率
流動負債の減により、数値が増となった。
④企業債残高対給水収益比率
企業債償還が進んでいるため減少傾向にあるが、類似団体及び全国平均を上回っている。
⑤料金回収率
供給単価の増により、数値が微増となった。
⑥給水原価
ほぼ横ばいとなった。
⑦施設利用率
配水量の減少により、数値が減少となった。
⑧契約率
新規供給先がないため、数値に変動なし。類似団体及び全国平均を下回っている。</t>
    <rPh sb="1" eb="7">
      <t>ケイジョウシュウシヒリツ</t>
    </rPh>
    <rPh sb="8" eb="12">
      <t>エイギョウヒヨウ</t>
    </rPh>
    <rPh sb="13" eb="14">
      <t>ゲン</t>
    </rPh>
    <rPh sb="18" eb="20">
      <t>スウチ</t>
    </rPh>
    <rPh sb="21" eb="23">
      <t>ビゾウ</t>
    </rPh>
    <rPh sb="30" eb="34">
      <t>リュウドウヒリツ</t>
    </rPh>
    <rPh sb="35" eb="39">
      <t>リュウドウフサイ</t>
    </rPh>
    <rPh sb="40" eb="41">
      <t>ゲン</t>
    </rPh>
    <rPh sb="45" eb="47">
      <t>スウチ</t>
    </rPh>
    <rPh sb="48" eb="49">
      <t>ゾウ</t>
    </rPh>
    <rPh sb="56" eb="59">
      <t>キギョウサイ</t>
    </rPh>
    <rPh sb="59" eb="61">
      <t>ザンダカ</t>
    </rPh>
    <rPh sb="61" eb="62">
      <t>タイ</t>
    </rPh>
    <rPh sb="62" eb="66">
      <t>キュウスイシュウエキ</t>
    </rPh>
    <rPh sb="66" eb="68">
      <t>ヒリツ</t>
    </rPh>
    <rPh sb="69" eb="72">
      <t>キギョウサイ</t>
    </rPh>
    <rPh sb="72" eb="74">
      <t>ショウカン</t>
    </rPh>
    <rPh sb="75" eb="76">
      <t>スス</t>
    </rPh>
    <rPh sb="82" eb="84">
      <t>ゲンショウ</t>
    </rPh>
    <rPh sb="84" eb="86">
      <t>ケイコウ</t>
    </rPh>
    <rPh sb="91" eb="95">
      <t>ルイジダンタイ</t>
    </rPh>
    <rPh sb="95" eb="96">
      <t>オヨ</t>
    </rPh>
    <rPh sb="97" eb="99">
      <t>ゼンコク</t>
    </rPh>
    <rPh sb="99" eb="101">
      <t>ヘイキン</t>
    </rPh>
    <rPh sb="102" eb="104">
      <t>ウワマワ</t>
    </rPh>
    <rPh sb="111" eb="116">
      <t>リョウキンカイシュウリツ</t>
    </rPh>
    <rPh sb="117" eb="119">
      <t>キョウキュウ</t>
    </rPh>
    <rPh sb="119" eb="121">
      <t>タンカ</t>
    </rPh>
    <rPh sb="122" eb="123">
      <t>ゾウ</t>
    </rPh>
    <rPh sb="127" eb="129">
      <t>スウチ</t>
    </rPh>
    <rPh sb="130" eb="132">
      <t>ビゾウ</t>
    </rPh>
    <rPh sb="139" eb="141">
      <t>キュウスイ</t>
    </rPh>
    <rPh sb="141" eb="143">
      <t>ゲンカ</t>
    </rPh>
    <rPh sb="146" eb="147">
      <t>ヨコ</t>
    </rPh>
    <rPh sb="156" eb="158">
      <t>シセツ</t>
    </rPh>
    <rPh sb="158" eb="161">
      <t>リヨウリツ</t>
    </rPh>
    <rPh sb="166" eb="168">
      <t>ゲンショウ</t>
    </rPh>
    <rPh sb="172" eb="174">
      <t>スウチ</t>
    </rPh>
    <rPh sb="175" eb="177">
      <t>ゲンショウ</t>
    </rPh>
    <rPh sb="184" eb="186">
      <t>ケイヤク</t>
    </rPh>
    <rPh sb="186" eb="187">
      <t>リツ</t>
    </rPh>
    <rPh sb="188" eb="192">
      <t>シンキキョウキュウ</t>
    </rPh>
    <rPh sb="192" eb="193">
      <t>サキ</t>
    </rPh>
    <rPh sb="199" eb="201">
      <t>スウチ</t>
    </rPh>
    <rPh sb="202" eb="204">
      <t>ヘンドウ</t>
    </rPh>
    <rPh sb="207" eb="211">
      <t>ルイジダンタイ</t>
    </rPh>
    <rPh sb="211" eb="212">
      <t>オヨ</t>
    </rPh>
    <rPh sb="213" eb="217">
      <t>ゼンコクヘイキン</t>
    </rPh>
    <rPh sb="218" eb="220">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</si>
</sst>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48.9</c:v>
                </c:pt>
                <c:pt idx="1">
                  <c:v>51.68</c:v>
                </c:pt>
                <c:pt idx="2">
                  <c:v>54.23</c:v>
                </c:pt>
                <c:pt idx="3">
                  <c:v>55.98</c:v>
                </c:pt>
                <c:pt idx="4">
                  <c:v>55.93</c:v>
                </c:pt>
              </c:numCache>
            </c:numRef>
          </c:val>
          <c:extLst>
            <c:ext xmlns:c16="http://schemas.microsoft.com/office/drawing/2014/chart" uri="{C3380CC4-5D6E-409C-BE32-E72D297353CC}">
              <c16:uniqueId val="{00000000-BEF0-4179-8F9A-A5BE0E079C1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BEF0-4179-8F9A-A5BE0E079C1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46-4F23-9D89-F03E6BDC2EB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1246-4F23-9D89-F03E6BDC2EB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141.86000000000001</c:v>
                </c:pt>
                <c:pt idx="1">
                  <c:v>173.62</c:v>
                </c:pt>
                <c:pt idx="2">
                  <c:v>142.57</c:v>
                </c:pt>
                <c:pt idx="3">
                  <c:v>152.74</c:v>
                </c:pt>
                <c:pt idx="4">
                  <c:v>154.62</c:v>
                </c:pt>
              </c:numCache>
            </c:numRef>
          </c:val>
          <c:extLst>
            <c:ext xmlns:c16="http://schemas.microsoft.com/office/drawing/2014/chart" uri="{C3380CC4-5D6E-409C-BE32-E72D297353CC}">
              <c16:uniqueId val="{00000000-1B09-4DC3-A439-5B7188AB063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1B09-4DC3-A439-5B7188AB063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3.06</c:v>
                </c:pt>
                <c:pt idx="3">
                  <c:v>3.06</c:v>
                </c:pt>
                <c:pt idx="4">
                  <c:v>2.93</c:v>
                </c:pt>
              </c:numCache>
            </c:numRef>
          </c:val>
          <c:extLst>
            <c:ext xmlns:c16="http://schemas.microsoft.com/office/drawing/2014/chart" uri="{C3380CC4-5D6E-409C-BE32-E72D297353CC}">
              <c16:uniqueId val="{00000000-D3A1-4EC0-8F7E-6F4CC5C531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D3A1-4EC0-8F7E-6F4CC5C531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9D-43FD-9D58-CC3E3F8E5CA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CA9D-43FD-9D58-CC3E3F8E5CA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275.83</c:v>
                </c:pt>
                <c:pt idx="1">
                  <c:v>310.87</c:v>
                </c:pt>
                <c:pt idx="2">
                  <c:v>907.35</c:v>
                </c:pt>
                <c:pt idx="3">
                  <c:v>616.03</c:v>
                </c:pt>
                <c:pt idx="4">
                  <c:v>954.21</c:v>
                </c:pt>
              </c:numCache>
            </c:numRef>
          </c:val>
          <c:extLst>
            <c:ext xmlns:c16="http://schemas.microsoft.com/office/drawing/2014/chart" uri="{C3380CC4-5D6E-409C-BE32-E72D297353CC}">
              <c16:uniqueId val="{00000000-5C53-45AF-9EBB-979C3C2701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5C53-45AF-9EBB-979C3C2701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563.30999999999995</c:v>
                </c:pt>
                <c:pt idx="1">
                  <c:v>543.91999999999996</c:v>
                </c:pt>
                <c:pt idx="2">
                  <c:v>526.04</c:v>
                </c:pt>
                <c:pt idx="3">
                  <c:v>500.01</c:v>
                </c:pt>
                <c:pt idx="4">
                  <c:v>502.38</c:v>
                </c:pt>
              </c:numCache>
            </c:numRef>
          </c:val>
          <c:extLst>
            <c:ext xmlns:c16="http://schemas.microsoft.com/office/drawing/2014/chart" uri="{C3380CC4-5D6E-409C-BE32-E72D297353CC}">
              <c16:uniqueId val="{00000000-7985-4485-B40F-CAA8331B8AF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7985-4485-B40F-CAA8331B8AF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126.47</c:v>
                </c:pt>
                <c:pt idx="1">
                  <c:v>157.07</c:v>
                </c:pt>
                <c:pt idx="2">
                  <c:v>127.14</c:v>
                </c:pt>
                <c:pt idx="3">
                  <c:v>137.19999999999999</c:v>
                </c:pt>
                <c:pt idx="4">
                  <c:v>139.22</c:v>
                </c:pt>
              </c:numCache>
            </c:numRef>
          </c:val>
          <c:extLst>
            <c:ext xmlns:c16="http://schemas.microsoft.com/office/drawing/2014/chart" uri="{C3380CC4-5D6E-409C-BE32-E72D297353CC}">
              <c16:uniqueId val="{00000000-E3EF-4360-A2CF-E23641B7961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E3EF-4360-A2CF-E23641B7961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35.58</c:v>
                </c:pt>
                <c:pt idx="1">
                  <c:v>28.65</c:v>
                </c:pt>
                <c:pt idx="2">
                  <c:v>35.39</c:v>
                </c:pt>
                <c:pt idx="3">
                  <c:v>32.799999999999997</c:v>
                </c:pt>
                <c:pt idx="4">
                  <c:v>32.590000000000003</c:v>
                </c:pt>
              </c:numCache>
            </c:numRef>
          </c:val>
          <c:extLst>
            <c:ext xmlns:c16="http://schemas.microsoft.com/office/drawing/2014/chart" uri="{C3380CC4-5D6E-409C-BE32-E72D297353CC}">
              <c16:uniqueId val="{00000000-ED33-4D11-82D7-A9489C49A70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ED33-4D11-82D7-A9489C49A70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44.27</c:v>
                </c:pt>
                <c:pt idx="1">
                  <c:v>42.87</c:v>
                </c:pt>
                <c:pt idx="2">
                  <c:v>37.020000000000003</c:v>
                </c:pt>
                <c:pt idx="3">
                  <c:v>41.08</c:v>
                </c:pt>
                <c:pt idx="4">
                  <c:v>38.799999999999997</c:v>
                </c:pt>
              </c:numCache>
            </c:numRef>
          </c:val>
          <c:extLst>
            <c:ext xmlns:c16="http://schemas.microsoft.com/office/drawing/2014/chart" uri="{C3380CC4-5D6E-409C-BE32-E72D297353CC}">
              <c16:uniqueId val="{00000000-85F4-4B15-A8F6-461D632A7C8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85F4-4B15-A8F6-461D632A7C8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51.5</c:v>
                </c:pt>
                <c:pt idx="1">
                  <c:v>51.5</c:v>
                </c:pt>
                <c:pt idx="2">
                  <c:v>51.5</c:v>
                </c:pt>
                <c:pt idx="3">
                  <c:v>51.5</c:v>
                </c:pt>
                <c:pt idx="4">
                  <c:v>51.5</c:v>
                </c:pt>
              </c:numCache>
            </c:numRef>
          </c:val>
          <c:extLst>
            <c:ext xmlns:c16="http://schemas.microsoft.com/office/drawing/2014/chart" uri="{C3380CC4-5D6E-409C-BE32-E72D297353CC}">
              <c16:uniqueId val="{00000000-1A39-46C5-8F69-CFDBB58818B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1A39-46C5-8F69-CFDBB58818B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A37" zoomScaleNormal="100" workbookViewId="0">
      <selection activeCell="HN59" sqref="HN59"/>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島根県　斐川宍道水道企業団</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11500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4462</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43.8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5922</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その他</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141.86000000000001</v>
      </c>
      <c r="Y32" s="121"/>
      <c r="Z32" s="121"/>
      <c r="AA32" s="121"/>
      <c r="AB32" s="121"/>
      <c r="AC32" s="121"/>
      <c r="AD32" s="121"/>
      <c r="AE32" s="121"/>
      <c r="AF32" s="121"/>
      <c r="AG32" s="121"/>
      <c r="AH32" s="121"/>
      <c r="AI32" s="121"/>
      <c r="AJ32" s="121"/>
      <c r="AK32" s="121"/>
      <c r="AL32" s="121"/>
      <c r="AM32" s="121"/>
      <c r="AN32" s="121"/>
      <c r="AO32" s="121"/>
      <c r="AP32" s="121"/>
      <c r="AQ32" s="122"/>
      <c r="AR32" s="120">
        <f>データ!U6</f>
        <v>173.62</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142.57</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152.74</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154.62</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275.83</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310.87</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907.35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616.03</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954.21</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563.30999999999995</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543.91999999999996</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526.04</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500.01</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502.38</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126.47</v>
      </c>
      <c r="Y55" s="121"/>
      <c r="Z55" s="121"/>
      <c r="AA55" s="121"/>
      <c r="AB55" s="121"/>
      <c r="AC55" s="121"/>
      <c r="AD55" s="121"/>
      <c r="AE55" s="121"/>
      <c r="AF55" s="121"/>
      <c r="AG55" s="121"/>
      <c r="AH55" s="121"/>
      <c r="AI55" s="121"/>
      <c r="AJ55" s="121"/>
      <c r="AK55" s="121"/>
      <c r="AL55" s="121"/>
      <c r="AM55" s="121"/>
      <c r="AN55" s="121"/>
      <c r="AO55" s="121"/>
      <c r="AP55" s="121"/>
      <c r="AQ55" s="122"/>
      <c r="AR55" s="120">
        <f>データ!BM6</f>
        <v>157.07</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127.14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137.19999999999999</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139.22</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35.58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28.65</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35.39</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32.799999999999997</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32.590000000000003</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44.27</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42.87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37.020000000000003</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41.08</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38.799999999999997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51.5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51.5</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51.5</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51.5</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51.5</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103</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48.9</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51.68</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54.23</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55.98</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55.93</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0</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0</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3.06</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3.06</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2.93</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55.38</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56.07</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55.87</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56.81</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57.34</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40.880000000000003</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41.24</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39.020000000000003</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39.57</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41.29</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0.12</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0.31</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0.03</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0.04</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0.24</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s1MeujpcnRcHrsf89H4kt5iH0IvAJuaXdKmxQFYCG0TYbi5kTcoK9pD+AogDz0PvCjtjWBd/UHs5s2cQebXqg==" saltValue="3om7vvlD+Z+VESC8c38duA=="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141.86000000000001</v>
      </c>
      <c r="U6" s="35">
        <f>U7</f>
        <v>173.62</v>
      </c>
      <c r="V6" s="35">
        <f>V7</f>
        <v>142.57</v>
      </c>
      <c r="W6" s="35">
        <f>W7</f>
        <v>152.74</v>
      </c>
      <c r="X6" s="35">
        <f t="shared" si="3"/>
        <v>154.62</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275.83</v>
      </c>
      <c r="AQ6" s="35">
        <f>AQ7</f>
        <v>310.87</v>
      </c>
      <c r="AR6" s="35">
        <f>AR7</f>
        <v>907.35</v>
      </c>
      <c r="AS6" s="35">
        <f>AS7</f>
        <v>616.03</v>
      </c>
      <c r="AT6" s="35">
        <f t="shared" si="3"/>
        <v>954.21</v>
      </c>
      <c r="AU6" s="35">
        <f t="shared" si="3"/>
        <v>771.18</v>
      </c>
      <c r="AV6" s="35">
        <f t="shared" si="3"/>
        <v>815.18</v>
      </c>
      <c r="AW6" s="35">
        <f t="shared" si="3"/>
        <v>808.62</v>
      </c>
      <c r="AX6" s="35">
        <f t="shared" si="3"/>
        <v>717.27</v>
      </c>
      <c r="AY6" s="35">
        <f t="shared" si="3"/>
        <v>676.82</v>
      </c>
      <c r="AZ6" s="33" t="str">
        <f>IF(AZ7="-","【-】","【"&amp;SUBSTITUTE(TEXT(AZ7,"#,##0.00"),"-","△")&amp;"】")</f>
        <v>【439.16】</v>
      </c>
      <c r="BA6" s="35">
        <f t="shared" si="3"/>
        <v>563.30999999999995</v>
      </c>
      <c r="BB6" s="35">
        <f>BB7</f>
        <v>543.91999999999996</v>
      </c>
      <c r="BC6" s="35">
        <f>BC7</f>
        <v>526.04</v>
      </c>
      <c r="BD6" s="35">
        <f>BD7</f>
        <v>500.01</v>
      </c>
      <c r="BE6" s="35">
        <f t="shared" si="3"/>
        <v>502.38</v>
      </c>
      <c r="BF6" s="35">
        <f t="shared" si="3"/>
        <v>444.01</v>
      </c>
      <c r="BG6" s="35">
        <f t="shared" si="3"/>
        <v>413.29</v>
      </c>
      <c r="BH6" s="35">
        <f t="shared" si="3"/>
        <v>408.48</v>
      </c>
      <c r="BI6" s="35">
        <f t="shared" si="3"/>
        <v>383.72</v>
      </c>
      <c r="BJ6" s="35">
        <f t="shared" si="3"/>
        <v>356.59</v>
      </c>
      <c r="BK6" s="33" t="str">
        <f>IF(BK7="-","【-】","【"&amp;SUBSTITUTE(TEXT(BK7,"#,##0.00"),"-","△")&amp;"】")</f>
        <v>【227.97】</v>
      </c>
      <c r="BL6" s="35">
        <f t="shared" si="3"/>
        <v>126.47</v>
      </c>
      <c r="BM6" s="35">
        <f>BM7</f>
        <v>157.07</v>
      </c>
      <c r="BN6" s="35">
        <f>BN7</f>
        <v>127.14</v>
      </c>
      <c r="BO6" s="35">
        <f>BO7</f>
        <v>137.19999999999999</v>
      </c>
      <c r="BP6" s="35">
        <f t="shared" si="3"/>
        <v>139.22</v>
      </c>
      <c r="BQ6" s="35">
        <f t="shared" si="3"/>
        <v>96.49</v>
      </c>
      <c r="BR6" s="35">
        <f t="shared" si="3"/>
        <v>101.92</v>
      </c>
      <c r="BS6" s="35">
        <f t="shared" si="3"/>
        <v>98.05</v>
      </c>
      <c r="BT6" s="35">
        <f t="shared" si="3"/>
        <v>100.19</v>
      </c>
      <c r="BU6" s="35">
        <f t="shared" si="3"/>
        <v>99.63</v>
      </c>
      <c r="BV6" s="33" t="str">
        <f>IF(BV7="-","【-】","【"&amp;SUBSTITUTE(TEXT(BV7,"#,##0.00"),"-","△")&amp;"】")</f>
        <v>【107.69】</v>
      </c>
      <c r="BW6" s="35">
        <f t="shared" si="3"/>
        <v>35.58</v>
      </c>
      <c r="BX6" s="35">
        <f>BX7</f>
        <v>28.65</v>
      </c>
      <c r="BY6" s="35">
        <f>BY7</f>
        <v>35.39</v>
      </c>
      <c r="BZ6" s="35">
        <f>BZ7</f>
        <v>32.799999999999997</v>
      </c>
      <c r="CA6" s="35">
        <f t="shared" si="3"/>
        <v>32.590000000000003</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44.27</v>
      </c>
      <c r="CI6" s="35">
        <f>CI7</f>
        <v>42.87</v>
      </c>
      <c r="CJ6" s="35">
        <f>CJ7</f>
        <v>37.020000000000003</v>
      </c>
      <c r="CK6" s="35">
        <f>CK7</f>
        <v>41.08</v>
      </c>
      <c r="CL6" s="35">
        <f t="shared" si="5"/>
        <v>38.799999999999997</v>
      </c>
      <c r="CM6" s="35">
        <f t="shared" si="5"/>
        <v>44.67</v>
      </c>
      <c r="CN6" s="35">
        <f t="shared" si="5"/>
        <v>41.71</v>
      </c>
      <c r="CO6" s="35">
        <f t="shared" si="5"/>
        <v>47.02</v>
      </c>
      <c r="CP6" s="35">
        <f t="shared" si="5"/>
        <v>47.4</v>
      </c>
      <c r="CQ6" s="35">
        <f t="shared" si="5"/>
        <v>47.6</v>
      </c>
      <c r="CR6" s="33" t="str">
        <f>IF(CR7="-","【-】","【"&amp;SUBSTITUTE(TEXT(CR7,"#,##0.00"),"-","△")&amp;"】")</f>
        <v>【52.31】</v>
      </c>
      <c r="CS6" s="35">
        <f t="shared" ref="CS6:DB6" si="6">CS7</f>
        <v>51.5</v>
      </c>
      <c r="CT6" s="35">
        <f>CT7</f>
        <v>51.5</v>
      </c>
      <c r="CU6" s="35">
        <f>CU7</f>
        <v>51.5</v>
      </c>
      <c r="CV6" s="35">
        <f>CV7</f>
        <v>51.5</v>
      </c>
      <c r="CW6" s="35">
        <f t="shared" si="6"/>
        <v>51.5</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48.9</v>
      </c>
      <c r="DE6" s="35">
        <f>DE7</f>
        <v>51.68</v>
      </c>
      <c r="DF6" s="35">
        <f>DF7</f>
        <v>54.23</v>
      </c>
      <c r="DG6" s="35">
        <f>DG7</f>
        <v>55.98</v>
      </c>
      <c r="DH6" s="35">
        <f t="shared" si="7"/>
        <v>55.93</v>
      </c>
      <c r="DI6" s="35">
        <f t="shared" si="7"/>
        <v>55.38</v>
      </c>
      <c r="DJ6" s="35">
        <f t="shared" si="7"/>
        <v>56.07</v>
      </c>
      <c r="DK6" s="35">
        <f t="shared" si="7"/>
        <v>55.87</v>
      </c>
      <c r="DL6" s="35">
        <f t="shared" si="7"/>
        <v>56.81</v>
      </c>
      <c r="DM6" s="35">
        <f t="shared" si="7"/>
        <v>57.34</v>
      </c>
      <c r="DN6" s="33" t="str">
        <f>IF(DN7="-","【-】","【"&amp;SUBSTITUTE(TEXT(DN7,"#,##0.00"),"-","△")&amp;"】")</f>
        <v>【61.29】</v>
      </c>
      <c r="DO6" s="35">
        <f t="shared" ref="DO6:DX6" si="8">DO7</f>
        <v>0</v>
      </c>
      <c r="DP6" s="35">
        <f>DP7</f>
        <v>0</v>
      </c>
      <c r="DQ6" s="35">
        <f>DQ7</f>
        <v>3.06</v>
      </c>
      <c r="DR6" s="35">
        <f>DR7</f>
        <v>3.06</v>
      </c>
      <c r="DS6" s="35">
        <f t="shared" si="8"/>
        <v>2.93</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11500</v>
      </c>
      <c r="L7" s="37" t="s">
        <v>95</v>
      </c>
      <c r="M7" s="38">
        <v>1</v>
      </c>
      <c r="N7" s="38">
        <v>4462</v>
      </c>
      <c r="O7" s="39" t="s">
        <v>96</v>
      </c>
      <c r="P7" s="39">
        <v>43.8</v>
      </c>
      <c r="Q7" s="38">
        <v>2</v>
      </c>
      <c r="R7" s="38">
        <v>5922</v>
      </c>
      <c r="S7" s="37" t="s">
        <v>97</v>
      </c>
      <c r="T7" s="40">
        <v>141.86000000000001</v>
      </c>
      <c r="U7" s="40">
        <v>173.62</v>
      </c>
      <c r="V7" s="40">
        <v>142.57</v>
      </c>
      <c r="W7" s="40">
        <v>152.74</v>
      </c>
      <c r="X7" s="40">
        <v>154.62</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275.83</v>
      </c>
      <c r="AQ7" s="40">
        <v>310.87</v>
      </c>
      <c r="AR7" s="40">
        <v>907.35</v>
      </c>
      <c r="AS7" s="40">
        <v>616.03</v>
      </c>
      <c r="AT7" s="40">
        <v>954.21</v>
      </c>
      <c r="AU7" s="40">
        <v>771.18</v>
      </c>
      <c r="AV7" s="40">
        <v>815.18</v>
      </c>
      <c r="AW7" s="40">
        <v>808.62</v>
      </c>
      <c r="AX7" s="40">
        <v>717.27</v>
      </c>
      <c r="AY7" s="40">
        <v>676.82</v>
      </c>
      <c r="AZ7" s="40">
        <v>439.16</v>
      </c>
      <c r="BA7" s="40">
        <v>563.30999999999995</v>
      </c>
      <c r="BB7" s="40">
        <v>543.91999999999996</v>
      </c>
      <c r="BC7" s="40">
        <v>526.04</v>
      </c>
      <c r="BD7" s="40">
        <v>500.01</v>
      </c>
      <c r="BE7" s="40">
        <v>502.38</v>
      </c>
      <c r="BF7" s="40">
        <v>444.01</v>
      </c>
      <c r="BG7" s="40">
        <v>413.29</v>
      </c>
      <c r="BH7" s="40">
        <v>408.48</v>
      </c>
      <c r="BI7" s="40">
        <v>383.72</v>
      </c>
      <c r="BJ7" s="40">
        <v>356.59</v>
      </c>
      <c r="BK7" s="40">
        <v>227.97</v>
      </c>
      <c r="BL7" s="40">
        <v>126.47</v>
      </c>
      <c r="BM7" s="40">
        <v>157.07</v>
      </c>
      <c r="BN7" s="40">
        <v>127.14</v>
      </c>
      <c r="BO7" s="40">
        <v>137.19999999999999</v>
      </c>
      <c r="BP7" s="40">
        <v>139.22</v>
      </c>
      <c r="BQ7" s="40">
        <v>96.49</v>
      </c>
      <c r="BR7" s="40">
        <v>101.92</v>
      </c>
      <c r="BS7" s="40">
        <v>98.05</v>
      </c>
      <c r="BT7" s="40">
        <v>100.19</v>
      </c>
      <c r="BU7" s="40">
        <v>99.63</v>
      </c>
      <c r="BV7" s="40">
        <v>107.69</v>
      </c>
      <c r="BW7" s="40">
        <v>35.58</v>
      </c>
      <c r="BX7" s="40">
        <v>28.65</v>
      </c>
      <c r="BY7" s="40">
        <v>35.39</v>
      </c>
      <c r="BZ7" s="40">
        <v>32.799999999999997</v>
      </c>
      <c r="CA7" s="40">
        <v>32.590000000000003</v>
      </c>
      <c r="CB7" s="40">
        <v>33.229999999999997</v>
      </c>
      <c r="CC7" s="40">
        <v>31.6</v>
      </c>
      <c r="CD7" s="40">
        <v>33.26</v>
      </c>
      <c r="CE7" s="40">
        <v>32.869999999999997</v>
      </c>
      <c r="CF7" s="40">
        <v>34.1</v>
      </c>
      <c r="CG7" s="40">
        <v>20.260000000000002</v>
      </c>
      <c r="CH7" s="40">
        <v>44.27</v>
      </c>
      <c r="CI7" s="40">
        <v>42.87</v>
      </c>
      <c r="CJ7" s="40">
        <v>37.020000000000003</v>
      </c>
      <c r="CK7" s="40">
        <v>41.08</v>
      </c>
      <c r="CL7" s="40">
        <v>38.799999999999997</v>
      </c>
      <c r="CM7" s="40">
        <v>44.67</v>
      </c>
      <c r="CN7" s="40">
        <v>41.71</v>
      </c>
      <c r="CO7" s="40">
        <v>47.02</v>
      </c>
      <c r="CP7" s="40">
        <v>47.4</v>
      </c>
      <c r="CQ7" s="40">
        <v>47.6</v>
      </c>
      <c r="CR7" s="40">
        <v>52.31</v>
      </c>
      <c r="CS7" s="40">
        <v>51.5</v>
      </c>
      <c r="CT7" s="40">
        <v>51.5</v>
      </c>
      <c r="CU7" s="40">
        <v>51.5</v>
      </c>
      <c r="CV7" s="40">
        <v>51.5</v>
      </c>
      <c r="CW7" s="40">
        <v>51.5</v>
      </c>
      <c r="CX7" s="40">
        <v>63.89</v>
      </c>
      <c r="CY7" s="40">
        <v>64.7</v>
      </c>
      <c r="CZ7" s="40">
        <v>65.38</v>
      </c>
      <c r="DA7" s="40">
        <v>68.25</v>
      </c>
      <c r="DB7" s="40">
        <v>68.150000000000006</v>
      </c>
      <c r="DC7" s="40">
        <v>77.2</v>
      </c>
      <c r="DD7" s="40">
        <v>48.9</v>
      </c>
      <c r="DE7" s="40">
        <v>51.68</v>
      </c>
      <c r="DF7" s="40">
        <v>54.23</v>
      </c>
      <c r="DG7" s="40">
        <v>55.98</v>
      </c>
      <c r="DH7" s="40">
        <v>55.93</v>
      </c>
      <c r="DI7" s="40">
        <v>55.38</v>
      </c>
      <c r="DJ7" s="40">
        <v>56.07</v>
      </c>
      <c r="DK7" s="40">
        <v>55.87</v>
      </c>
      <c r="DL7" s="40">
        <v>56.81</v>
      </c>
      <c r="DM7" s="40">
        <v>57.34</v>
      </c>
      <c r="DN7" s="40">
        <v>61.29</v>
      </c>
      <c r="DO7" s="40">
        <v>0</v>
      </c>
      <c r="DP7" s="40">
        <v>0</v>
      </c>
      <c r="DQ7" s="40">
        <v>3.06</v>
      </c>
      <c r="DR7" s="40">
        <v>3.06</v>
      </c>
      <c r="DS7" s="40">
        <v>2.93</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141.86000000000001</v>
      </c>
      <c r="V11" s="48">
        <f>IF(U6="-",NA(),U6)</f>
        <v>173.62</v>
      </c>
      <c r="W11" s="48">
        <f>IF(V6="-",NA(),V6)</f>
        <v>142.57</v>
      </c>
      <c r="X11" s="48">
        <f>IF(W6="-",NA(),W6)</f>
        <v>152.74</v>
      </c>
      <c r="Y11" s="48">
        <f>IF(X6="-",NA(),X6)</f>
        <v>154.62</v>
      </c>
      <c r="AE11" s="47" t="s">
        <v>23</v>
      </c>
      <c r="AF11" s="48">
        <f>IF(AE6="-",NA(),AE6)</f>
        <v>0</v>
      </c>
      <c r="AG11" s="48">
        <f>IF(AF6="-",NA(),AF6)</f>
        <v>0</v>
      </c>
      <c r="AH11" s="48">
        <f>IF(AG6="-",NA(),AG6)</f>
        <v>0</v>
      </c>
      <c r="AI11" s="48">
        <f>IF(AH6="-",NA(),AH6)</f>
        <v>0</v>
      </c>
      <c r="AJ11" s="48">
        <f>IF(AI6="-",NA(),AI6)</f>
        <v>0</v>
      </c>
      <c r="AP11" s="47" t="s">
        <v>23</v>
      </c>
      <c r="AQ11" s="48">
        <f>IF(AP6="-",NA(),AP6)</f>
        <v>275.83</v>
      </c>
      <c r="AR11" s="48">
        <f>IF(AQ6="-",NA(),AQ6)</f>
        <v>310.87</v>
      </c>
      <c r="AS11" s="48">
        <f>IF(AR6="-",NA(),AR6)</f>
        <v>907.35</v>
      </c>
      <c r="AT11" s="48">
        <f>IF(AS6="-",NA(),AS6)</f>
        <v>616.03</v>
      </c>
      <c r="AU11" s="48">
        <f>IF(AT6="-",NA(),AT6)</f>
        <v>954.21</v>
      </c>
      <c r="BA11" s="47" t="s">
        <v>23</v>
      </c>
      <c r="BB11" s="48">
        <f>IF(BA6="-",NA(),BA6)</f>
        <v>563.30999999999995</v>
      </c>
      <c r="BC11" s="48">
        <f>IF(BB6="-",NA(),BB6)</f>
        <v>543.91999999999996</v>
      </c>
      <c r="BD11" s="48">
        <f>IF(BC6="-",NA(),BC6)</f>
        <v>526.04</v>
      </c>
      <c r="BE11" s="48">
        <f>IF(BD6="-",NA(),BD6)</f>
        <v>500.01</v>
      </c>
      <c r="BF11" s="48">
        <f>IF(BE6="-",NA(),BE6)</f>
        <v>502.38</v>
      </c>
      <c r="BL11" s="47" t="s">
        <v>23</v>
      </c>
      <c r="BM11" s="48">
        <f>IF(BL6="-",NA(),BL6)</f>
        <v>126.47</v>
      </c>
      <c r="BN11" s="48">
        <f>IF(BM6="-",NA(),BM6)</f>
        <v>157.07</v>
      </c>
      <c r="BO11" s="48">
        <f>IF(BN6="-",NA(),BN6)</f>
        <v>127.14</v>
      </c>
      <c r="BP11" s="48">
        <f>IF(BO6="-",NA(),BO6)</f>
        <v>137.19999999999999</v>
      </c>
      <c r="BQ11" s="48">
        <f>IF(BP6="-",NA(),BP6)</f>
        <v>139.22</v>
      </c>
      <c r="BW11" s="47" t="s">
        <v>23</v>
      </c>
      <c r="BX11" s="48">
        <f>IF(BW6="-",NA(),BW6)</f>
        <v>35.58</v>
      </c>
      <c r="BY11" s="48">
        <f>IF(BX6="-",NA(),BX6)</f>
        <v>28.65</v>
      </c>
      <c r="BZ11" s="48">
        <f>IF(BY6="-",NA(),BY6)</f>
        <v>35.39</v>
      </c>
      <c r="CA11" s="48">
        <f>IF(BZ6="-",NA(),BZ6)</f>
        <v>32.799999999999997</v>
      </c>
      <c r="CB11" s="48">
        <f>IF(CA6="-",NA(),CA6)</f>
        <v>32.590000000000003</v>
      </c>
      <c r="CH11" s="47" t="s">
        <v>23</v>
      </c>
      <c r="CI11" s="48">
        <f>IF(CH6="-",NA(),CH6)</f>
        <v>44.27</v>
      </c>
      <c r="CJ11" s="48">
        <f>IF(CI6="-",NA(),CI6)</f>
        <v>42.87</v>
      </c>
      <c r="CK11" s="48">
        <f>IF(CJ6="-",NA(),CJ6)</f>
        <v>37.020000000000003</v>
      </c>
      <c r="CL11" s="48">
        <f>IF(CK6="-",NA(),CK6)</f>
        <v>41.08</v>
      </c>
      <c r="CM11" s="48">
        <f>IF(CL6="-",NA(),CL6)</f>
        <v>38.799999999999997</v>
      </c>
      <c r="CS11" s="47" t="s">
        <v>23</v>
      </c>
      <c r="CT11" s="48">
        <f>IF(CS6="-",NA(),CS6)</f>
        <v>51.5</v>
      </c>
      <c r="CU11" s="48">
        <f>IF(CT6="-",NA(),CT6)</f>
        <v>51.5</v>
      </c>
      <c r="CV11" s="48">
        <f>IF(CU6="-",NA(),CU6)</f>
        <v>51.5</v>
      </c>
      <c r="CW11" s="48">
        <f>IF(CV6="-",NA(),CV6)</f>
        <v>51.5</v>
      </c>
      <c r="CX11" s="48">
        <f>IF(CW6="-",NA(),CW6)</f>
        <v>51.5</v>
      </c>
      <c r="DD11" s="47" t="s">
        <v>23</v>
      </c>
      <c r="DE11" s="48">
        <f>IF(DD6="-",NA(),DD6)</f>
        <v>48.9</v>
      </c>
      <c r="DF11" s="48">
        <f>IF(DE6="-",NA(),DE6)</f>
        <v>51.68</v>
      </c>
      <c r="DG11" s="48">
        <f>IF(DF6="-",NA(),DF6)</f>
        <v>54.23</v>
      </c>
      <c r="DH11" s="48">
        <f>IF(DG6="-",NA(),DG6)</f>
        <v>55.98</v>
      </c>
      <c r="DI11" s="48">
        <f>IF(DH6="-",NA(),DH6)</f>
        <v>55.93</v>
      </c>
      <c r="DO11" s="47" t="s">
        <v>23</v>
      </c>
      <c r="DP11" s="48">
        <f>IF(DO6="-",NA(),DO6)</f>
        <v>0</v>
      </c>
      <c r="DQ11" s="48">
        <f>IF(DP6="-",NA(),DP6)</f>
        <v>0</v>
      </c>
      <c r="DR11" s="48">
        <f>IF(DQ6="-",NA(),DQ6)</f>
        <v>3.06</v>
      </c>
      <c r="DS11" s="48">
        <f>IF(DR6="-",NA(),DR6)</f>
        <v>3.06</v>
      </c>
      <c r="DT11" s="48">
        <f>IF(DS6="-",NA(),DS6)</f>
        <v>2.93</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斐川宍道水道企業団 SUI038</cp:lastModifiedBy>
  <cp:lastPrinted>2026-01-27T01:09:35Z</cp:lastPrinted>
  <dcterms:created xsi:type="dcterms:W3CDTF">2025-12-15T05:02:40Z</dcterms:created>
  <dcterms:modified xsi:type="dcterms:W3CDTF">2026-02-04T07:38:47Z</dcterms:modified>
  <cp:category/>
</cp:coreProperties>
</file>