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nns-sv\環境整備課1\190_下水道関係\経営比較分析\令和7年度\"/>
    </mc:Choice>
  </mc:AlternateContent>
  <xr:revisionPtr revIDLastSave="0" documentId="13_ncr:1_{8DD6FE1A-98C3-41BF-8744-D0B7185E076E}" xr6:coauthVersionLast="47" xr6:coauthVersionMax="47" xr10:uidLastSave="{00000000-0000-0000-0000-000000000000}"/>
  <workbookProtection workbookAlgorithmName="SHA-512" workbookHashValue="Fkmtzu2kqx/IAsWbl0W5qCS6zY++PpPtLetfO2BJVlIF58B1ceFopsXkB/8DhufL7eOVJ5fUWC3tE4O2gb9Vfg==" workbookSaltValue="keQgdMkfR6Y4Foxotxhzcg==" workbookSpinCount="100000" lockStructure="1"/>
  <bookViews>
    <workbookView xWindow="750" yWindow="2325" windowWidth="35880" windowHeight="147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F85" i="4"/>
  <c r="E85" i="4"/>
  <c r="I10" i="4"/>
  <c r="AL8" i="4"/>
  <c r="P8" i="4"/>
  <c r="I8" i="4"/>
</calcChain>
</file>

<file path=xl/sharedStrings.xml><?xml version="1.0" encoding="utf-8"?>
<sst xmlns="http://schemas.openxmlformats.org/spreadsheetml/2006/main" count="325" uniqueCount="117">
  <si>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</si>
  <si>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</si>
  <si>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</si>
  <si>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</si>
  <si>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</si>
  <si>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</si>
  <si>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</si>
  <si>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</si>
  <si>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</si>
  <si>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</si>
  <si>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</si>
  <si>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</si>
  <si>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</si>
  <si>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</si>
  <si>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</si>
  <si>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</si>
  <si>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</si>
  <si>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</si>
  <si>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</si>
  <si>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</si>
  <si>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</si>
  <si>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</si>
  <si>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</si>
  <si>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</si>
  <si>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</si>
  <si>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</si>
  <si>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</si>
  <si>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</si>
  <si>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</si>
  <si>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</si>
  <si>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</si>
  <si>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</si>
  <si>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</si>
  <si>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</si>
  <si>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</si>
  <si>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</si>
  <si>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</si>
  <si>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</si>
  <si>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</si>
  <si>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</si>
  <si>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</si>
  <si>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</si>
  <si>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</si>
  <si>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</si>
  <si>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</si>
  <si>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</si>
  <si>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</si>
  <si>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</si>
  <si>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</si>
  <si>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</si>
  <si>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</si>
  <si>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</si>
  <si>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</si>
  <si>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</si>
  <si>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</si>
  <si>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</si>
  <si>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</si>
  <si>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</si>
  <si>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</si>
  <si>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</si>
  <si>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</si>
  <si>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</si>
  <si>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</si>
  <si>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</si>
  <si>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</si>
  <si>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</si>
  <si>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</si>
  <si>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</si>
  <si>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</si>
  <si>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</si>
  <si>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</si>
  <si>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</si>
  <si>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</si>
  <si>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</si>
  <si>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</si>
  <si>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</si>
  <si>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</si>
  <si>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</si>
  <si>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</si>
  <si>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</si>
  <si>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</si>
  <si>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</si>
  <si>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</si>
  <si>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</si>
  <si>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</si>
  <si>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</si>
  <si>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</si>
  <si>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</si>
  <si>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</si>
  <si>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</si>
  <si>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</si>
  <si>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</si>
  <si>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</si>
  <si>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</si>
  <si>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</si>
  <si>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</si>
  <si>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西ノ島町</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</si>
  <si>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</si>
  <si>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</si>
  <si>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</si>
  <si>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</si>
  <si>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</si>
  <si>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</si>
  <si>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</si>
  <si>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</si>
  <si>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</si>
  <si>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</si>
  <si>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</si>
  <si>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</si>
  <si>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</si>
  <si>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</si>
  <si>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</si>
  <si>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</si>
  <si>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</si>
  <si>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浄化槽本体の老朽化による改善率については現在不具合がないことから、更新工事を行う予定はない。
　また、浄化槽本体以外の更新については、小修繕にて対応している。</t>
    <phoneticPr fontId="4"/>
  </si>
  <si>
    <t xml:space="preserve"> 接続件数を伸ばすことも必要であるが、現状大きな伸びは見込めない。比較的高齢な世帯及び空家が多い集落のため料金収入も伸びず維持管理費のウエイトが大きいため経費回収率が類似団体平均値を下回る数値となっている。</t>
    <phoneticPr fontId="4"/>
  </si>
  <si>
    <t>　平成15年度より特定地域生活排水処理にて事業をおこなっていたが、設置個数の減少により平成17年度からは、個別排水処理にて対応している。平成17年度から供用開始し、毎年3基程度の設置を行い、接続率は42.0％となっている。集落内において高齢者世帯及び空家の増加に伴い、このままのペースで事業を実施しても、対象地域の汚水処理体制が整うまで相当の年月を要するため基本的な方向性を見直す必要があると思われ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</si>
</sst>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39E-488B-A654-497C6D376E8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39E-488B-A654-497C6D376E8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73.680000000000007</c:v>
                </c:pt>
              </c:numCache>
            </c:numRef>
          </c:val>
          <c:extLst>
            <c:ext xmlns:c16="http://schemas.microsoft.com/office/drawing/2014/chart" uri="{C3380CC4-5D6E-409C-BE32-E72D297353CC}">
              <c16:uniqueId val="{00000000-E5CC-4A61-B252-DFF93A91F55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44.52</c:v>
                </c:pt>
              </c:numCache>
            </c:numRef>
          </c:val>
          <c:smooth val="0"/>
          <c:extLst>
            <c:ext xmlns:c16="http://schemas.microsoft.com/office/drawing/2014/chart" uri="{C3380CC4-5D6E-409C-BE32-E72D297353CC}">
              <c16:uniqueId val="{00000001-E5CC-4A61-B252-DFF93A91F55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25.42</c:v>
                </c:pt>
              </c:numCache>
            </c:numRef>
          </c:val>
          <c:extLst>
            <c:ext xmlns:c16="http://schemas.microsoft.com/office/drawing/2014/chart" uri="{C3380CC4-5D6E-409C-BE32-E72D297353CC}">
              <c16:uniqueId val="{00000000-FC9C-4273-94D9-A35156A917A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82.9</c:v>
                </c:pt>
              </c:numCache>
            </c:numRef>
          </c:val>
          <c:smooth val="0"/>
          <c:extLst>
            <c:ext xmlns:c16="http://schemas.microsoft.com/office/drawing/2014/chart" uri="{C3380CC4-5D6E-409C-BE32-E72D297353CC}">
              <c16:uniqueId val="{00000001-FC9C-4273-94D9-A35156A917A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102.76</c:v>
                </c:pt>
              </c:numCache>
            </c:numRef>
          </c:val>
          <c:extLst>
            <c:ext xmlns:c16="http://schemas.microsoft.com/office/drawing/2014/chart" uri="{C3380CC4-5D6E-409C-BE32-E72D297353CC}">
              <c16:uniqueId val="{00000000-E3A9-4793-8D51-DCD024BB154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100.84</c:v>
                </c:pt>
              </c:numCache>
            </c:numRef>
          </c:val>
          <c:smooth val="0"/>
          <c:extLst>
            <c:ext xmlns:c16="http://schemas.microsoft.com/office/drawing/2014/chart" uri="{C3380CC4-5D6E-409C-BE32-E72D297353CC}">
              <c16:uniqueId val="{00000001-E3A9-4793-8D51-DCD024BB154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35.71</c:v>
                </c:pt>
              </c:numCache>
            </c:numRef>
          </c:val>
          <c:extLst>
            <c:ext xmlns:c16="http://schemas.microsoft.com/office/drawing/2014/chart" uri="{C3380CC4-5D6E-409C-BE32-E72D297353CC}">
              <c16:uniqueId val="{00000000-0628-4621-AD0F-9A11EF727E7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39.79</c:v>
                </c:pt>
              </c:numCache>
            </c:numRef>
          </c:val>
          <c:smooth val="0"/>
          <c:extLst>
            <c:ext xmlns:c16="http://schemas.microsoft.com/office/drawing/2014/chart" uri="{C3380CC4-5D6E-409C-BE32-E72D297353CC}">
              <c16:uniqueId val="{00000001-0628-4621-AD0F-9A11EF727E7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393-4E2E-A6FE-BD0D0F9EDAB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393-4E2E-A6FE-BD0D0F9EDAB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5C0-4D73-8685-9823824FB64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135.16999999999999</c:v>
                </c:pt>
              </c:numCache>
            </c:numRef>
          </c:val>
          <c:smooth val="0"/>
          <c:extLst>
            <c:ext xmlns:c16="http://schemas.microsoft.com/office/drawing/2014/chart" uri="{C3380CC4-5D6E-409C-BE32-E72D297353CC}">
              <c16:uniqueId val="{00000001-45C0-4D73-8685-9823824FB64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92.81</c:v>
                </c:pt>
              </c:numCache>
            </c:numRef>
          </c:val>
          <c:extLst>
            <c:ext xmlns:c16="http://schemas.microsoft.com/office/drawing/2014/chart" uri="{C3380CC4-5D6E-409C-BE32-E72D297353CC}">
              <c16:uniqueId val="{00000000-EB3A-4D28-B57E-7E6972536A2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113.41</c:v>
                </c:pt>
              </c:numCache>
            </c:numRef>
          </c:val>
          <c:smooth val="0"/>
          <c:extLst>
            <c:ext xmlns:c16="http://schemas.microsoft.com/office/drawing/2014/chart" uri="{C3380CC4-5D6E-409C-BE32-E72D297353CC}">
              <c16:uniqueId val="{00000001-EB3A-4D28-B57E-7E6972536A2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988.7</c:v>
                </c:pt>
              </c:numCache>
            </c:numRef>
          </c:val>
          <c:extLst>
            <c:ext xmlns:c16="http://schemas.microsoft.com/office/drawing/2014/chart" uri="{C3380CC4-5D6E-409C-BE32-E72D297353CC}">
              <c16:uniqueId val="{00000000-212D-4E7B-84DB-74124138B64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950.64</c:v>
                </c:pt>
              </c:numCache>
            </c:numRef>
          </c:val>
          <c:smooth val="0"/>
          <c:extLst>
            <c:ext xmlns:c16="http://schemas.microsoft.com/office/drawing/2014/chart" uri="{C3380CC4-5D6E-409C-BE32-E72D297353CC}">
              <c16:uniqueId val="{00000001-212D-4E7B-84DB-74124138B64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30.66</c:v>
                </c:pt>
              </c:numCache>
            </c:numRef>
          </c:val>
          <c:extLst>
            <c:ext xmlns:c16="http://schemas.microsoft.com/office/drawing/2014/chart" uri="{C3380CC4-5D6E-409C-BE32-E72D297353CC}">
              <c16:uniqueId val="{00000000-761B-4B59-9E4B-14CABB4C351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38.549999999999997</c:v>
                </c:pt>
              </c:numCache>
            </c:numRef>
          </c:val>
          <c:smooth val="0"/>
          <c:extLst>
            <c:ext xmlns:c16="http://schemas.microsoft.com/office/drawing/2014/chart" uri="{C3380CC4-5D6E-409C-BE32-E72D297353CC}">
              <c16:uniqueId val="{00000001-761B-4B59-9E4B-14CABB4C351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402.06</c:v>
                </c:pt>
              </c:numCache>
            </c:numRef>
          </c:val>
          <c:extLst>
            <c:ext xmlns:c16="http://schemas.microsoft.com/office/drawing/2014/chart" uri="{C3380CC4-5D6E-409C-BE32-E72D297353CC}">
              <c16:uniqueId val="{00000000-2D64-4915-8884-E39AD4B3B9E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391.34</c:v>
                </c:pt>
              </c:numCache>
            </c:numRef>
          </c:val>
          <c:smooth val="0"/>
          <c:extLst>
            <c:ext xmlns:c16="http://schemas.microsoft.com/office/drawing/2014/chart" uri="{C3380CC4-5D6E-409C-BE32-E72D297353CC}">
              <c16:uniqueId val="{00000001-2D64-4915-8884-E39AD4B3B9E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45"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島根県　西ノ島町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個別排水処理</v>
      </c>
      <c r="Q8" s="34"/>
      <c r="R8" s="34"/>
      <c r="S8" s="34"/>
      <c r="T8" s="34"/>
      <c r="U8" s="34"/>
      <c r="V8" s="34"/>
      <c r="W8" s="34" t="str">
        <f>データ!L6</f>
        <v>L2</v>
      </c>
      <c r="X8" s="34"/>
      <c r="Y8" s="34"/>
      <c r="Z8" s="34"/>
      <c r="AA8" s="34"/>
      <c r="AB8" s="34"/>
      <c r="AC8" s="34"/>
      <c r="AD8" s="35" t="str">
        <f>データ!$M$6</f>
        <v>非設置</v>
      </c>
      <c r="AE8" s="35"/>
      <c r="AF8" s="35"/>
      <c r="AG8" s="35"/>
      <c r="AH8" s="35"/>
      <c r="AI8" s="35"/>
      <c r="AJ8" s="35"/>
      <c r="AK8" s="3"/>
      <c r="AL8" s="36">
        <f>データ!S6</f>
        <v>2495</v>
      </c>
      <c r="AM8" s="36"/>
      <c r="AN8" s="36"/>
      <c r="AO8" s="36"/>
      <c r="AP8" s="36"/>
      <c r="AQ8" s="36"/>
      <c r="AR8" s="36"/>
      <c r="AS8" s="36"/>
      <c r="AT8" s="37">
        <f>データ!T6</f>
        <v>55.97</v>
      </c>
      <c r="AU8" s="37"/>
      <c r="AV8" s="37"/>
      <c r="AW8" s="37"/>
      <c r="AX8" s="37"/>
      <c r="AY8" s="37"/>
      <c r="AZ8" s="37"/>
      <c r="BA8" s="37"/>
      <c r="BB8" s="37">
        <f>データ!U6</f>
        <v>44.58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17.21</v>
      </c>
      <c r="J10" s="37"/>
      <c r="K10" s="37"/>
      <c r="L10" s="37"/>
      <c r="M10" s="37"/>
      <c r="N10" s="37"/>
      <c r="O10" s="37"/>
      <c r="P10" s="37">
        <f>データ!P6</f>
        <v>9.61</v>
      </c>
      <c r="Q10" s="37"/>
      <c r="R10" s="37"/>
      <c r="S10" s="37"/>
      <c r="T10" s="37"/>
      <c r="U10" s="37"/>
      <c r="V10" s="37"/>
      <c r="W10" s="37">
        <f>データ!Q6</f>
        <v>100</v>
      </c>
      <c r="X10" s="37"/>
      <c r="Y10" s="37"/>
      <c r="Z10" s="37"/>
      <c r="AA10" s="37"/>
      <c r="AB10" s="37"/>
      <c r="AC10" s="37"/>
      <c r="AD10" s="36">
        <f>データ!R6</f>
        <v>3525</v>
      </c>
      <c r="AE10" s="36"/>
      <c r="AF10" s="36"/>
      <c r="AG10" s="36"/>
      <c r="AH10" s="36"/>
      <c r="AI10" s="36"/>
      <c r="AJ10" s="36"/>
      <c r="AK10" s="2"/>
      <c r="AL10" s="36">
        <f>データ!V6</f>
        <v>236</v>
      </c>
      <c r="AM10" s="36"/>
      <c r="AN10" s="36"/>
      <c r="AO10" s="36"/>
      <c r="AP10" s="36"/>
      <c r="AQ10" s="36"/>
      <c r="AR10" s="36"/>
      <c r="AS10" s="36"/>
      <c r="AT10" s="37">
        <f>データ!W6</f>
        <v>0.25</v>
      </c>
      <c r="AU10" s="37"/>
      <c r="AV10" s="37"/>
      <c r="AW10" s="37"/>
      <c r="AX10" s="37"/>
      <c r="AY10" s="37"/>
      <c r="AZ10" s="37"/>
      <c r="BA10" s="37"/>
      <c r="BB10" s="37">
        <f>データ!X6</f>
        <v>944</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CxY6y11BIR7a32ETTdOpqitFAfzhyNDJvHhSYY+5B/0SNW0qnVx4HMhrUBcPhJBxpBC61qoOteYthYVAivNDUg==" saltValue="35ecTJwJjM0cvvXBH/n0o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325261</v>
      </c>
      <c r="D6" s="19">
        <f t="shared" si="3"/>
        <v>46</v>
      </c>
      <c r="E6" s="19">
        <f t="shared" si="3"/>
        <v>18</v>
      </c>
      <c r="F6" s="19">
        <f t="shared" si="3"/>
        <v>1</v>
      </c>
      <c r="G6" s="19">
        <f t="shared" si="3"/>
        <v>0</v>
      </c>
      <c r="H6" s="19" t="str">
        <f t="shared" si="3"/>
        <v>島根県　西ノ島町</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17.21</v>
      </c>
      <c r="P6" s="20">
        <f t="shared" si="3"/>
        <v>9.61</v>
      </c>
      <c r="Q6" s="20">
        <f t="shared" si="3"/>
        <v>100</v>
      </c>
      <c r="R6" s="20">
        <f t="shared" si="3"/>
        <v>3525</v>
      </c>
      <c r="S6" s="20">
        <f t="shared" si="3"/>
        <v>2495</v>
      </c>
      <c r="T6" s="20">
        <f t="shared" si="3"/>
        <v>55.97</v>
      </c>
      <c r="U6" s="20">
        <f t="shared" si="3"/>
        <v>44.58</v>
      </c>
      <c r="V6" s="20">
        <f t="shared" si="3"/>
        <v>236</v>
      </c>
      <c r="W6" s="20">
        <f t="shared" si="3"/>
        <v>0.25</v>
      </c>
      <c r="X6" s="20">
        <f t="shared" si="3"/>
        <v>944</v>
      </c>
      <c r="Y6" s="21" t="str">
        <f>IF(Y7="",NA(),Y7)</f>
        <v>-</v>
      </c>
      <c r="Z6" s="21" t="str">
        <f t="shared" ref="Z6:AH6" si="4">IF(Z7="",NA(),Z7)</f>
        <v>-</v>
      </c>
      <c r="AA6" s="21" t="str">
        <f t="shared" si="4"/>
        <v>-</v>
      </c>
      <c r="AB6" s="21" t="str">
        <f t="shared" si="4"/>
        <v>-</v>
      </c>
      <c r="AC6" s="21">
        <f t="shared" si="4"/>
        <v>102.76</v>
      </c>
      <c r="AD6" s="21" t="str">
        <f t="shared" si="4"/>
        <v>-</v>
      </c>
      <c r="AE6" s="21" t="str">
        <f t="shared" si="4"/>
        <v>-</v>
      </c>
      <c r="AF6" s="21" t="str">
        <f t="shared" si="4"/>
        <v>-</v>
      </c>
      <c r="AG6" s="21" t="str">
        <f t="shared" si="4"/>
        <v>-</v>
      </c>
      <c r="AH6" s="21">
        <f t="shared" si="4"/>
        <v>100.84</v>
      </c>
      <c r="AI6" s="20" t="str">
        <f>IF(AI7="","",IF(AI7="-","【-】","【"&amp;SUBSTITUTE(TEXT(AI7,"#,##0.00"),"-","△")&amp;"】"))</f>
        <v>【100.11】</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135.16999999999999</v>
      </c>
      <c r="AT6" s="20" t="str">
        <f>IF(AT7="","",IF(AT7="-","【-】","【"&amp;SUBSTITUTE(TEXT(AT7,"#,##0.00"),"-","△")&amp;"】"))</f>
        <v>【144.34】</v>
      </c>
      <c r="AU6" s="21" t="str">
        <f>IF(AU7="",NA(),AU7)</f>
        <v>-</v>
      </c>
      <c r="AV6" s="21" t="str">
        <f t="shared" ref="AV6:BD6" si="6">IF(AV7="",NA(),AV7)</f>
        <v>-</v>
      </c>
      <c r="AW6" s="21" t="str">
        <f t="shared" si="6"/>
        <v>-</v>
      </c>
      <c r="AX6" s="21" t="str">
        <f t="shared" si="6"/>
        <v>-</v>
      </c>
      <c r="AY6" s="21">
        <f t="shared" si="6"/>
        <v>92.81</v>
      </c>
      <c r="AZ6" s="21" t="str">
        <f t="shared" si="6"/>
        <v>-</v>
      </c>
      <c r="BA6" s="21" t="str">
        <f t="shared" si="6"/>
        <v>-</v>
      </c>
      <c r="BB6" s="21" t="str">
        <f t="shared" si="6"/>
        <v>-</v>
      </c>
      <c r="BC6" s="21" t="str">
        <f t="shared" si="6"/>
        <v>-</v>
      </c>
      <c r="BD6" s="21">
        <f t="shared" si="6"/>
        <v>113.41</v>
      </c>
      <c r="BE6" s="20" t="str">
        <f>IF(BE7="","",IF(BE7="-","【-】","【"&amp;SUBSTITUTE(TEXT(BE7,"#,##0.00"),"-","△")&amp;"】"))</f>
        <v>【114.26】</v>
      </c>
      <c r="BF6" s="21" t="str">
        <f>IF(BF7="",NA(),BF7)</f>
        <v>-</v>
      </c>
      <c r="BG6" s="21" t="str">
        <f t="shared" ref="BG6:BO6" si="7">IF(BG7="",NA(),BG7)</f>
        <v>-</v>
      </c>
      <c r="BH6" s="21" t="str">
        <f t="shared" si="7"/>
        <v>-</v>
      </c>
      <c r="BI6" s="21" t="str">
        <f t="shared" si="7"/>
        <v>-</v>
      </c>
      <c r="BJ6" s="21">
        <f t="shared" si="7"/>
        <v>988.7</v>
      </c>
      <c r="BK6" s="21" t="str">
        <f t="shared" si="7"/>
        <v>-</v>
      </c>
      <c r="BL6" s="21" t="str">
        <f t="shared" si="7"/>
        <v>-</v>
      </c>
      <c r="BM6" s="21" t="str">
        <f t="shared" si="7"/>
        <v>-</v>
      </c>
      <c r="BN6" s="21" t="str">
        <f t="shared" si="7"/>
        <v>-</v>
      </c>
      <c r="BO6" s="21">
        <f t="shared" si="7"/>
        <v>950.64</v>
      </c>
      <c r="BP6" s="20" t="str">
        <f>IF(BP7="","",IF(BP7="-","【-】","【"&amp;SUBSTITUTE(TEXT(BP7,"#,##0.00"),"-","△")&amp;"】"))</f>
        <v>【876.32】</v>
      </c>
      <c r="BQ6" s="21" t="str">
        <f>IF(BQ7="",NA(),BQ7)</f>
        <v>-</v>
      </c>
      <c r="BR6" s="21" t="str">
        <f t="shared" ref="BR6:BZ6" si="8">IF(BR7="",NA(),BR7)</f>
        <v>-</v>
      </c>
      <c r="BS6" s="21" t="str">
        <f t="shared" si="8"/>
        <v>-</v>
      </c>
      <c r="BT6" s="21" t="str">
        <f t="shared" si="8"/>
        <v>-</v>
      </c>
      <c r="BU6" s="21">
        <f t="shared" si="8"/>
        <v>30.66</v>
      </c>
      <c r="BV6" s="21" t="str">
        <f t="shared" si="8"/>
        <v>-</v>
      </c>
      <c r="BW6" s="21" t="str">
        <f t="shared" si="8"/>
        <v>-</v>
      </c>
      <c r="BX6" s="21" t="str">
        <f t="shared" si="8"/>
        <v>-</v>
      </c>
      <c r="BY6" s="21" t="str">
        <f t="shared" si="8"/>
        <v>-</v>
      </c>
      <c r="BZ6" s="21">
        <f t="shared" si="8"/>
        <v>38.549999999999997</v>
      </c>
      <c r="CA6" s="20" t="str">
        <f>IF(CA7="","",IF(CA7="-","【-】","【"&amp;SUBSTITUTE(TEXT(CA7,"#,##0.00"),"-","△")&amp;"】"))</f>
        <v>【39.48】</v>
      </c>
      <c r="CB6" s="21" t="str">
        <f>IF(CB7="",NA(),CB7)</f>
        <v>-</v>
      </c>
      <c r="CC6" s="21" t="str">
        <f t="shared" ref="CC6:CK6" si="9">IF(CC7="",NA(),CC7)</f>
        <v>-</v>
      </c>
      <c r="CD6" s="21" t="str">
        <f t="shared" si="9"/>
        <v>-</v>
      </c>
      <c r="CE6" s="21" t="str">
        <f t="shared" si="9"/>
        <v>-</v>
      </c>
      <c r="CF6" s="21">
        <f t="shared" si="9"/>
        <v>402.06</v>
      </c>
      <c r="CG6" s="21" t="str">
        <f t="shared" si="9"/>
        <v>-</v>
      </c>
      <c r="CH6" s="21" t="str">
        <f t="shared" si="9"/>
        <v>-</v>
      </c>
      <c r="CI6" s="21" t="str">
        <f t="shared" si="9"/>
        <v>-</v>
      </c>
      <c r="CJ6" s="21" t="str">
        <f t="shared" si="9"/>
        <v>-</v>
      </c>
      <c r="CK6" s="21">
        <f t="shared" si="9"/>
        <v>391.34</v>
      </c>
      <c r="CL6" s="20" t="str">
        <f>IF(CL7="","",IF(CL7="-","【-】","【"&amp;SUBSTITUTE(TEXT(CL7,"#,##0.00"),"-","△")&amp;"】"))</f>
        <v>【390.09】</v>
      </c>
      <c r="CM6" s="21" t="str">
        <f>IF(CM7="",NA(),CM7)</f>
        <v>-</v>
      </c>
      <c r="CN6" s="21" t="str">
        <f t="shared" ref="CN6:CV6" si="10">IF(CN7="",NA(),CN7)</f>
        <v>-</v>
      </c>
      <c r="CO6" s="21" t="str">
        <f t="shared" si="10"/>
        <v>-</v>
      </c>
      <c r="CP6" s="21" t="str">
        <f t="shared" si="10"/>
        <v>-</v>
      </c>
      <c r="CQ6" s="21">
        <f t="shared" si="10"/>
        <v>73.680000000000007</v>
      </c>
      <c r="CR6" s="21" t="str">
        <f t="shared" si="10"/>
        <v>-</v>
      </c>
      <c r="CS6" s="21" t="str">
        <f t="shared" si="10"/>
        <v>-</v>
      </c>
      <c r="CT6" s="21" t="str">
        <f t="shared" si="10"/>
        <v>-</v>
      </c>
      <c r="CU6" s="21" t="str">
        <f t="shared" si="10"/>
        <v>-</v>
      </c>
      <c r="CV6" s="21">
        <f t="shared" si="10"/>
        <v>44.52</v>
      </c>
      <c r="CW6" s="20" t="str">
        <f>IF(CW7="","",IF(CW7="-","【-】","【"&amp;SUBSTITUTE(TEXT(CW7,"#,##0.00"),"-","△")&amp;"】"))</f>
        <v>【45.56】</v>
      </c>
      <c r="CX6" s="21" t="str">
        <f>IF(CX7="",NA(),CX7)</f>
        <v>-</v>
      </c>
      <c r="CY6" s="21" t="str">
        <f t="shared" ref="CY6:DG6" si="11">IF(CY7="",NA(),CY7)</f>
        <v>-</v>
      </c>
      <c r="CZ6" s="21" t="str">
        <f t="shared" si="11"/>
        <v>-</v>
      </c>
      <c r="DA6" s="21" t="str">
        <f t="shared" si="11"/>
        <v>-</v>
      </c>
      <c r="DB6" s="21">
        <f t="shared" si="11"/>
        <v>25.42</v>
      </c>
      <c r="DC6" s="21" t="str">
        <f t="shared" si="11"/>
        <v>-</v>
      </c>
      <c r="DD6" s="21" t="str">
        <f t="shared" si="11"/>
        <v>-</v>
      </c>
      <c r="DE6" s="21" t="str">
        <f t="shared" si="11"/>
        <v>-</v>
      </c>
      <c r="DF6" s="21" t="str">
        <f t="shared" si="11"/>
        <v>-</v>
      </c>
      <c r="DG6" s="21">
        <f t="shared" si="11"/>
        <v>82.9</v>
      </c>
      <c r="DH6" s="20" t="str">
        <f>IF(DH7="","",IF(DH7="-","【-】","【"&amp;SUBSTITUTE(TEXT(DH7,"#,##0.00"),"-","△")&amp;"】"))</f>
        <v>【82.62】</v>
      </c>
      <c r="DI6" s="21" t="str">
        <f>IF(DI7="",NA(),DI7)</f>
        <v>-</v>
      </c>
      <c r="DJ6" s="21" t="str">
        <f t="shared" ref="DJ6:DR6" si="12">IF(DJ7="",NA(),DJ7)</f>
        <v>-</v>
      </c>
      <c r="DK6" s="21" t="str">
        <f t="shared" si="12"/>
        <v>-</v>
      </c>
      <c r="DL6" s="21" t="str">
        <f t="shared" si="12"/>
        <v>-</v>
      </c>
      <c r="DM6" s="21">
        <f t="shared" si="12"/>
        <v>35.71</v>
      </c>
      <c r="DN6" s="21" t="str">
        <f t="shared" si="12"/>
        <v>-</v>
      </c>
      <c r="DO6" s="21" t="str">
        <f t="shared" si="12"/>
        <v>-</v>
      </c>
      <c r="DP6" s="21" t="str">
        <f t="shared" si="12"/>
        <v>-</v>
      </c>
      <c r="DQ6" s="21" t="str">
        <f t="shared" si="12"/>
        <v>-</v>
      </c>
      <c r="DR6" s="21">
        <f t="shared" si="12"/>
        <v>39.79</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325261</v>
      </c>
      <c r="D7" s="23">
        <v>46</v>
      </c>
      <c r="E7" s="23">
        <v>18</v>
      </c>
      <c r="F7" s="23">
        <v>1</v>
      </c>
      <c r="G7" s="23">
        <v>0</v>
      </c>
      <c r="H7" s="23" t="s">
        <v>96</v>
      </c>
      <c r="I7" s="23" t="s">
        <v>97</v>
      </c>
      <c r="J7" s="23" t="s">
        <v>98</v>
      </c>
      <c r="K7" s="23" t="s">
        <v>99</v>
      </c>
      <c r="L7" s="23" t="s">
        <v>100</v>
      </c>
      <c r="M7" s="23" t="s">
        <v>101</v>
      </c>
      <c r="N7" s="24" t="s">
        <v>102</v>
      </c>
      <c r="O7" s="24">
        <v>17.21</v>
      </c>
      <c r="P7" s="24">
        <v>9.61</v>
      </c>
      <c r="Q7" s="24">
        <v>100</v>
      </c>
      <c r="R7" s="24">
        <v>3525</v>
      </c>
      <c r="S7" s="24">
        <v>2495</v>
      </c>
      <c r="T7" s="24">
        <v>55.97</v>
      </c>
      <c r="U7" s="24">
        <v>44.58</v>
      </c>
      <c r="V7" s="24">
        <v>236</v>
      </c>
      <c r="W7" s="24">
        <v>0.25</v>
      </c>
      <c r="X7" s="24">
        <v>944</v>
      </c>
      <c r="Y7" s="24" t="s">
        <v>102</v>
      </c>
      <c r="Z7" s="24" t="s">
        <v>102</v>
      </c>
      <c r="AA7" s="24" t="s">
        <v>102</v>
      </c>
      <c r="AB7" s="24" t="s">
        <v>102</v>
      </c>
      <c r="AC7" s="24">
        <v>102.76</v>
      </c>
      <c r="AD7" s="24" t="s">
        <v>102</v>
      </c>
      <c r="AE7" s="24" t="s">
        <v>102</v>
      </c>
      <c r="AF7" s="24" t="s">
        <v>102</v>
      </c>
      <c r="AG7" s="24" t="s">
        <v>102</v>
      </c>
      <c r="AH7" s="24">
        <v>100.84</v>
      </c>
      <c r="AI7" s="24">
        <v>100.11</v>
      </c>
      <c r="AJ7" s="24" t="s">
        <v>102</v>
      </c>
      <c r="AK7" s="24" t="s">
        <v>102</v>
      </c>
      <c r="AL7" s="24" t="s">
        <v>102</v>
      </c>
      <c r="AM7" s="24" t="s">
        <v>102</v>
      </c>
      <c r="AN7" s="24">
        <v>0</v>
      </c>
      <c r="AO7" s="24" t="s">
        <v>102</v>
      </c>
      <c r="AP7" s="24" t="s">
        <v>102</v>
      </c>
      <c r="AQ7" s="24" t="s">
        <v>102</v>
      </c>
      <c r="AR7" s="24" t="s">
        <v>102</v>
      </c>
      <c r="AS7" s="24">
        <v>135.16999999999999</v>
      </c>
      <c r="AT7" s="24">
        <v>144.34</v>
      </c>
      <c r="AU7" s="24" t="s">
        <v>102</v>
      </c>
      <c r="AV7" s="24" t="s">
        <v>102</v>
      </c>
      <c r="AW7" s="24" t="s">
        <v>102</v>
      </c>
      <c r="AX7" s="24" t="s">
        <v>102</v>
      </c>
      <c r="AY7" s="24">
        <v>92.81</v>
      </c>
      <c r="AZ7" s="24" t="s">
        <v>102</v>
      </c>
      <c r="BA7" s="24" t="s">
        <v>102</v>
      </c>
      <c r="BB7" s="24" t="s">
        <v>102</v>
      </c>
      <c r="BC7" s="24" t="s">
        <v>102</v>
      </c>
      <c r="BD7" s="24">
        <v>113.41</v>
      </c>
      <c r="BE7" s="24">
        <v>114.26</v>
      </c>
      <c r="BF7" s="24" t="s">
        <v>102</v>
      </c>
      <c r="BG7" s="24" t="s">
        <v>102</v>
      </c>
      <c r="BH7" s="24" t="s">
        <v>102</v>
      </c>
      <c r="BI7" s="24" t="s">
        <v>102</v>
      </c>
      <c r="BJ7" s="24">
        <v>988.7</v>
      </c>
      <c r="BK7" s="24" t="s">
        <v>102</v>
      </c>
      <c r="BL7" s="24" t="s">
        <v>102</v>
      </c>
      <c r="BM7" s="24" t="s">
        <v>102</v>
      </c>
      <c r="BN7" s="24" t="s">
        <v>102</v>
      </c>
      <c r="BO7" s="24">
        <v>950.64</v>
      </c>
      <c r="BP7" s="24">
        <v>876.32</v>
      </c>
      <c r="BQ7" s="24" t="s">
        <v>102</v>
      </c>
      <c r="BR7" s="24" t="s">
        <v>102</v>
      </c>
      <c r="BS7" s="24" t="s">
        <v>102</v>
      </c>
      <c r="BT7" s="24" t="s">
        <v>102</v>
      </c>
      <c r="BU7" s="24">
        <v>30.66</v>
      </c>
      <c r="BV7" s="24" t="s">
        <v>102</v>
      </c>
      <c r="BW7" s="24" t="s">
        <v>102</v>
      </c>
      <c r="BX7" s="24" t="s">
        <v>102</v>
      </c>
      <c r="BY7" s="24" t="s">
        <v>102</v>
      </c>
      <c r="BZ7" s="24">
        <v>38.549999999999997</v>
      </c>
      <c r="CA7" s="24">
        <v>39.479999999999997</v>
      </c>
      <c r="CB7" s="24" t="s">
        <v>102</v>
      </c>
      <c r="CC7" s="24" t="s">
        <v>102</v>
      </c>
      <c r="CD7" s="24" t="s">
        <v>102</v>
      </c>
      <c r="CE7" s="24" t="s">
        <v>102</v>
      </c>
      <c r="CF7" s="24">
        <v>402.06</v>
      </c>
      <c r="CG7" s="24" t="s">
        <v>102</v>
      </c>
      <c r="CH7" s="24" t="s">
        <v>102</v>
      </c>
      <c r="CI7" s="24" t="s">
        <v>102</v>
      </c>
      <c r="CJ7" s="24" t="s">
        <v>102</v>
      </c>
      <c r="CK7" s="24">
        <v>391.34</v>
      </c>
      <c r="CL7" s="24">
        <v>390.09</v>
      </c>
      <c r="CM7" s="24" t="s">
        <v>102</v>
      </c>
      <c r="CN7" s="24" t="s">
        <v>102</v>
      </c>
      <c r="CO7" s="24" t="s">
        <v>102</v>
      </c>
      <c r="CP7" s="24" t="s">
        <v>102</v>
      </c>
      <c r="CQ7" s="24">
        <v>73.680000000000007</v>
      </c>
      <c r="CR7" s="24" t="s">
        <v>102</v>
      </c>
      <c r="CS7" s="24" t="s">
        <v>102</v>
      </c>
      <c r="CT7" s="24" t="s">
        <v>102</v>
      </c>
      <c r="CU7" s="24" t="s">
        <v>102</v>
      </c>
      <c r="CV7" s="24">
        <v>44.52</v>
      </c>
      <c r="CW7" s="24">
        <v>45.56</v>
      </c>
      <c r="CX7" s="24" t="s">
        <v>102</v>
      </c>
      <c r="CY7" s="24" t="s">
        <v>102</v>
      </c>
      <c r="CZ7" s="24" t="s">
        <v>102</v>
      </c>
      <c r="DA7" s="24" t="s">
        <v>102</v>
      </c>
      <c r="DB7" s="24">
        <v>25.42</v>
      </c>
      <c r="DC7" s="24" t="s">
        <v>102</v>
      </c>
      <c r="DD7" s="24" t="s">
        <v>102</v>
      </c>
      <c r="DE7" s="24" t="s">
        <v>102</v>
      </c>
      <c r="DF7" s="24" t="s">
        <v>102</v>
      </c>
      <c r="DG7" s="24">
        <v>82.9</v>
      </c>
      <c r="DH7" s="24">
        <v>82.62</v>
      </c>
      <c r="DI7" s="24" t="s">
        <v>102</v>
      </c>
      <c r="DJ7" s="24" t="s">
        <v>102</v>
      </c>
      <c r="DK7" s="24" t="s">
        <v>102</v>
      </c>
      <c r="DL7" s="24" t="s">
        <v>102</v>
      </c>
      <c r="DM7" s="24">
        <v>35.71</v>
      </c>
      <c r="DN7" s="24" t="s">
        <v>102</v>
      </c>
      <c r="DO7" s="24" t="s">
        <v>102</v>
      </c>
      <c r="DP7" s="24" t="s">
        <v>102</v>
      </c>
      <c r="DQ7" s="24" t="s">
        <v>102</v>
      </c>
      <c r="DR7" s="24">
        <v>39.79</v>
      </c>
      <c r="DS7" s="24">
        <v>39.299999999999997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草苅 良和</cp:lastModifiedBy>
  <dcterms:created xsi:type="dcterms:W3CDTF">2025-12-23T06:33:41Z</dcterms:created>
  <dcterms:modified xsi:type="dcterms:W3CDTF">2026-02-04T05:17:28Z</dcterms:modified>
  <cp:category/>
</cp:coreProperties>
</file>