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地域振興部\市町村課\03財政グループ\財政グループ共通\03_公営企業一般\経営戦略\R7\R8.1.13_公営企業に係る経営比較分析表（令和６年度決算）の分析・公表について\05_公表データ\16_海士町\"/>
    </mc:Choice>
  </mc:AlternateContent>
  <xr:revisionPtr revIDLastSave="0" documentId="13_ncr:1_{37FE47B7-753F-4B2B-8C4A-85B9611C79DC}" xr6:coauthVersionLast="47" xr6:coauthVersionMax="47" xr10:uidLastSave="{00000000-0000-0000-0000-000000000000}"/>
  <workbookProtection workbookAlgorithmName="SHA-512" workbookHashValue="MFNklSjv5/ceUwELeI2joakwZ7ZvGPGAIOYX9MY2LFqPVGXCaFSWbF/5ZM2b0b1XHuWfAnqZT8KDI371oeVeSA==" workbookSaltValue="GSdIB7xt1ZY4nzANWQrhHA==" workbookSpinCount="100000" lockStructure="1"/>
  <bookViews>
    <workbookView xWindow="28680" yWindow="1125"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O6" i="5"/>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BB10" i="4"/>
  <c r="AT10" i="4"/>
  <c r="AL10" i="4"/>
  <c r="P10" i="4"/>
  <c r="I10" i="4"/>
  <c r="B10" i="4"/>
  <c r="BB8" i="4"/>
  <c r="W8" i="4"/>
  <c r="P8" i="4"/>
  <c r="I8" i="4"/>
  <c r="B8" i="4"/>
  <c r="B6" i="4"/>
</calcChain>
</file>

<file path=xl/sharedStrings.xml><?xml version="1.0" encoding="utf-8"?>
<sst xmlns="http://schemas.openxmlformats.org/spreadsheetml/2006/main" count="294" uniqueCount="113">
  <si>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</si>
  <si>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</si>
  <si>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</si>
  <si>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</si>
  <si>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</si>
  <si>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</si>
  <si>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</si>
  <si>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</si>
  <si>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</si>
  <si>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</si>
  <si>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</si>
  <si>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</si>
  <si>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</si>
  <si>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</si>
  <si>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</si>
  <si>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</si>
  <si>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</si>
  <si>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</si>
  <si>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</si>
  <si>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</si>
  <si>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</si>
  <si>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</si>
  <si>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</si>
  <si>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</si>
  <si>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</si>
  <si>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</si>
  <si>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</si>
  <si>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</si>
  <si>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</si>
  <si>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</si>
  <si>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</si>
  <si>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</si>
  <si>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</si>
  <si>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</si>
  <si>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</si>
  <si>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</si>
  <si>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</si>
  <si>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</si>
  <si>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</si>
  <si>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</si>
  <si>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</si>
  <si>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</si>
  <si>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</si>
  <si>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</si>
  <si>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</si>
  <si>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</si>
  <si>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</si>
  <si>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</si>
  <si>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</si>
  <si>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</si>
  <si>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</si>
  <si>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</si>
  <si>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</si>
  <si>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</si>
  <si>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</si>
  <si>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</si>
  <si>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</si>
  <si>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</si>
  <si>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</si>
  <si>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</si>
  <si>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</si>
  <si>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</si>
  <si>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</si>
  <si>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</si>
  <si>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</si>
  <si>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</si>
  <si>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</si>
  <si>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</si>
  <si>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</si>
  <si>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</si>
  <si>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</si>
  <si>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</si>
  <si>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</si>
  <si>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</si>
  <si>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</si>
  <si>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</si>
  <si>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</si>
  <si>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</si>
  <si>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</si>
  <si>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</si>
  <si>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</si>
  <si>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</si>
  <si>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</si>
  <si>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</si>
  <si>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</si>
  <si>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</si>
  <si>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</si>
  <si>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</si>
  <si>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</si>
  <si>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</si>
  <si>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</si>
  <si>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</si>
  <si>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</si>
  <si>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海士町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</si>
  <si>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</si>
  <si>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</si>
  <si>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</si>
  <si>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</si>
  <si>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</si>
  <si>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</si>
  <si>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</si>
  <si>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</si>
  <si>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</si>
  <si>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</si>
  <si>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</si>
  <si>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</si>
  <si>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</si>
  <si>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</si>
  <si>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</si>
  <si>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</si>
  <si>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本町の管路については、昭和６２年に整備されたものが一番古く、給水開始から約３５年経過しております。施設の老朽状況を確認しつつ、今後の管路の更新計画を検討していきたい。　　　　　　　　　　　　　　　　　　　　　　　　　電気機械設備については、１０年以上経過している設備があるため、平成３０年度より計画的な更新を随時実施しています。</t>
    <phoneticPr fontId="4"/>
  </si>
  <si>
    <t>　水道事業は、町民の日常生活に欠かせない水道を常に安定した量を確保しながら供給することが求められます。また町民の健康を守り、生活環境を維持するため、適切な水質管理及び清浄な水の供給を実施していくことに加えて、こうしたサービスを有事の際にも維持していくことが重要です。
　そのために「経営戦略」を着実に実行し、適切なローリングを実施することで、経費の削減及び適正な収入の確保、また施設の適正化を進めるなど、引き続き経営努力を行っていきます。</t>
    <phoneticPr fontId="4"/>
  </si>
  <si>
    <t xml:space="preserve"> 本町は、島根半島の沖合約６０kmに浮かぶ離島であり、人口密度も高くないことから、水道事業を経営するには厳しい環境にあります。
令和5年度より法適用に移行しました。健全な経営を目指し努力を続けて参ります。
［①経常的収支比率］は、平均値と同等となっており引き続き一般会計繰入金からの補填が必要な状態に変わりはなく、より効率的な運営のため経営改善に向けた取組を進めていく必要があります。
［②累積欠損金比率］［③流動比率］は共に類似団体の平均を下回っております。更なる経営改善に取り組みます。
［④企業債残高対給水収益比率］は、類似団体と比較すると高い傾向にあります。今後は人口減少や施設の老朽化などが進行するため、企業債も増加する予想であり、更なる経営努力に取り組みます。
［⑤料金回収率」は、類似団体と比較すると低めの数値となっております。これは、管理に必要な費用を一般会計から補填しているからであり、今後は給水収益を高めていけるよう適切な料金収入の確保に向けた努力が必要となります。
［⑥給水原価］は、類似団体と比較すると高くなっています。これは、給水区域が離島であり、人口密度が低く、給水人口に対して管路を含めた水道施設規模が大きくなっているためであると考えられます。　　　　　　　　　　　　　　　　　　　　　　　　　　　　　［⑦施設利用率］、［⑧有収率］に関しては、類似団体の平均値を上回っていますが、更なる改善に向けて効率的な取組を進めていきます。　　　　　　　　　　　　　　　　　　　　　　　　　　　　　　　　本町は、令和８年度までの経営見通しや投資計画に基づく「経営戦略」を策定済であり、この戦略を適切にローリングしていくことで健全な経営に計画的に取り組んでいきます。</t>
    <rPh sb="105" eb="107">
      <t>ケイジョウ</t>
    </rPh>
    <rPh sb="213" eb="215">
      <t>ルイジ</t>
    </rPh>
    <rPh sb="329" eb="330">
      <t>ト</t>
    </rPh>
    <rPh sb="331" eb="332">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</si>
</sst>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Alignment="1">
      <alignment horizontal="left" vertical="center"/>
    </xf>
    <xf numFmtId="0" fontId="16"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3B0-4345-A543-E20E2AA3FBC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0.49</c:v>
                </c:pt>
                <c:pt idx="4">
                  <c:v>0.32</c:v>
                </c:pt>
              </c:numCache>
            </c:numRef>
          </c:val>
          <c:smooth val="0"/>
          <c:extLst>
            <c:ext xmlns:c16="http://schemas.microsoft.com/office/drawing/2014/chart" uri="{C3380CC4-5D6E-409C-BE32-E72D297353CC}">
              <c16:uniqueId val="{00000001-13B0-4345-A543-E20E2AA3FBC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70.14</c:v>
                </c:pt>
                <c:pt idx="4">
                  <c:v>62.61</c:v>
                </c:pt>
              </c:numCache>
            </c:numRef>
          </c:val>
          <c:extLst>
            <c:ext xmlns:c16="http://schemas.microsoft.com/office/drawing/2014/chart" uri="{C3380CC4-5D6E-409C-BE32-E72D297353CC}">
              <c16:uniqueId val="{00000000-36E1-4787-AF48-3DF14331C4E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53.4</c:v>
                </c:pt>
                <c:pt idx="4">
                  <c:v>54.69</c:v>
                </c:pt>
              </c:numCache>
            </c:numRef>
          </c:val>
          <c:smooth val="0"/>
          <c:extLst>
            <c:ext xmlns:c16="http://schemas.microsoft.com/office/drawing/2014/chart" uri="{C3380CC4-5D6E-409C-BE32-E72D297353CC}">
              <c16:uniqueId val="{00000001-36E1-4787-AF48-3DF14331C4E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78.53</c:v>
                </c:pt>
                <c:pt idx="4">
                  <c:v>92.05</c:v>
                </c:pt>
              </c:numCache>
            </c:numRef>
          </c:val>
          <c:extLst>
            <c:ext xmlns:c16="http://schemas.microsoft.com/office/drawing/2014/chart" uri="{C3380CC4-5D6E-409C-BE32-E72D297353CC}">
              <c16:uniqueId val="{00000000-21FC-4CB9-A5E1-EC6C4674741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72.53</c:v>
                </c:pt>
                <c:pt idx="4">
                  <c:v>71.44</c:v>
                </c:pt>
              </c:numCache>
            </c:numRef>
          </c:val>
          <c:smooth val="0"/>
          <c:extLst>
            <c:ext xmlns:c16="http://schemas.microsoft.com/office/drawing/2014/chart" uri="{C3380CC4-5D6E-409C-BE32-E72D297353CC}">
              <c16:uniqueId val="{00000001-21FC-4CB9-A5E1-EC6C4674741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105.43</c:v>
                </c:pt>
                <c:pt idx="4">
                  <c:v>104.24</c:v>
                </c:pt>
              </c:numCache>
            </c:numRef>
          </c:val>
          <c:extLst>
            <c:ext xmlns:c16="http://schemas.microsoft.com/office/drawing/2014/chart" uri="{C3380CC4-5D6E-409C-BE32-E72D297353CC}">
              <c16:uniqueId val="{00000000-3B55-48DB-87E9-942A23C4754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103.1</c:v>
                </c:pt>
                <c:pt idx="4">
                  <c:v>101.77</c:v>
                </c:pt>
              </c:numCache>
            </c:numRef>
          </c:val>
          <c:smooth val="0"/>
          <c:extLst>
            <c:ext xmlns:c16="http://schemas.microsoft.com/office/drawing/2014/chart" uri="{C3380CC4-5D6E-409C-BE32-E72D297353CC}">
              <c16:uniqueId val="{00000001-3B55-48DB-87E9-942A23C4754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4.9400000000000004</c:v>
                </c:pt>
                <c:pt idx="4">
                  <c:v>7.82</c:v>
                </c:pt>
              </c:numCache>
            </c:numRef>
          </c:val>
          <c:extLst>
            <c:ext xmlns:c16="http://schemas.microsoft.com/office/drawing/2014/chart" uri="{C3380CC4-5D6E-409C-BE32-E72D297353CC}">
              <c16:uniqueId val="{00000000-B0FA-450B-9DFB-B6145EEF25C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40.46</c:v>
                </c:pt>
                <c:pt idx="4">
                  <c:v>37.1</c:v>
                </c:pt>
              </c:numCache>
            </c:numRef>
          </c:val>
          <c:smooth val="0"/>
          <c:extLst>
            <c:ext xmlns:c16="http://schemas.microsoft.com/office/drawing/2014/chart" uri="{C3380CC4-5D6E-409C-BE32-E72D297353CC}">
              <c16:uniqueId val="{00000001-B0FA-450B-9DFB-B6145EEF25C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0ED-4CFB-AD12-AB9B4560748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22.77</c:v>
                </c:pt>
                <c:pt idx="4">
                  <c:v>18.22</c:v>
                </c:pt>
              </c:numCache>
            </c:numRef>
          </c:val>
          <c:smooth val="0"/>
          <c:extLst>
            <c:ext xmlns:c16="http://schemas.microsoft.com/office/drawing/2014/chart" uri="{C3380CC4-5D6E-409C-BE32-E72D297353CC}">
              <c16:uniqueId val="{00000001-10ED-4CFB-AD12-AB9B4560748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D9D-4D5D-ADA3-599D97C8E8D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27.32</c:v>
                </c:pt>
                <c:pt idx="4">
                  <c:v>16.12</c:v>
                </c:pt>
              </c:numCache>
            </c:numRef>
          </c:val>
          <c:smooth val="0"/>
          <c:extLst>
            <c:ext xmlns:c16="http://schemas.microsoft.com/office/drawing/2014/chart" uri="{C3380CC4-5D6E-409C-BE32-E72D297353CC}">
              <c16:uniqueId val="{00000001-ED9D-4D5D-ADA3-599D97C8E8D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15.56</c:v>
                </c:pt>
                <c:pt idx="4">
                  <c:v>12.28</c:v>
                </c:pt>
              </c:numCache>
            </c:numRef>
          </c:val>
          <c:extLst>
            <c:ext xmlns:c16="http://schemas.microsoft.com/office/drawing/2014/chart" uri="{C3380CC4-5D6E-409C-BE32-E72D297353CC}">
              <c16:uniqueId val="{00000000-6ABE-4097-ABC6-D15BEF6928F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217.55</c:v>
                </c:pt>
                <c:pt idx="4">
                  <c:v>157.71</c:v>
                </c:pt>
              </c:numCache>
            </c:numRef>
          </c:val>
          <c:smooth val="0"/>
          <c:extLst>
            <c:ext xmlns:c16="http://schemas.microsoft.com/office/drawing/2014/chart" uri="{C3380CC4-5D6E-409C-BE32-E72D297353CC}">
              <c16:uniqueId val="{00000001-6ABE-4097-ABC6-D15BEF6928F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1518.74</c:v>
                </c:pt>
                <c:pt idx="4">
                  <c:v>1458.68</c:v>
                </c:pt>
              </c:numCache>
            </c:numRef>
          </c:val>
          <c:extLst>
            <c:ext xmlns:c16="http://schemas.microsoft.com/office/drawing/2014/chart" uri="{C3380CC4-5D6E-409C-BE32-E72D297353CC}">
              <c16:uniqueId val="{00000000-D2F4-44B2-953B-C6E02249B32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916.17</c:v>
                </c:pt>
                <c:pt idx="4">
                  <c:v>958.97</c:v>
                </c:pt>
              </c:numCache>
            </c:numRef>
          </c:val>
          <c:smooth val="0"/>
          <c:extLst>
            <c:ext xmlns:c16="http://schemas.microsoft.com/office/drawing/2014/chart" uri="{C3380CC4-5D6E-409C-BE32-E72D297353CC}">
              <c16:uniqueId val="{00000001-D2F4-44B2-953B-C6E02249B32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60.27</c:v>
                </c:pt>
                <c:pt idx="4">
                  <c:v>58.16</c:v>
                </c:pt>
              </c:numCache>
            </c:numRef>
          </c:val>
          <c:extLst>
            <c:ext xmlns:c16="http://schemas.microsoft.com/office/drawing/2014/chart" uri="{C3380CC4-5D6E-409C-BE32-E72D297353CC}">
              <c16:uniqueId val="{00000000-7657-4FAB-A344-F4AE76988A5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63.95</c:v>
                </c:pt>
                <c:pt idx="4">
                  <c:v>61.25</c:v>
                </c:pt>
              </c:numCache>
            </c:numRef>
          </c:val>
          <c:smooth val="0"/>
          <c:extLst>
            <c:ext xmlns:c16="http://schemas.microsoft.com/office/drawing/2014/chart" uri="{C3380CC4-5D6E-409C-BE32-E72D297353CC}">
              <c16:uniqueId val="{00000001-7657-4FAB-A344-F4AE76988A5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387.95</c:v>
                </c:pt>
                <c:pt idx="4">
                  <c:v>392.49</c:v>
                </c:pt>
              </c:numCache>
            </c:numRef>
          </c:val>
          <c:extLst>
            <c:ext xmlns:c16="http://schemas.microsoft.com/office/drawing/2014/chart" uri="{C3380CC4-5D6E-409C-BE32-E72D297353CC}">
              <c16:uniqueId val="{00000000-42F6-4750-90D9-A5BB7302ED2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263.56</c:v>
                </c:pt>
                <c:pt idx="4">
                  <c:v>279.83</c:v>
                </c:pt>
              </c:numCache>
            </c:numRef>
          </c:val>
          <c:smooth val="0"/>
          <c:extLst>
            <c:ext xmlns:c16="http://schemas.microsoft.com/office/drawing/2014/chart" uri="{C3380CC4-5D6E-409C-BE32-E72D297353CC}">
              <c16:uniqueId val="{00000001-42F6-4750-90D9-A5BB7302ED2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24" zoomScale="85" zoomScaleNormal="85"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島根県　海士町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1"/>
      <c r="AE6" s="71"/>
      <c r="AF6" s="71"/>
      <c r="AG6" s="7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1" t="s">
        <v>1</v>
      </c>
      <c r="C7" s="42"/>
      <c r="D7" s="42"/>
      <c r="E7" s="42"/>
      <c r="F7" s="42"/>
      <c r="G7" s="42"/>
      <c r="H7" s="42"/>
      <c r="I7" s="41" t="s">
        <v>2</v>
      </c>
      <c r="J7" s="42"/>
      <c r="K7" s="42"/>
      <c r="L7" s="42"/>
      <c r="M7" s="42"/>
      <c r="N7" s="42"/>
      <c r="O7" s="60"/>
      <c r="P7" s="43" t="s">
        <v>3</v>
      </c>
      <c r="Q7" s="43"/>
      <c r="R7" s="43"/>
      <c r="S7" s="43"/>
      <c r="T7" s="43"/>
      <c r="U7" s="43"/>
      <c r="V7" s="43"/>
      <c r="W7" s="43" t="s">
        <v>4</v>
      </c>
      <c r="X7" s="43"/>
      <c r="Y7" s="43"/>
      <c r="Z7" s="43"/>
      <c r="AA7" s="43"/>
      <c r="AB7" s="43"/>
      <c r="AC7" s="43"/>
      <c r="AD7" s="43" t="s">
        <v>5</v>
      </c>
      <c r="AE7" s="43"/>
      <c r="AF7" s="43"/>
      <c r="AG7" s="43"/>
      <c r="AH7" s="43"/>
      <c r="AI7" s="43"/>
      <c r="AJ7" s="43"/>
      <c r="AK7" s="2"/>
      <c r="AL7" s="43" t="s">
        <v>6</v>
      </c>
      <c r="AM7" s="43"/>
      <c r="AN7" s="43"/>
      <c r="AO7" s="43"/>
      <c r="AP7" s="43"/>
      <c r="AQ7" s="43"/>
      <c r="AR7" s="43"/>
      <c r="AS7" s="43"/>
      <c r="AT7" s="41" t="s">
        <v>7</v>
      </c>
      <c r="AU7" s="42"/>
      <c r="AV7" s="42"/>
      <c r="AW7" s="42"/>
      <c r="AX7" s="42"/>
      <c r="AY7" s="42"/>
      <c r="AZ7" s="42"/>
      <c r="BA7" s="42"/>
      <c r="BB7" s="43" t="s">
        <v>8</v>
      </c>
      <c r="BC7" s="43"/>
      <c r="BD7" s="43"/>
      <c r="BE7" s="43"/>
      <c r="BF7" s="43"/>
      <c r="BG7" s="43"/>
      <c r="BH7" s="43"/>
      <c r="BI7" s="43"/>
      <c r="BJ7" s="3"/>
      <c r="BK7" s="3"/>
      <c r="BL7" s="72" t="s">
        <v>9</v>
      </c>
      <c r="BM7" s="73"/>
      <c r="BN7" s="73"/>
      <c r="BO7" s="73"/>
      <c r="BP7" s="73"/>
      <c r="BQ7" s="73"/>
      <c r="BR7" s="73"/>
      <c r="BS7" s="73"/>
      <c r="BT7" s="73"/>
      <c r="BU7" s="73"/>
      <c r="BV7" s="73"/>
      <c r="BW7" s="73"/>
      <c r="BX7" s="73"/>
      <c r="BY7" s="74"/>
    </row>
    <row r="8" spans="1:78" ht="18.75" customHeight="1" x14ac:dyDescent="0.2">
      <c r="A8" s="2"/>
      <c r="B8" s="65" t="str">
        <f>データ!$I$6</f>
        <v>法適用</v>
      </c>
      <c r="C8" s="66"/>
      <c r="D8" s="66"/>
      <c r="E8" s="66"/>
      <c r="F8" s="66"/>
      <c r="G8" s="66"/>
      <c r="H8" s="66"/>
      <c r="I8" s="65" t="str">
        <f>データ!$J$6</f>
        <v>水道事業</v>
      </c>
      <c r="J8" s="66"/>
      <c r="K8" s="66"/>
      <c r="L8" s="66"/>
      <c r="M8" s="66"/>
      <c r="N8" s="66"/>
      <c r="O8" s="67"/>
      <c r="P8" s="68" t="str">
        <f>データ!$K$6</f>
        <v>簡易水道事業</v>
      </c>
      <c r="Q8" s="68"/>
      <c r="R8" s="68"/>
      <c r="S8" s="68"/>
      <c r="T8" s="68"/>
      <c r="U8" s="68"/>
      <c r="V8" s="68"/>
      <c r="W8" s="68" t="str">
        <f>データ!$L$6</f>
        <v>C3</v>
      </c>
      <c r="X8" s="68"/>
      <c r="Y8" s="68"/>
      <c r="Z8" s="68"/>
      <c r="AA8" s="68"/>
      <c r="AB8" s="68"/>
      <c r="AC8" s="68"/>
      <c r="AD8" s="68" t="str">
        <f>データ!$M$6</f>
        <v>非設置</v>
      </c>
      <c r="AE8" s="68"/>
      <c r="AF8" s="68"/>
      <c r="AG8" s="68"/>
      <c r="AH8" s="68"/>
      <c r="AI8" s="68"/>
      <c r="AJ8" s="68"/>
      <c r="AK8" s="2"/>
      <c r="AL8" s="59">
        <f>データ!$R$6</f>
        <v>2209</v>
      </c>
      <c r="AM8" s="59"/>
      <c r="AN8" s="59"/>
      <c r="AO8" s="59"/>
      <c r="AP8" s="59"/>
      <c r="AQ8" s="59"/>
      <c r="AR8" s="59"/>
      <c r="AS8" s="59"/>
      <c r="AT8" s="36">
        <f>データ!$S$6</f>
        <v>33.44</v>
      </c>
      <c r="AU8" s="37"/>
      <c r="AV8" s="37"/>
      <c r="AW8" s="37"/>
      <c r="AX8" s="37"/>
      <c r="AY8" s="37"/>
      <c r="AZ8" s="37"/>
      <c r="BA8" s="37"/>
      <c r="BB8" s="48">
        <f>データ!$T$6</f>
        <v>66.06</v>
      </c>
      <c r="BC8" s="48"/>
      <c r="BD8" s="48"/>
      <c r="BE8" s="48"/>
      <c r="BF8" s="48"/>
      <c r="BG8" s="48"/>
      <c r="BH8" s="48"/>
      <c r="BI8" s="48"/>
      <c r="BJ8" s="3"/>
      <c r="BK8" s="3"/>
      <c r="BL8" s="61" t="s">
        <v>10</v>
      </c>
      <c r="BM8" s="62"/>
      <c r="BN8" s="63" t="s">
        <v>11</v>
      </c>
      <c r="BO8" s="63"/>
      <c r="BP8" s="63"/>
      <c r="BQ8" s="63"/>
      <c r="BR8" s="63"/>
      <c r="BS8" s="63"/>
      <c r="BT8" s="63"/>
      <c r="BU8" s="63"/>
      <c r="BV8" s="63"/>
      <c r="BW8" s="63"/>
      <c r="BX8" s="63"/>
      <c r="BY8" s="64"/>
    </row>
    <row r="9" spans="1:78" ht="18.75" customHeight="1" x14ac:dyDescent="0.2">
      <c r="A9" s="2"/>
      <c r="B9" s="41" t="s">
        <v>12</v>
      </c>
      <c r="C9" s="42"/>
      <c r="D9" s="42"/>
      <c r="E9" s="42"/>
      <c r="F9" s="42"/>
      <c r="G9" s="42"/>
      <c r="H9" s="42"/>
      <c r="I9" s="41" t="s">
        <v>13</v>
      </c>
      <c r="J9" s="42"/>
      <c r="K9" s="42"/>
      <c r="L9" s="42"/>
      <c r="M9" s="42"/>
      <c r="N9" s="42"/>
      <c r="O9" s="60"/>
      <c r="P9" s="43" t="s">
        <v>14</v>
      </c>
      <c r="Q9" s="43"/>
      <c r="R9" s="43"/>
      <c r="S9" s="43"/>
      <c r="T9" s="43"/>
      <c r="U9" s="43"/>
      <c r="V9" s="43"/>
      <c r="W9" s="43" t="s">
        <v>15</v>
      </c>
      <c r="X9" s="43"/>
      <c r="Y9" s="43"/>
      <c r="Z9" s="43"/>
      <c r="AA9" s="43"/>
      <c r="AB9" s="43"/>
      <c r="AC9" s="43"/>
      <c r="AD9" s="2"/>
      <c r="AE9" s="2"/>
      <c r="AF9" s="2"/>
      <c r="AG9" s="2"/>
      <c r="AH9" s="2"/>
      <c r="AI9" s="2"/>
      <c r="AJ9" s="2"/>
      <c r="AK9" s="2"/>
      <c r="AL9" s="43" t="s">
        <v>16</v>
      </c>
      <c r="AM9" s="43"/>
      <c r="AN9" s="43"/>
      <c r="AO9" s="43"/>
      <c r="AP9" s="43"/>
      <c r="AQ9" s="43"/>
      <c r="AR9" s="43"/>
      <c r="AS9" s="43"/>
      <c r="AT9" s="41" t="s">
        <v>17</v>
      </c>
      <c r="AU9" s="42"/>
      <c r="AV9" s="42"/>
      <c r="AW9" s="42"/>
      <c r="AX9" s="42"/>
      <c r="AY9" s="42"/>
      <c r="AZ9" s="42"/>
      <c r="BA9" s="42"/>
      <c r="BB9" s="43" t="s">
        <v>18</v>
      </c>
      <c r="BC9" s="43"/>
      <c r="BD9" s="43"/>
      <c r="BE9" s="43"/>
      <c r="BF9" s="43"/>
      <c r="BG9" s="43"/>
      <c r="BH9" s="43"/>
      <c r="BI9" s="43"/>
      <c r="BJ9" s="3"/>
      <c r="BK9" s="3"/>
      <c r="BL9" s="44" t="s">
        <v>19</v>
      </c>
      <c r="BM9" s="45"/>
      <c r="BN9" s="46" t="s">
        <v>20</v>
      </c>
      <c r="BO9" s="46"/>
      <c r="BP9" s="46"/>
      <c r="BQ9" s="46"/>
      <c r="BR9" s="46"/>
      <c r="BS9" s="46"/>
      <c r="BT9" s="46"/>
      <c r="BU9" s="46"/>
      <c r="BV9" s="46"/>
      <c r="BW9" s="46"/>
      <c r="BX9" s="46"/>
      <c r="BY9" s="47"/>
    </row>
    <row r="10" spans="1:78" ht="18.75" customHeight="1" x14ac:dyDescent="0.2">
      <c r="A10" s="2"/>
      <c r="B10" s="36" t="str">
        <f>データ!$N$6</f>
        <v>-</v>
      </c>
      <c r="C10" s="37"/>
      <c r="D10" s="37"/>
      <c r="E10" s="37"/>
      <c r="F10" s="37"/>
      <c r="G10" s="37"/>
      <c r="H10" s="37"/>
      <c r="I10" s="36">
        <f>データ!$O$6</f>
        <v>58.91</v>
      </c>
      <c r="J10" s="37"/>
      <c r="K10" s="37"/>
      <c r="L10" s="37"/>
      <c r="M10" s="37"/>
      <c r="N10" s="37"/>
      <c r="O10" s="58"/>
      <c r="P10" s="48">
        <f>データ!$P$6</f>
        <v>100</v>
      </c>
      <c r="Q10" s="48"/>
      <c r="R10" s="48"/>
      <c r="S10" s="48"/>
      <c r="T10" s="48"/>
      <c r="U10" s="48"/>
      <c r="V10" s="48"/>
      <c r="W10" s="59">
        <f>データ!$Q$6</f>
        <v>4530</v>
      </c>
      <c r="X10" s="59"/>
      <c r="Y10" s="59"/>
      <c r="Z10" s="59"/>
      <c r="AA10" s="59"/>
      <c r="AB10" s="59"/>
      <c r="AC10" s="59"/>
      <c r="AD10" s="2"/>
      <c r="AE10" s="2"/>
      <c r="AF10" s="2"/>
      <c r="AG10" s="2"/>
      <c r="AH10" s="2"/>
      <c r="AI10" s="2"/>
      <c r="AJ10" s="2"/>
      <c r="AK10" s="2"/>
      <c r="AL10" s="59">
        <f>データ!$U$6</f>
        <v>2140</v>
      </c>
      <c r="AM10" s="59"/>
      <c r="AN10" s="59"/>
      <c r="AO10" s="59"/>
      <c r="AP10" s="59"/>
      <c r="AQ10" s="59"/>
      <c r="AR10" s="59"/>
      <c r="AS10" s="59"/>
      <c r="AT10" s="36">
        <f>データ!$V$6</f>
        <v>33.5</v>
      </c>
      <c r="AU10" s="37"/>
      <c r="AV10" s="37"/>
      <c r="AW10" s="37"/>
      <c r="AX10" s="37"/>
      <c r="AY10" s="37"/>
      <c r="AZ10" s="37"/>
      <c r="BA10" s="37"/>
      <c r="BB10" s="48">
        <f>データ!$W$6</f>
        <v>63.88</v>
      </c>
      <c r="BC10" s="48"/>
      <c r="BD10" s="48"/>
      <c r="BE10" s="48"/>
      <c r="BF10" s="48"/>
      <c r="BG10" s="48"/>
      <c r="BH10" s="48"/>
      <c r="BI10" s="48"/>
      <c r="BJ10" s="2"/>
      <c r="BK10" s="2"/>
      <c r="BL10" s="49" t="s">
        <v>21</v>
      </c>
      <c r="BM10" s="50"/>
      <c r="BN10" s="51" t="s">
        <v>22</v>
      </c>
      <c r="BO10" s="51"/>
      <c r="BP10" s="51"/>
      <c r="BQ10" s="51"/>
      <c r="BR10" s="51"/>
      <c r="BS10" s="51"/>
      <c r="BT10" s="51"/>
      <c r="BU10" s="51"/>
      <c r="BV10" s="51"/>
      <c r="BW10" s="51"/>
      <c r="BX10" s="51"/>
      <c r="BY10" s="52"/>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23</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24</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30" t="s">
        <v>25</v>
      </c>
      <c r="BM14" s="31"/>
      <c r="BN14" s="31"/>
      <c r="BO14" s="31"/>
      <c r="BP14" s="31"/>
      <c r="BQ14" s="31"/>
      <c r="BR14" s="31"/>
      <c r="BS14" s="31"/>
      <c r="BT14" s="31"/>
      <c r="BU14" s="31"/>
      <c r="BV14" s="31"/>
      <c r="BW14" s="31"/>
      <c r="BX14" s="31"/>
      <c r="BY14" s="31"/>
      <c r="BZ14" s="32"/>
    </row>
    <row r="15" spans="1:78" ht="13.5" customHeight="1" x14ac:dyDescent="0.2">
      <c r="A15" s="2"/>
      <c r="B15" s="38"/>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40"/>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112</v>
      </c>
      <c r="BM16" s="84"/>
      <c r="BN16" s="84"/>
      <c r="BO16" s="84"/>
      <c r="BP16" s="84"/>
      <c r="BQ16" s="84"/>
      <c r="BR16" s="84"/>
      <c r="BS16" s="84"/>
      <c r="BT16" s="84"/>
      <c r="BU16" s="84"/>
      <c r="BV16" s="84"/>
      <c r="BW16" s="84"/>
      <c r="BX16" s="84"/>
      <c r="BY16" s="84"/>
      <c r="BZ16" s="8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86" t="s">
        <v>26</v>
      </c>
      <c r="BM45" s="87"/>
      <c r="BN45" s="87"/>
      <c r="BO45" s="87"/>
      <c r="BP45" s="87"/>
      <c r="BQ45" s="87"/>
      <c r="BR45" s="87"/>
      <c r="BS45" s="87"/>
      <c r="BT45" s="87"/>
      <c r="BU45" s="87"/>
      <c r="BV45" s="87"/>
      <c r="BW45" s="87"/>
      <c r="BX45" s="87"/>
      <c r="BY45" s="87"/>
      <c r="BZ45" s="88"/>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9"/>
      <c r="BM46" s="90"/>
      <c r="BN46" s="90"/>
      <c r="BO46" s="90"/>
      <c r="BP46" s="90"/>
      <c r="BQ46" s="90"/>
      <c r="BR46" s="90"/>
      <c r="BS46" s="90"/>
      <c r="BT46" s="90"/>
      <c r="BU46" s="90"/>
      <c r="BV46" s="90"/>
      <c r="BW46" s="90"/>
      <c r="BX46" s="90"/>
      <c r="BY46" s="90"/>
      <c r="BZ46" s="91"/>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110</v>
      </c>
      <c r="BM47" s="84"/>
      <c r="BN47" s="84"/>
      <c r="BO47" s="84"/>
      <c r="BP47" s="84"/>
      <c r="BQ47" s="84"/>
      <c r="BR47" s="84"/>
      <c r="BS47" s="84"/>
      <c r="BT47" s="84"/>
      <c r="BU47" s="84"/>
      <c r="BV47" s="84"/>
      <c r="BW47" s="84"/>
      <c r="BX47" s="84"/>
      <c r="BY47" s="84"/>
      <c r="BZ47" s="8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2">
      <c r="A60" s="2"/>
      <c r="B60" s="38" t="s">
        <v>27</v>
      </c>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40"/>
      <c r="BK60" s="2"/>
      <c r="BL60" s="83"/>
      <c r="BM60" s="84"/>
      <c r="BN60" s="84"/>
      <c r="BO60" s="84"/>
      <c r="BP60" s="84"/>
      <c r="BQ60" s="84"/>
      <c r="BR60" s="84"/>
      <c r="BS60" s="84"/>
      <c r="BT60" s="84"/>
      <c r="BU60" s="84"/>
      <c r="BV60" s="84"/>
      <c r="BW60" s="84"/>
      <c r="BX60" s="84"/>
      <c r="BY60" s="84"/>
      <c r="BZ60" s="85"/>
    </row>
    <row r="61" spans="1:78" ht="13.5" customHeight="1" x14ac:dyDescent="0.2">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40"/>
      <c r="BK61" s="2"/>
      <c r="BL61" s="83"/>
      <c r="BM61" s="84"/>
      <c r="BN61" s="84"/>
      <c r="BO61" s="84"/>
      <c r="BP61" s="84"/>
      <c r="BQ61" s="84"/>
      <c r="BR61" s="84"/>
      <c r="BS61" s="84"/>
      <c r="BT61" s="84"/>
      <c r="BU61" s="84"/>
      <c r="BV61" s="84"/>
      <c r="BW61" s="84"/>
      <c r="BX61" s="84"/>
      <c r="BY61" s="84"/>
      <c r="BZ61" s="8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6" t="s">
        <v>28</v>
      </c>
      <c r="BM64" s="87"/>
      <c r="BN64" s="87"/>
      <c r="BO64" s="87"/>
      <c r="BP64" s="87"/>
      <c r="BQ64" s="87"/>
      <c r="BR64" s="87"/>
      <c r="BS64" s="87"/>
      <c r="BT64" s="87"/>
      <c r="BU64" s="87"/>
      <c r="BV64" s="87"/>
      <c r="BW64" s="87"/>
      <c r="BX64" s="87"/>
      <c r="BY64" s="87"/>
      <c r="BZ64" s="88"/>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9"/>
      <c r="BM65" s="90"/>
      <c r="BN65" s="90"/>
      <c r="BO65" s="90"/>
      <c r="BP65" s="90"/>
      <c r="BQ65" s="90"/>
      <c r="BR65" s="90"/>
      <c r="BS65" s="90"/>
      <c r="BT65" s="90"/>
      <c r="BU65" s="90"/>
      <c r="BV65" s="90"/>
      <c r="BW65" s="90"/>
      <c r="BX65" s="90"/>
      <c r="BY65" s="90"/>
      <c r="BZ65" s="91"/>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111</v>
      </c>
      <c r="BM66" s="84"/>
      <c r="BN66" s="84"/>
      <c r="BO66" s="84"/>
      <c r="BP66" s="84"/>
      <c r="BQ66" s="84"/>
      <c r="BR66" s="84"/>
      <c r="BS66" s="84"/>
      <c r="BT66" s="84"/>
      <c r="BU66" s="84"/>
      <c r="BV66" s="84"/>
      <c r="BW66" s="84"/>
      <c r="BX66" s="84"/>
      <c r="BY66" s="84"/>
      <c r="BZ66" s="8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2"/>
      <c r="BM82" s="93"/>
      <c r="BN82" s="93"/>
      <c r="BO82" s="93"/>
      <c r="BP82" s="93"/>
      <c r="BQ82" s="93"/>
      <c r="BR82" s="93"/>
      <c r="BS82" s="93"/>
      <c r="BT82" s="93"/>
      <c r="BU82" s="93"/>
      <c r="BV82" s="93"/>
      <c r="BW82" s="93"/>
      <c r="BX82" s="93"/>
      <c r="BY82" s="93"/>
      <c r="BZ82" s="9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LHTaHCvKW4aNJY9neKzYFHakkiSgq1z6/gx44W614ZfOddanzWhpthJqtwjRuM20ngbKlXNBdLqFOyRrt49SDQ==" saltValue="LRB9pNuBemVOHmH873hT3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2">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325252</v>
      </c>
      <c r="D6" s="20">
        <f t="shared" si="3"/>
        <v>46</v>
      </c>
      <c r="E6" s="20">
        <f t="shared" si="3"/>
        <v>1</v>
      </c>
      <c r="F6" s="20">
        <f t="shared" si="3"/>
        <v>0</v>
      </c>
      <c r="G6" s="20">
        <f t="shared" si="3"/>
        <v>5</v>
      </c>
      <c r="H6" s="20" t="str">
        <f t="shared" si="3"/>
        <v>島根県　海士町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58.91</v>
      </c>
      <c r="P6" s="21">
        <f t="shared" si="3"/>
        <v>100</v>
      </c>
      <c r="Q6" s="21">
        <f t="shared" si="3"/>
        <v>4530</v>
      </c>
      <c r="R6" s="21">
        <f t="shared" si="3"/>
        <v>2209</v>
      </c>
      <c r="S6" s="21">
        <f t="shared" si="3"/>
        <v>33.44</v>
      </c>
      <c r="T6" s="21">
        <f t="shared" si="3"/>
        <v>66.06</v>
      </c>
      <c r="U6" s="21">
        <f t="shared" si="3"/>
        <v>2140</v>
      </c>
      <c r="V6" s="21">
        <f t="shared" si="3"/>
        <v>33.5</v>
      </c>
      <c r="W6" s="21">
        <f t="shared" si="3"/>
        <v>63.88</v>
      </c>
      <c r="X6" s="22" t="str">
        <f>IF(X7="",NA(),X7)</f>
        <v>-</v>
      </c>
      <c r="Y6" s="22" t="str">
        <f t="shared" ref="Y6:AG6" si="4">IF(Y7="",NA(),Y7)</f>
        <v>-</v>
      </c>
      <c r="Z6" s="22" t="str">
        <f t="shared" si="4"/>
        <v>-</v>
      </c>
      <c r="AA6" s="22">
        <f t="shared" si="4"/>
        <v>105.43</v>
      </c>
      <c r="AB6" s="22">
        <f t="shared" si="4"/>
        <v>104.24</v>
      </c>
      <c r="AC6" s="22" t="str">
        <f t="shared" si="4"/>
        <v>-</v>
      </c>
      <c r="AD6" s="22" t="str">
        <f t="shared" si="4"/>
        <v>-</v>
      </c>
      <c r="AE6" s="22" t="str">
        <f t="shared" si="4"/>
        <v>-</v>
      </c>
      <c r="AF6" s="22">
        <f t="shared" si="4"/>
        <v>103.1</v>
      </c>
      <c r="AG6" s="22">
        <f t="shared" si="4"/>
        <v>101.77</v>
      </c>
      <c r="AH6" s="21" t="str">
        <f>IF(AH7="","",IF(AH7="-","【-】","【"&amp;SUBSTITUTE(TEXT(AH7,"#,##0.00"),"-","△")&amp;"】"))</f>
        <v>【102.02】</v>
      </c>
      <c r="AI6" s="22" t="str">
        <f>IF(AI7="",NA(),AI7)</f>
        <v>-</v>
      </c>
      <c r="AJ6" s="22" t="str">
        <f t="shared" ref="AJ6:AR6" si="5">IF(AJ7="",NA(),AJ7)</f>
        <v>-</v>
      </c>
      <c r="AK6" s="22" t="str">
        <f t="shared" si="5"/>
        <v>-</v>
      </c>
      <c r="AL6" s="21">
        <f t="shared" si="5"/>
        <v>0</v>
      </c>
      <c r="AM6" s="21">
        <f t="shared" si="5"/>
        <v>0</v>
      </c>
      <c r="AN6" s="22" t="str">
        <f t="shared" si="5"/>
        <v>-</v>
      </c>
      <c r="AO6" s="22" t="str">
        <f t="shared" si="5"/>
        <v>-</v>
      </c>
      <c r="AP6" s="22" t="str">
        <f t="shared" si="5"/>
        <v>-</v>
      </c>
      <c r="AQ6" s="22">
        <f t="shared" si="5"/>
        <v>27.32</v>
      </c>
      <c r="AR6" s="22">
        <f t="shared" si="5"/>
        <v>16.12</v>
      </c>
      <c r="AS6" s="21" t="str">
        <f>IF(AS7="","",IF(AS7="-","【-】","【"&amp;SUBSTITUTE(TEXT(AS7,"#,##0.00"),"-","△")&amp;"】"))</f>
        <v>【26.96】</v>
      </c>
      <c r="AT6" s="22" t="str">
        <f>IF(AT7="",NA(),AT7)</f>
        <v>-</v>
      </c>
      <c r="AU6" s="22" t="str">
        <f t="shared" ref="AU6:BC6" si="6">IF(AU7="",NA(),AU7)</f>
        <v>-</v>
      </c>
      <c r="AV6" s="22" t="str">
        <f t="shared" si="6"/>
        <v>-</v>
      </c>
      <c r="AW6" s="22">
        <f t="shared" si="6"/>
        <v>15.56</v>
      </c>
      <c r="AX6" s="22">
        <f t="shared" si="6"/>
        <v>12.28</v>
      </c>
      <c r="AY6" s="22" t="str">
        <f t="shared" si="6"/>
        <v>-</v>
      </c>
      <c r="AZ6" s="22" t="str">
        <f t="shared" si="6"/>
        <v>-</v>
      </c>
      <c r="BA6" s="22" t="str">
        <f t="shared" si="6"/>
        <v>-</v>
      </c>
      <c r="BB6" s="22">
        <f t="shared" si="6"/>
        <v>217.55</v>
      </c>
      <c r="BC6" s="22">
        <f t="shared" si="6"/>
        <v>157.71</v>
      </c>
      <c r="BD6" s="21" t="str">
        <f>IF(BD7="","",IF(BD7="-","【-】","【"&amp;SUBSTITUTE(TEXT(BD7,"#,##0.00"),"-","△")&amp;"】"))</f>
        <v>【142.39】</v>
      </c>
      <c r="BE6" s="22" t="str">
        <f>IF(BE7="",NA(),BE7)</f>
        <v>-</v>
      </c>
      <c r="BF6" s="22" t="str">
        <f t="shared" ref="BF6:BN6" si="7">IF(BF7="",NA(),BF7)</f>
        <v>-</v>
      </c>
      <c r="BG6" s="22" t="str">
        <f t="shared" si="7"/>
        <v>-</v>
      </c>
      <c r="BH6" s="22">
        <f t="shared" si="7"/>
        <v>1518.74</v>
      </c>
      <c r="BI6" s="22">
        <f t="shared" si="7"/>
        <v>1458.68</v>
      </c>
      <c r="BJ6" s="22" t="str">
        <f t="shared" si="7"/>
        <v>-</v>
      </c>
      <c r="BK6" s="22" t="str">
        <f t="shared" si="7"/>
        <v>-</v>
      </c>
      <c r="BL6" s="22" t="str">
        <f t="shared" si="7"/>
        <v>-</v>
      </c>
      <c r="BM6" s="22">
        <f t="shared" si="7"/>
        <v>916.17</v>
      </c>
      <c r="BN6" s="22">
        <f t="shared" si="7"/>
        <v>958.97</v>
      </c>
      <c r="BO6" s="21" t="str">
        <f>IF(BO7="","",IF(BO7="-","【-】","【"&amp;SUBSTITUTE(TEXT(BO7,"#,##0.00"),"-","△")&amp;"】"))</f>
        <v>【1,043.36】</v>
      </c>
      <c r="BP6" s="22" t="str">
        <f>IF(BP7="",NA(),BP7)</f>
        <v>-</v>
      </c>
      <c r="BQ6" s="22" t="str">
        <f t="shared" ref="BQ6:BY6" si="8">IF(BQ7="",NA(),BQ7)</f>
        <v>-</v>
      </c>
      <c r="BR6" s="22" t="str">
        <f t="shared" si="8"/>
        <v>-</v>
      </c>
      <c r="BS6" s="22">
        <f t="shared" si="8"/>
        <v>60.27</v>
      </c>
      <c r="BT6" s="22">
        <f t="shared" si="8"/>
        <v>58.16</v>
      </c>
      <c r="BU6" s="22" t="str">
        <f t="shared" si="8"/>
        <v>-</v>
      </c>
      <c r="BV6" s="22" t="str">
        <f t="shared" si="8"/>
        <v>-</v>
      </c>
      <c r="BW6" s="22" t="str">
        <f t="shared" si="8"/>
        <v>-</v>
      </c>
      <c r="BX6" s="22">
        <f t="shared" si="8"/>
        <v>63.95</v>
      </c>
      <c r="BY6" s="22">
        <f t="shared" si="8"/>
        <v>61.25</v>
      </c>
      <c r="BZ6" s="21" t="str">
        <f>IF(BZ7="","",IF(BZ7="-","【-】","【"&amp;SUBSTITUTE(TEXT(BZ7,"#,##0.00"),"-","△")&amp;"】"))</f>
        <v>【56.19】</v>
      </c>
      <c r="CA6" s="22" t="str">
        <f>IF(CA7="",NA(),CA7)</f>
        <v>-</v>
      </c>
      <c r="CB6" s="22" t="str">
        <f t="shared" ref="CB6:CJ6" si="9">IF(CB7="",NA(),CB7)</f>
        <v>-</v>
      </c>
      <c r="CC6" s="22" t="str">
        <f t="shared" si="9"/>
        <v>-</v>
      </c>
      <c r="CD6" s="22">
        <f t="shared" si="9"/>
        <v>387.95</v>
      </c>
      <c r="CE6" s="22">
        <f t="shared" si="9"/>
        <v>392.49</v>
      </c>
      <c r="CF6" s="22" t="str">
        <f t="shared" si="9"/>
        <v>-</v>
      </c>
      <c r="CG6" s="22" t="str">
        <f t="shared" si="9"/>
        <v>-</v>
      </c>
      <c r="CH6" s="22" t="str">
        <f t="shared" si="9"/>
        <v>-</v>
      </c>
      <c r="CI6" s="22">
        <f t="shared" si="9"/>
        <v>263.56</v>
      </c>
      <c r="CJ6" s="22">
        <f t="shared" si="9"/>
        <v>279.83</v>
      </c>
      <c r="CK6" s="21" t="str">
        <f>IF(CK7="","",IF(CK7="-","【-】","【"&amp;SUBSTITUTE(TEXT(CK7,"#,##0.00"),"-","△")&amp;"】"))</f>
        <v>【285.60】</v>
      </c>
      <c r="CL6" s="22" t="str">
        <f>IF(CL7="",NA(),CL7)</f>
        <v>-</v>
      </c>
      <c r="CM6" s="22" t="str">
        <f t="shared" ref="CM6:CU6" si="10">IF(CM7="",NA(),CM7)</f>
        <v>-</v>
      </c>
      <c r="CN6" s="22" t="str">
        <f t="shared" si="10"/>
        <v>-</v>
      </c>
      <c r="CO6" s="22">
        <f t="shared" si="10"/>
        <v>70.14</v>
      </c>
      <c r="CP6" s="22">
        <f t="shared" si="10"/>
        <v>62.61</v>
      </c>
      <c r="CQ6" s="22" t="str">
        <f t="shared" si="10"/>
        <v>-</v>
      </c>
      <c r="CR6" s="22" t="str">
        <f t="shared" si="10"/>
        <v>-</v>
      </c>
      <c r="CS6" s="22" t="str">
        <f t="shared" si="10"/>
        <v>-</v>
      </c>
      <c r="CT6" s="22">
        <f t="shared" si="10"/>
        <v>53.4</v>
      </c>
      <c r="CU6" s="22">
        <f t="shared" si="10"/>
        <v>54.69</v>
      </c>
      <c r="CV6" s="21" t="str">
        <f>IF(CV7="","",IF(CV7="-","【-】","【"&amp;SUBSTITUTE(TEXT(CV7,"#,##0.00"),"-","△")&amp;"】"))</f>
        <v>【48.33】</v>
      </c>
      <c r="CW6" s="22" t="str">
        <f>IF(CW7="",NA(),CW7)</f>
        <v>-</v>
      </c>
      <c r="CX6" s="22" t="str">
        <f t="shared" ref="CX6:DF6" si="11">IF(CX7="",NA(),CX7)</f>
        <v>-</v>
      </c>
      <c r="CY6" s="22" t="str">
        <f t="shared" si="11"/>
        <v>-</v>
      </c>
      <c r="CZ6" s="22">
        <f t="shared" si="11"/>
        <v>78.53</v>
      </c>
      <c r="DA6" s="22">
        <f t="shared" si="11"/>
        <v>92.05</v>
      </c>
      <c r="DB6" s="22" t="str">
        <f t="shared" si="11"/>
        <v>-</v>
      </c>
      <c r="DC6" s="22" t="str">
        <f t="shared" si="11"/>
        <v>-</v>
      </c>
      <c r="DD6" s="22" t="str">
        <f t="shared" si="11"/>
        <v>-</v>
      </c>
      <c r="DE6" s="22">
        <f t="shared" si="11"/>
        <v>72.53</v>
      </c>
      <c r="DF6" s="22">
        <f t="shared" si="11"/>
        <v>71.44</v>
      </c>
      <c r="DG6" s="21" t="str">
        <f>IF(DG7="","",IF(DG7="-","【-】","【"&amp;SUBSTITUTE(TEXT(DG7,"#,##0.00"),"-","△")&amp;"】"))</f>
        <v>【70.34】</v>
      </c>
      <c r="DH6" s="22" t="str">
        <f>IF(DH7="",NA(),DH7)</f>
        <v>-</v>
      </c>
      <c r="DI6" s="22" t="str">
        <f t="shared" ref="DI6:DQ6" si="12">IF(DI7="",NA(),DI7)</f>
        <v>-</v>
      </c>
      <c r="DJ6" s="22" t="str">
        <f t="shared" si="12"/>
        <v>-</v>
      </c>
      <c r="DK6" s="22">
        <f t="shared" si="12"/>
        <v>4.9400000000000004</v>
      </c>
      <c r="DL6" s="22">
        <f t="shared" si="12"/>
        <v>7.82</v>
      </c>
      <c r="DM6" s="22" t="str">
        <f t="shared" si="12"/>
        <v>-</v>
      </c>
      <c r="DN6" s="22" t="str">
        <f t="shared" si="12"/>
        <v>-</v>
      </c>
      <c r="DO6" s="22" t="str">
        <f t="shared" si="12"/>
        <v>-</v>
      </c>
      <c r="DP6" s="22">
        <f t="shared" si="12"/>
        <v>40.46</v>
      </c>
      <c r="DQ6" s="22">
        <f t="shared" si="12"/>
        <v>37.1</v>
      </c>
      <c r="DR6" s="21" t="str">
        <f>IF(DR7="","",IF(DR7="-","【-】","【"&amp;SUBSTITUTE(TEXT(DR7,"#,##0.00"),"-","△")&amp;"】"))</f>
        <v>【35.50】</v>
      </c>
      <c r="DS6" s="22" t="str">
        <f>IF(DS7="",NA(),DS7)</f>
        <v>-</v>
      </c>
      <c r="DT6" s="22" t="str">
        <f t="shared" ref="DT6:EB6" si="13">IF(DT7="",NA(),DT7)</f>
        <v>-</v>
      </c>
      <c r="DU6" s="22" t="str">
        <f t="shared" si="13"/>
        <v>-</v>
      </c>
      <c r="DV6" s="21">
        <f t="shared" si="13"/>
        <v>0</v>
      </c>
      <c r="DW6" s="21">
        <f t="shared" si="13"/>
        <v>0</v>
      </c>
      <c r="DX6" s="22" t="str">
        <f t="shared" si="13"/>
        <v>-</v>
      </c>
      <c r="DY6" s="22" t="str">
        <f t="shared" si="13"/>
        <v>-</v>
      </c>
      <c r="DZ6" s="22" t="str">
        <f t="shared" si="13"/>
        <v>-</v>
      </c>
      <c r="EA6" s="22">
        <f t="shared" si="13"/>
        <v>22.77</v>
      </c>
      <c r="EB6" s="22">
        <f t="shared" si="13"/>
        <v>18.22</v>
      </c>
      <c r="EC6" s="21" t="str">
        <f>IF(EC7="","",IF(EC7="-","【-】","【"&amp;SUBSTITUTE(TEXT(EC7,"#,##0.00"),"-","△")&amp;"】"))</f>
        <v>【16.16】</v>
      </c>
      <c r="ED6" s="22" t="str">
        <f>IF(ED7="",NA(),ED7)</f>
        <v>-</v>
      </c>
      <c r="EE6" s="22" t="str">
        <f t="shared" ref="EE6:EM6" si="14">IF(EE7="",NA(),EE7)</f>
        <v>-</v>
      </c>
      <c r="EF6" s="22" t="str">
        <f t="shared" si="14"/>
        <v>-</v>
      </c>
      <c r="EG6" s="21">
        <f t="shared" si="14"/>
        <v>0</v>
      </c>
      <c r="EH6" s="21">
        <f t="shared" si="14"/>
        <v>0</v>
      </c>
      <c r="EI6" s="22" t="str">
        <f t="shared" si="14"/>
        <v>-</v>
      </c>
      <c r="EJ6" s="22" t="str">
        <f t="shared" si="14"/>
        <v>-</v>
      </c>
      <c r="EK6" s="22" t="str">
        <f t="shared" si="14"/>
        <v>-</v>
      </c>
      <c r="EL6" s="22">
        <f t="shared" si="14"/>
        <v>0.49</v>
      </c>
      <c r="EM6" s="22">
        <f t="shared" si="14"/>
        <v>0.32</v>
      </c>
      <c r="EN6" s="21" t="str">
        <f>IF(EN7="","",IF(EN7="-","【-】","【"&amp;SUBSTITUTE(TEXT(EN7,"#,##0.00"),"-","△")&amp;"】"))</f>
        <v>【0.28】</v>
      </c>
    </row>
    <row r="7" spans="1:144" s="23" customFormat="1" x14ac:dyDescent="0.2">
      <c r="A7" s="15"/>
      <c r="B7" s="24">
        <v>2024</v>
      </c>
      <c r="C7" s="24">
        <v>325252</v>
      </c>
      <c r="D7" s="24">
        <v>46</v>
      </c>
      <c r="E7" s="24">
        <v>1</v>
      </c>
      <c r="F7" s="24">
        <v>0</v>
      </c>
      <c r="G7" s="24">
        <v>5</v>
      </c>
      <c r="H7" s="24" t="s">
        <v>93</v>
      </c>
      <c r="I7" s="24" t="s">
        <v>94</v>
      </c>
      <c r="J7" s="24" t="s">
        <v>95</v>
      </c>
      <c r="K7" s="24" t="s">
        <v>96</v>
      </c>
      <c r="L7" s="24" t="s">
        <v>97</v>
      </c>
      <c r="M7" s="24" t="s">
        <v>98</v>
      </c>
      <c r="N7" s="25" t="s">
        <v>99</v>
      </c>
      <c r="O7" s="25">
        <v>58.91</v>
      </c>
      <c r="P7" s="25">
        <v>100</v>
      </c>
      <c r="Q7" s="25">
        <v>4530</v>
      </c>
      <c r="R7" s="25">
        <v>2209</v>
      </c>
      <c r="S7" s="25">
        <v>33.44</v>
      </c>
      <c r="T7" s="25">
        <v>66.06</v>
      </c>
      <c r="U7" s="25">
        <v>2140</v>
      </c>
      <c r="V7" s="25">
        <v>33.5</v>
      </c>
      <c r="W7" s="25">
        <v>63.88</v>
      </c>
      <c r="X7" s="25" t="s">
        <v>99</v>
      </c>
      <c r="Y7" s="25" t="s">
        <v>99</v>
      </c>
      <c r="Z7" s="25" t="s">
        <v>99</v>
      </c>
      <c r="AA7" s="25">
        <v>105.43</v>
      </c>
      <c r="AB7" s="25">
        <v>104.24</v>
      </c>
      <c r="AC7" s="25" t="s">
        <v>99</v>
      </c>
      <c r="AD7" s="25" t="s">
        <v>99</v>
      </c>
      <c r="AE7" s="25" t="s">
        <v>99</v>
      </c>
      <c r="AF7" s="25">
        <v>103.1</v>
      </c>
      <c r="AG7" s="25">
        <v>101.77</v>
      </c>
      <c r="AH7" s="25">
        <v>102.02</v>
      </c>
      <c r="AI7" s="25" t="s">
        <v>99</v>
      </c>
      <c r="AJ7" s="25" t="s">
        <v>99</v>
      </c>
      <c r="AK7" s="25" t="s">
        <v>99</v>
      </c>
      <c r="AL7" s="25">
        <v>0</v>
      </c>
      <c r="AM7" s="25">
        <v>0</v>
      </c>
      <c r="AN7" s="25" t="s">
        <v>99</v>
      </c>
      <c r="AO7" s="25" t="s">
        <v>99</v>
      </c>
      <c r="AP7" s="25" t="s">
        <v>99</v>
      </c>
      <c r="AQ7" s="25">
        <v>27.32</v>
      </c>
      <c r="AR7" s="25">
        <v>16.12</v>
      </c>
      <c r="AS7" s="25">
        <v>26.96</v>
      </c>
      <c r="AT7" s="25" t="s">
        <v>99</v>
      </c>
      <c r="AU7" s="25" t="s">
        <v>99</v>
      </c>
      <c r="AV7" s="25" t="s">
        <v>99</v>
      </c>
      <c r="AW7" s="25">
        <v>15.56</v>
      </c>
      <c r="AX7" s="25">
        <v>12.28</v>
      </c>
      <c r="AY7" s="25" t="s">
        <v>99</v>
      </c>
      <c r="AZ7" s="25" t="s">
        <v>99</v>
      </c>
      <c r="BA7" s="25" t="s">
        <v>99</v>
      </c>
      <c r="BB7" s="25">
        <v>217.55</v>
      </c>
      <c r="BC7" s="25">
        <v>157.71</v>
      </c>
      <c r="BD7" s="25">
        <v>142.38999999999999</v>
      </c>
      <c r="BE7" s="25" t="s">
        <v>99</v>
      </c>
      <c r="BF7" s="25" t="s">
        <v>99</v>
      </c>
      <c r="BG7" s="25" t="s">
        <v>99</v>
      </c>
      <c r="BH7" s="25">
        <v>1518.74</v>
      </c>
      <c r="BI7" s="25">
        <v>1458.68</v>
      </c>
      <c r="BJ7" s="25" t="s">
        <v>99</v>
      </c>
      <c r="BK7" s="25" t="s">
        <v>99</v>
      </c>
      <c r="BL7" s="25" t="s">
        <v>99</v>
      </c>
      <c r="BM7" s="25">
        <v>916.17</v>
      </c>
      <c r="BN7" s="25">
        <v>958.97</v>
      </c>
      <c r="BO7" s="25">
        <v>1043.3599999999999</v>
      </c>
      <c r="BP7" s="25" t="s">
        <v>99</v>
      </c>
      <c r="BQ7" s="25" t="s">
        <v>99</v>
      </c>
      <c r="BR7" s="25" t="s">
        <v>99</v>
      </c>
      <c r="BS7" s="25">
        <v>60.27</v>
      </c>
      <c r="BT7" s="25">
        <v>58.16</v>
      </c>
      <c r="BU7" s="25" t="s">
        <v>99</v>
      </c>
      <c r="BV7" s="25" t="s">
        <v>99</v>
      </c>
      <c r="BW7" s="25" t="s">
        <v>99</v>
      </c>
      <c r="BX7" s="25">
        <v>63.95</v>
      </c>
      <c r="BY7" s="25">
        <v>61.25</v>
      </c>
      <c r="BZ7" s="25">
        <v>56.19</v>
      </c>
      <c r="CA7" s="25" t="s">
        <v>99</v>
      </c>
      <c r="CB7" s="25" t="s">
        <v>99</v>
      </c>
      <c r="CC7" s="25" t="s">
        <v>99</v>
      </c>
      <c r="CD7" s="25">
        <v>387.95</v>
      </c>
      <c r="CE7" s="25">
        <v>392.49</v>
      </c>
      <c r="CF7" s="25" t="s">
        <v>99</v>
      </c>
      <c r="CG7" s="25" t="s">
        <v>99</v>
      </c>
      <c r="CH7" s="25" t="s">
        <v>99</v>
      </c>
      <c r="CI7" s="25">
        <v>263.56</v>
      </c>
      <c r="CJ7" s="25">
        <v>279.83</v>
      </c>
      <c r="CK7" s="25">
        <v>285.60000000000002</v>
      </c>
      <c r="CL7" s="25" t="s">
        <v>99</v>
      </c>
      <c r="CM7" s="25" t="s">
        <v>99</v>
      </c>
      <c r="CN7" s="25" t="s">
        <v>99</v>
      </c>
      <c r="CO7" s="25">
        <v>70.14</v>
      </c>
      <c r="CP7" s="25">
        <v>62.61</v>
      </c>
      <c r="CQ7" s="25" t="s">
        <v>99</v>
      </c>
      <c r="CR7" s="25" t="s">
        <v>99</v>
      </c>
      <c r="CS7" s="25" t="s">
        <v>99</v>
      </c>
      <c r="CT7" s="25">
        <v>53.4</v>
      </c>
      <c r="CU7" s="25">
        <v>54.69</v>
      </c>
      <c r="CV7" s="25">
        <v>48.33</v>
      </c>
      <c r="CW7" s="25" t="s">
        <v>99</v>
      </c>
      <c r="CX7" s="25" t="s">
        <v>99</v>
      </c>
      <c r="CY7" s="25" t="s">
        <v>99</v>
      </c>
      <c r="CZ7" s="25">
        <v>78.53</v>
      </c>
      <c r="DA7" s="25">
        <v>92.05</v>
      </c>
      <c r="DB7" s="25" t="s">
        <v>99</v>
      </c>
      <c r="DC7" s="25" t="s">
        <v>99</v>
      </c>
      <c r="DD7" s="25" t="s">
        <v>99</v>
      </c>
      <c r="DE7" s="25">
        <v>72.53</v>
      </c>
      <c r="DF7" s="25">
        <v>71.44</v>
      </c>
      <c r="DG7" s="25">
        <v>70.34</v>
      </c>
      <c r="DH7" s="25" t="s">
        <v>99</v>
      </c>
      <c r="DI7" s="25" t="s">
        <v>99</v>
      </c>
      <c r="DJ7" s="25" t="s">
        <v>99</v>
      </c>
      <c r="DK7" s="25">
        <v>4.9400000000000004</v>
      </c>
      <c r="DL7" s="25">
        <v>7.82</v>
      </c>
      <c r="DM7" s="25" t="s">
        <v>99</v>
      </c>
      <c r="DN7" s="25" t="s">
        <v>99</v>
      </c>
      <c r="DO7" s="25" t="s">
        <v>99</v>
      </c>
      <c r="DP7" s="25">
        <v>40.46</v>
      </c>
      <c r="DQ7" s="25">
        <v>37.1</v>
      </c>
      <c r="DR7" s="25">
        <v>35.5</v>
      </c>
      <c r="DS7" s="25" t="s">
        <v>99</v>
      </c>
      <c r="DT7" s="25" t="s">
        <v>99</v>
      </c>
      <c r="DU7" s="25" t="s">
        <v>99</v>
      </c>
      <c r="DV7" s="25">
        <v>0</v>
      </c>
      <c r="DW7" s="25">
        <v>0</v>
      </c>
      <c r="DX7" s="25" t="s">
        <v>99</v>
      </c>
      <c r="DY7" s="25" t="s">
        <v>99</v>
      </c>
      <c r="DZ7" s="25" t="s">
        <v>99</v>
      </c>
      <c r="EA7" s="25">
        <v>22.77</v>
      </c>
      <c r="EB7" s="25">
        <v>18.22</v>
      </c>
      <c r="EC7" s="25">
        <v>16.16</v>
      </c>
      <c r="ED7" s="25" t="s">
        <v>99</v>
      </c>
      <c r="EE7" s="25" t="s">
        <v>99</v>
      </c>
      <c r="EF7" s="25" t="s">
        <v>99</v>
      </c>
      <c r="EG7" s="25">
        <v>0</v>
      </c>
      <c r="EH7" s="25">
        <v>0</v>
      </c>
      <c r="EI7" s="25" t="s">
        <v>99</v>
      </c>
      <c r="EJ7" s="25" t="s">
        <v>99</v>
      </c>
      <c r="EK7" s="25" t="s">
        <v>99</v>
      </c>
      <c r="EL7" s="25">
        <v>0.49</v>
      </c>
      <c r="EM7" s="25">
        <v>0.32</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島根県小山　実桜子</cp:lastModifiedBy>
  <dcterms:created xsi:type="dcterms:W3CDTF">2025-12-12T09:21:23Z</dcterms:created>
  <dcterms:modified xsi:type="dcterms:W3CDTF">2026-02-13T06:51:52Z</dcterms:modified>
  <cp:category/>
</cp:coreProperties>
</file>