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Bas104\データ等保存先\245建設水道課\Ｒ7年度\03　下水道\18下水道共通\調査\農集\提出済み\【２3〆切】 公営企業に係る経営比較分析表（令和6年度決算）の分析等について（農集）\"/>
    </mc:Choice>
  </mc:AlternateContent>
  <xr:revisionPtr revIDLastSave="0" documentId="13_ncr:1_{B9B145EC-381B-455D-A4DA-AB3B2D7441F5}" xr6:coauthVersionLast="36" xr6:coauthVersionMax="36" xr10:uidLastSave="{00000000-0000-0000-0000-000000000000}"/>
  <workbookProtection workbookAlgorithmName="SHA-512" workbookHashValue="OynkMurH5SAHwvHft27/36TADyJk7I4Suy0tZZWk3+lMWcHPFfQGTnOhGO4W2ciw/8NnWTc3SJbE5IcuML8CHA==" workbookSaltValue="mgmwEdgV/O7q/pxLz74Uiw==" workbookSpinCount="100000" lockStructure="1"/>
  <bookViews>
    <workbookView xWindow="0" yWindow="0" windowWidth="26925" windowHeight="1084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E85" i="4"/>
  <c r="AT10" i="4"/>
</calcChain>
</file>

<file path=xl/sharedStrings.xml><?xml version="1.0" encoding="utf-8"?>
<sst xmlns="http://schemas.openxmlformats.org/spreadsheetml/2006/main" count="275" uniqueCount="118">
  <si>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</si>
  <si>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</si>
  <si>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</si>
  <si>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</si>
  <si>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</si>
  <si>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</si>
  <si>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</si>
  <si>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</si>
  <si>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</si>
  <si>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</si>
  <si>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</si>
  <si>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</si>
  <si>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</si>
  <si>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</si>
  <si>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</si>
  <si>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</si>
  <si>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</si>
  <si>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</si>
  <si>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</si>
  <si>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</si>
  <si>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</si>
  <si>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</si>
  <si>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</si>
  <si>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</si>
  <si>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</si>
  <si>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</si>
  <si>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</si>
  <si>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</si>
  <si>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</si>
  <si>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</si>
  <si>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</si>
  <si>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</si>
  <si>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</si>
  <si>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</si>
  <si>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</si>
  <si>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</si>
  <si>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</si>
  <si>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</si>
  <si>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</si>
  <si>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</si>
  <si>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</si>
  <si>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</si>
  <si>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</si>
  <si>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</si>
  <si>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</si>
  <si>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</si>
  <si>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</si>
  <si>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</si>
  <si>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</si>
  <si>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</si>
  <si>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</si>
  <si>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</si>
  <si>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</si>
  <si>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</si>
  <si>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</si>
  <si>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</si>
  <si>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</si>
  <si>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</si>
  <si>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</si>
  <si>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</si>
  <si>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</si>
  <si>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</si>
  <si>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</si>
  <si>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</si>
  <si>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</si>
  <si>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</si>
  <si>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</si>
  <si>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</si>
  <si>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</si>
  <si>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</si>
  <si>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</si>
  <si>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</si>
  <si>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</si>
  <si>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</si>
  <si>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</si>
  <si>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</si>
  <si>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</si>
  <si>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</si>
  <si>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</si>
  <si>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</si>
  <si>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</si>
  <si>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</si>
  <si>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</si>
  <si>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</si>
  <si>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</si>
  <si>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</si>
  <si>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</si>
  <si>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</si>
  <si>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</si>
  <si>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</si>
  <si>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</si>
  <si>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</si>
  <si>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</si>
  <si>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</si>
  <si>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</si>
  <si>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</si>
  <si>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吉賀町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</si>
  <si>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</si>
  <si>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</si>
  <si>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</si>
  <si>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</si>
  <si>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</si>
  <si>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</si>
  <si>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</si>
  <si>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</si>
  <si>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</si>
  <si>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</si>
  <si>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</si>
  <si>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</si>
  <si>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</si>
  <si>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</si>
  <si>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</si>
  <si>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</si>
  <si>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</si>
  <si>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</si>
  <si>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管渠については現在大きな対策の必要はないと思われる。しかし処理施設の設備関係については更新が必要になってきている。改定した経営戦略等を基に事業規模を考慮しつつ設備更新を行う必要がある。</t>
    <phoneticPr fontId="4"/>
  </si>
  <si>
    <t>令和４年度より特定環境保全公共下水道事業と併せて法適化した。これにより詳細な経営状況を把握することができるようになった。
　一般会計からの繰入金により経常利益を計上できているが、今後の人口減による収益減少や施設・管路等の老朽化に対応するために適正な料金や規模の検討が必須となる。そのため、料金改定を視野に入れた料金審議会を令和６年度に開催し、令和９年度より新料金体系にて実施する。今後も適時使用料の見直しを進めていく。
　引き続き令和４年度に改定した経営戦略に基づき将来にわたって持続可能な運営を行う必要がある。</t>
    <phoneticPr fontId="4"/>
  </si>
  <si>
    <t>①経常収支比率
　類似団体とほぼ同等となっているが、一般会計からの繰入金に大きく依存している。
②累積欠損金比率
　累積欠損金は生じていない。
③流動比率
　類似団体を上回っている。既存の企業債は償還が終了していくが、新たに起債を発行していく予定のため計画的な更新を行う必要がある。
④企業債残高対事業規模比率
　企業債残高に対し一般会計負担額が控除されるため、0％である。
⑤経費回収率
　類似団体より低い値となっており使用料で汚水処理費を賄えていない。処理費の削減の他、令和９年度より新料金体系の実施、それ以降も料金の適正化を進めていく。
⑥汚水処理原価
　類似団体より高い指数が続いている。汚水処理費の削減は今後も必要となるが施設の老朽化が進んでおり今後も多くの修繕が見込まれる。
⑦施設利用率
　施設処理能力が過大となっている。今後の人口減少や施設の老朽化を見据え適切な規模を検討していく必要がある。
⑧水洗化率
　類似団体と比較し高い状況である。頭打ちの状態であり、水洗化率の大幅な上昇は見込めない。</t>
    <rPh sb="235" eb="236">
      <t>ホカ</t>
    </rPh>
    <rPh sb="292" eb="293">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</si>
</sst>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3E8-4837-8907-EEF583FADCF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0.03</c:v>
                </c:pt>
                <c:pt idx="3">
                  <c:v>0.03</c:v>
                </c:pt>
                <c:pt idx="4">
                  <c:v>0.03</c:v>
                </c:pt>
              </c:numCache>
            </c:numRef>
          </c:val>
          <c:smooth val="0"/>
          <c:extLst>
            <c:ext xmlns:c16="http://schemas.microsoft.com/office/drawing/2014/chart" uri="{C3380CC4-5D6E-409C-BE32-E72D297353CC}">
              <c16:uniqueId val="{00000001-33E8-4837-8907-EEF583FADCF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42.86</c:v>
                </c:pt>
                <c:pt idx="3">
                  <c:v>37.25</c:v>
                </c:pt>
                <c:pt idx="4">
                  <c:v>36.409999999999997</c:v>
                </c:pt>
              </c:numCache>
            </c:numRef>
          </c:val>
          <c:extLst>
            <c:ext xmlns:c16="http://schemas.microsoft.com/office/drawing/2014/chart" uri="{C3380CC4-5D6E-409C-BE32-E72D297353CC}">
              <c16:uniqueId val="{00000000-28B9-48A5-9528-564E265606E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52.35</c:v>
                </c:pt>
                <c:pt idx="3">
                  <c:v>46.25</c:v>
                </c:pt>
                <c:pt idx="4">
                  <c:v>45.32</c:v>
                </c:pt>
              </c:numCache>
            </c:numRef>
          </c:val>
          <c:smooth val="0"/>
          <c:extLst>
            <c:ext xmlns:c16="http://schemas.microsoft.com/office/drawing/2014/chart" uri="{C3380CC4-5D6E-409C-BE32-E72D297353CC}">
              <c16:uniqueId val="{00000001-28B9-48A5-9528-564E265606E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87.65</c:v>
                </c:pt>
                <c:pt idx="3">
                  <c:v>88.89</c:v>
                </c:pt>
                <c:pt idx="4">
                  <c:v>87.47</c:v>
                </c:pt>
              </c:numCache>
            </c:numRef>
          </c:val>
          <c:extLst>
            <c:ext xmlns:c16="http://schemas.microsoft.com/office/drawing/2014/chart" uri="{C3380CC4-5D6E-409C-BE32-E72D297353CC}">
              <c16:uniqueId val="{00000000-9D65-40A7-A782-B89AF2312DE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84.39</c:v>
                </c:pt>
                <c:pt idx="3">
                  <c:v>83.96</c:v>
                </c:pt>
                <c:pt idx="4">
                  <c:v>83.54</c:v>
                </c:pt>
              </c:numCache>
            </c:numRef>
          </c:val>
          <c:smooth val="0"/>
          <c:extLst>
            <c:ext xmlns:c16="http://schemas.microsoft.com/office/drawing/2014/chart" uri="{C3380CC4-5D6E-409C-BE32-E72D297353CC}">
              <c16:uniqueId val="{00000001-9D65-40A7-A782-B89AF2312DE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105.32</c:v>
                </c:pt>
                <c:pt idx="3">
                  <c:v>110.83</c:v>
                </c:pt>
                <c:pt idx="4">
                  <c:v>114.13</c:v>
                </c:pt>
              </c:numCache>
            </c:numRef>
          </c:val>
          <c:extLst>
            <c:ext xmlns:c16="http://schemas.microsoft.com/office/drawing/2014/chart" uri="{C3380CC4-5D6E-409C-BE32-E72D297353CC}">
              <c16:uniqueId val="{00000000-355C-41AC-B7FA-B26E346570B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105.5</c:v>
                </c:pt>
                <c:pt idx="3">
                  <c:v>106.35</c:v>
                </c:pt>
                <c:pt idx="4">
                  <c:v>106.62</c:v>
                </c:pt>
              </c:numCache>
            </c:numRef>
          </c:val>
          <c:smooth val="0"/>
          <c:extLst>
            <c:ext xmlns:c16="http://schemas.microsoft.com/office/drawing/2014/chart" uri="{C3380CC4-5D6E-409C-BE32-E72D297353CC}">
              <c16:uniqueId val="{00000001-355C-41AC-B7FA-B26E346570B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7.32</c:v>
                </c:pt>
                <c:pt idx="3">
                  <c:v>10.5</c:v>
                </c:pt>
                <c:pt idx="4">
                  <c:v>13.57</c:v>
                </c:pt>
              </c:numCache>
            </c:numRef>
          </c:val>
          <c:extLst>
            <c:ext xmlns:c16="http://schemas.microsoft.com/office/drawing/2014/chart" uri="{C3380CC4-5D6E-409C-BE32-E72D297353CC}">
              <c16:uniqueId val="{00000000-F3D2-49E1-BEAD-54A090C8371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25.19</c:v>
                </c:pt>
                <c:pt idx="3">
                  <c:v>25.46</c:v>
                </c:pt>
                <c:pt idx="4">
                  <c:v>24.53</c:v>
                </c:pt>
              </c:numCache>
            </c:numRef>
          </c:val>
          <c:smooth val="0"/>
          <c:extLst>
            <c:ext xmlns:c16="http://schemas.microsoft.com/office/drawing/2014/chart" uri="{C3380CC4-5D6E-409C-BE32-E72D297353CC}">
              <c16:uniqueId val="{00000001-F3D2-49E1-BEAD-54A090C8371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E43-4945-BD74-CFFAABC802D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0.19</c:v>
                </c:pt>
                <c:pt idx="4" formatCode="#,##0.00;&quot;△&quot;#,##0.00">
                  <c:v>0</c:v>
                </c:pt>
              </c:numCache>
            </c:numRef>
          </c:val>
          <c:smooth val="0"/>
          <c:extLst>
            <c:ext xmlns:c16="http://schemas.microsoft.com/office/drawing/2014/chart" uri="{C3380CC4-5D6E-409C-BE32-E72D297353CC}">
              <c16:uniqueId val="{00000001-CE43-4945-BD74-CFFAABC802D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7DD-4A10-8917-E8AF36BCED3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145.43</c:v>
                </c:pt>
                <c:pt idx="3">
                  <c:v>129.88999999999999</c:v>
                </c:pt>
                <c:pt idx="4">
                  <c:v>107.99</c:v>
                </c:pt>
              </c:numCache>
            </c:numRef>
          </c:val>
          <c:smooth val="0"/>
          <c:extLst>
            <c:ext xmlns:c16="http://schemas.microsoft.com/office/drawing/2014/chart" uri="{C3380CC4-5D6E-409C-BE32-E72D297353CC}">
              <c16:uniqueId val="{00000001-77DD-4A10-8917-E8AF36BCED3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40.07</c:v>
                </c:pt>
                <c:pt idx="3">
                  <c:v>54.28</c:v>
                </c:pt>
                <c:pt idx="4">
                  <c:v>75.89</c:v>
                </c:pt>
              </c:numCache>
            </c:numRef>
          </c:val>
          <c:extLst>
            <c:ext xmlns:c16="http://schemas.microsoft.com/office/drawing/2014/chart" uri="{C3380CC4-5D6E-409C-BE32-E72D297353CC}">
              <c16:uniqueId val="{00000000-77C8-417E-8E21-390B9597FDF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38.4</c:v>
                </c:pt>
                <c:pt idx="3">
                  <c:v>44.04</c:v>
                </c:pt>
                <c:pt idx="4">
                  <c:v>58.25</c:v>
                </c:pt>
              </c:numCache>
            </c:numRef>
          </c:val>
          <c:smooth val="0"/>
          <c:extLst>
            <c:ext xmlns:c16="http://schemas.microsoft.com/office/drawing/2014/chart" uri="{C3380CC4-5D6E-409C-BE32-E72D297353CC}">
              <c16:uniqueId val="{00000001-77C8-417E-8E21-390B9597FDF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
                  <c:v>0</c:v>
                </c:pt>
                <c:pt idx="3" formatCode="#,##0.00;&quot;△&quot;#,##0.00">
                  <c:v>0</c:v>
                </c:pt>
                <c:pt idx="4">
                  <c:v>0</c:v>
                </c:pt>
              </c:numCache>
            </c:numRef>
          </c:val>
          <c:extLst>
            <c:ext xmlns:c16="http://schemas.microsoft.com/office/drawing/2014/chart" uri="{C3380CC4-5D6E-409C-BE32-E72D297353CC}">
              <c16:uniqueId val="{00000000-B52F-423E-9E4C-BA841B1E73C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900.82</c:v>
                </c:pt>
                <c:pt idx="3">
                  <c:v>839.21</c:v>
                </c:pt>
                <c:pt idx="4">
                  <c:v>791.46</c:v>
                </c:pt>
              </c:numCache>
            </c:numRef>
          </c:val>
          <c:smooth val="0"/>
          <c:extLst>
            <c:ext xmlns:c16="http://schemas.microsoft.com/office/drawing/2014/chart" uri="{C3380CC4-5D6E-409C-BE32-E72D297353CC}">
              <c16:uniqueId val="{00000001-B52F-423E-9E4C-BA841B1E73C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46.34</c:v>
                </c:pt>
                <c:pt idx="3">
                  <c:v>47.05</c:v>
                </c:pt>
                <c:pt idx="4">
                  <c:v>43.89</c:v>
                </c:pt>
              </c:numCache>
            </c:numRef>
          </c:val>
          <c:extLst>
            <c:ext xmlns:c16="http://schemas.microsoft.com/office/drawing/2014/chart" uri="{C3380CC4-5D6E-409C-BE32-E72D297353CC}">
              <c16:uniqueId val="{00000000-5360-4AE2-9667-46013D6AE46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52.94</c:v>
                </c:pt>
                <c:pt idx="3">
                  <c:v>52.05</c:v>
                </c:pt>
                <c:pt idx="4">
                  <c:v>47.96</c:v>
                </c:pt>
              </c:numCache>
            </c:numRef>
          </c:val>
          <c:smooth val="0"/>
          <c:extLst>
            <c:ext xmlns:c16="http://schemas.microsoft.com/office/drawing/2014/chart" uri="{C3380CC4-5D6E-409C-BE32-E72D297353CC}">
              <c16:uniqueId val="{00000001-5360-4AE2-9667-46013D6AE46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367.83</c:v>
                </c:pt>
                <c:pt idx="3">
                  <c:v>357.4</c:v>
                </c:pt>
                <c:pt idx="4">
                  <c:v>393.43</c:v>
                </c:pt>
              </c:numCache>
            </c:numRef>
          </c:val>
          <c:extLst>
            <c:ext xmlns:c16="http://schemas.microsoft.com/office/drawing/2014/chart" uri="{C3380CC4-5D6E-409C-BE32-E72D297353CC}">
              <c16:uniqueId val="{00000000-EE6C-41F3-8379-35F7479F8E1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303.27999999999997</c:v>
                </c:pt>
                <c:pt idx="3">
                  <c:v>301.86</c:v>
                </c:pt>
                <c:pt idx="4">
                  <c:v>325.85000000000002</c:v>
                </c:pt>
              </c:numCache>
            </c:numRef>
          </c:val>
          <c:smooth val="0"/>
          <c:extLst>
            <c:ext xmlns:c16="http://schemas.microsoft.com/office/drawing/2014/chart" uri="{C3380CC4-5D6E-409C-BE32-E72D297353CC}">
              <c16:uniqueId val="{00000001-EE6C-41F3-8379-35F7479F8E1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6" zoomScale="85" zoomScaleNormal="85" workbookViewId="0">
      <selection activeCell="BL16" sqref="BL16:BZ44"/>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島根県　吉賀町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5571</v>
      </c>
      <c r="AM8" s="45"/>
      <c r="AN8" s="45"/>
      <c r="AO8" s="45"/>
      <c r="AP8" s="45"/>
      <c r="AQ8" s="45"/>
      <c r="AR8" s="45"/>
      <c r="AS8" s="45"/>
      <c r="AT8" s="44">
        <f>データ!T6</f>
        <v>336.5</v>
      </c>
      <c r="AU8" s="44"/>
      <c r="AV8" s="44"/>
      <c r="AW8" s="44"/>
      <c r="AX8" s="44"/>
      <c r="AY8" s="44"/>
      <c r="AZ8" s="44"/>
      <c r="BA8" s="44"/>
      <c r="BB8" s="44">
        <f>データ!U6</f>
        <v>16.559999999999999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70.89</v>
      </c>
      <c r="J10" s="44"/>
      <c r="K10" s="44"/>
      <c r="L10" s="44"/>
      <c r="M10" s="44"/>
      <c r="N10" s="44"/>
      <c r="O10" s="44"/>
      <c r="P10" s="44">
        <f>データ!P6</f>
        <v>8.43</v>
      </c>
      <c r="Q10" s="44"/>
      <c r="R10" s="44"/>
      <c r="S10" s="44"/>
      <c r="T10" s="44"/>
      <c r="U10" s="44"/>
      <c r="V10" s="44"/>
      <c r="W10" s="44">
        <f>データ!Q6</f>
        <v>100</v>
      </c>
      <c r="X10" s="44"/>
      <c r="Y10" s="44"/>
      <c r="Z10" s="44"/>
      <c r="AA10" s="44"/>
      <c r="AB10" s="44"/>
      <c r="AC10" s="44"/>
      <c r="AD10" s="45">
        <f>データ!R6</f>
        <v>3300</v>
      </c>
      <c r="AE10" s="45"/>
      <c r="AF10" s="45"/>
      <c r="AG10" s="45"/>
      <c r="AH10" s="45"/>
      <c r="AI10" s="45"/>
      <c r="AJ10" s="45"/>
      <c r="AK10" s="2"/>
      <c r="AL10" s="45">
        <f>データ!V6</f>
        <v>463</v>
      </c>
      <c r="AM10" s="45"/>
      <c r="AN10" s="45"/>
      <c r="AO10" s="45"/>
      <c r="AP10" s="45"/>
      <c r="AQ10" s="45"/>
      <c r="AR10" s="45"/>
      <c r="AS10" s="45"/>
      <c r="AT10" s="44">
        <f>データ!W6</f>
        <v>0.25</v>
      </c>
      <c r="AU10" s="44"/>
      <c r="AV10" s="44"/>
      <c r="AW10" s="44"/>
      <c r="AX10" s="44"/>
      <c r="AY10" s="44"/>
      <c r="AZ10" s="44"/>
      <c r="BA10" s="44"/>
      <c r="BB10" s="44">
        <f>データ!X6</f>
        <v>1852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uLlwey5AfoEP2h6+OUbrxY6bQWYEy/yRRn1jxHJID74woAxCSfJs8DEn2hKg7B66KLjvFyot0ADu4zMyk/XhKQ==" saltValue="3VVOcUbYyP3yV7Pd3UWnJ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325058</v>
      </c>
      <c r="D6" s="19">
        <f t="shared" si="3"/>
        <v>46</v>
      </c>
      <c r="E6" s="19">
        <f t="shared" si="3"/>
        <v>17</v>
      </c>
      <c r="F6" s="19">
        <f t="shared" si="3"/>
        <v>5</v>
      </c>
      <c r="G6" s="19">
        <f t="shared" si="3"/>
        <v>0</v>
      </c>
      <c r="H6" s="19" t="str">
        <f t="shared" si="3"/>
        <v>島根県　吉賀町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70.89</v>
      </c>
      <c r="P6" s="20">
        <f t="shared" si="3"/>
        <v>8.43</v>
      </c>
      <c r="Q6" s="20">
        <f t="shared" si="3"/>
        <v>100</v>
      </c>
      <c r="R6" s="20">
        <f t="shared" si="3"/>
        <v>3300</v>
      </c>
      <c r="S6" s="20">
        <f t="shared" si="3"/>
        <v>5571</v>
      </c>
      <c r="T6" s="20">
        <f t="shared" si="3"/>
        <v>336.5</v>
      </c>
      <c r="U6" s="20">
        <f t="shared" si="3"/>
        <v>16.559999999999999</v>
      </c>
      <c r="V6" s="20">
        <f t="shared" si="3"/>
        <v>463</v>
      </c>
      <c r="W6" s="20">
        <f t="shared" si="3"/>
        <v>0.25</v>
      </c>
      <c r="X6" s="20">
        <f t="shared" si="3"/>
        <v>1852</v>
      </c>
      <c r="Y6" s="21" t="str">
        <f>IF(Y7="",NA(),Y7)</f>
        <v>-</v>
      </c>
      <c r="Z6" s="21" t="str">
        <f t="shared" ref="Z6:AH6" si="4">IF(Z7="",NA(),Z7)</f>
        <v>-</v>
      </c>
      <c r="AA6" s="21">
        <f t="shared" si="4"/>
        <v>105.32</v>
      </c>
      <c r="AB6" s="21">
        <f t="shared" si="4"/>
        <v>110.83</v>
      </c>
      <c r="AC6" s="21">
        <f t="shared" si="4"/>
        <v>114.13</v>
      </c>
      <c r="AD6" s="21" t="str">
        <f t="shared" si="4"/>
        <v>-</v>
      </c>
      <c r="AE6" s="21" t="str">
        <f t="shared" si="4"/>
        <v>-</v>
      </c>
      <c r="AF6" s="21">
        <f t="shared" si="4"/>
        <v>105.5</v>
      </c>
      <c r="AG6" s="21">
        <f t="shared" si="4"/>
        <v>106.35</v>
      </c>
      <c r="AH6" s="21">
        <f t="shared" si="4"/>
        <v>106.62</v>
      </c>
      <c r="AI6" s="20" t="str">
        <f>IF(AI7="","",IF(AI7="-","【-】","【"&amp;SUBSTITUTE(TEXT(AI7,"#,##0.00"),"-","△")&amp;"】"))</f>
        <v>【104.30】</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145.43</v>
      </c>
      <c r="AR6" s="21">
        <f t="shared" si="5"/>
        <v>129.88999999999999</v>
      </c>
      <c r="AS6" s="21">
        <f t="shared" si="5"/>
        <v>107.99</v>
      </c>
      <c r="AT6" s="20" t="str">
        <f>IF(AT7="","",IF(AT7="-","【-】","【"&amp;SUBSTITUTE(TEXT(AT7,"#,##0.00"),"-","△")&amp;"】"))</f>
        <v>【102.74】</v>
      </c>
      <c r="AU6" s="21" t="str">
        <f>IF(AU7="",NA(),AU7)</f>
        <v>-</v>
      </c>
      <c r="AV6" s="21" t="str">
        <f t="shared" ref="AV6:BD6" si="6">IF(AV7="",NA(),AV7)</f>
        <v>-</v>
      </c>
      <c r="AW6" s="21">
        <f t="shared" si="6"/>
        <v>40.07</v>
      </c>
      <c r="AX6" s="21">
        <f t="shared" si="6"/>
        <v>54.28</v>
      </c>
      <c r="AY6" s="21">
        <f t="shared" si="6"/>
        <v>75.89</v>
      </c>
      <c r="AZ6" s="21" t="str">
        <f t="shared" si="6"/>
        <v>-</v>
      </c>
      <c r="BA6" s="21" t="str">
        <f t="shared" si="6"/>
        <v>-</v>
      </c>
      <c r="BB6" s="21">
        <f t="shared" si="6"/>
        <v>38.4</v>
      </c>
      <c r="BC6" s="21">
        <f t="shared" si="6"/>
        <v>44.04</v>
      </c>
      <c r="BD6" s="21">
        <f t="shared" si="6"/>
        <v>58.25</v>
      </c>
      <c r="BE6" s="20" t="str">
        <f>IF(BE7="","",IF(BE7="-","【-】","【"&amp;SUBSTITUTE(TEXT(BE7,"#,##0.00"),"-","△")&amp;"】"))</f>
        <v>【47.19】</v>
      </c>
      <c r="BF6" s="21" t="str">
        <f>IF(BF7="",NA(),BF7)</f>
        <v>-</v>
      </c>
      <c r="BG6" s="21" t="str">
        <f t="shared" ref="BG6:BO6" si="7">IF(BG7="",NA(),BG7)</f>
        <v>-</v>
      </c>
      <c r="BH6" s="20">
        <f t="shared" si="7"/>
        <v>0</v>
      </c>
      <c r="BI6" s="20">
        <f t="shared" si="7"/>
        <v>0</v>
      </c>
      <c r="BJ6" s="21">
        <f t="shared" si="7"/>
        <v>0</v>
      </c>
      <c r="BK6" s="21" t="str">
        <f t="shared" si="7"/>
        <v>-</v>
      </c>
      <c r="BL6" s="21" t="str">
        <f t="shared" si="7"/>
        <v>-</v>
      </c>
      <c r="BM6" s="21">
        <f t="shared" si="7"/>
        <v>900.82</v>
      </c>
      <c r="BN6" s="21">
        <f t="shared" si="7"/>
        <v>839.21</v>
      </c>
      <c r="BO6" s="21">
        <f t="shared" si="7"/>
        <v>791.46</v>
      </c>
      <c r="BP6" s="20" t="str">
        <f>IF(BP7="","",IF(BP7="-","【-】","【"&amp;SUBSTITUTE(TEXT(BP7,"#,##0.00"),"-","△")&amp;"】"))</f>
        <v>【798.10】</v>
      </c>
      <c r="BQ6" s="21" t="str">
        <f>IF(BQ7="",NA(),BQ7)</f>
        <v>-</v>
      </c>
      <c r="BR6" s="21" t="str">
        <f t="shared" ref="BR6:BZ6" si="8">IF(BR7="",NA(),BR7)</f>
        <v>-</v>
      </c>
      <c r="BS6" s="21">
        <f t="shared" si="8"/>
        <v>46.34</v>
      </c>
      <c r="BT6" s="21">
        <f t="shared" si="8"/>
        <v>47.05</v>
      </c>
      <c r="BU6" s="21">
        <f t="shared" si="8"/>
        <v>43.89</v>
      </c>
      <c r="BV6" s="21" t="str">
        <f t="shared" si="8"/>
        <v>-</v>
      </c>
      <c r="BW6" s="21" t="str">
        <f t="shared" si="8"/>
        <v>-</v>
      </c>
      <c r="BX6" s="21">
        <f t="shared" si="8"/>
        <v>52.94</v>
      </c>
      <c r="BY6" s="21">
        <f t="shared" si="8"/>
        <v>52.05</v>
      </c>
      <c r="BZ6" s="21">
        <f t="shared" si="8"/>
        <v>47.96</v>
      </c>
      <c r="CA6" s="20" t="str">
        <f>IF(CA7="","",IF(CA7="-","【-】","【"&amp;SUBSTITUTE(TEXT(CA7,"#,##0.00"),"-","△")&amp;"】"))</f>
        <v>【54.51】</v>
      </c>
      <c r="CB6" s="21" t="str">
        <f>IF(CB7="",NA(),CB7)</f>
        <v>-</v>
      </c>
      <c r="CC6" s="21" t="str">
        <f t="shared" ref="CC6:CK6" si="9">IF(CC7="",NA(),CC7)</f>
        <v>-</v>
      </c>
      <c r="CD6" s="21">
        <f t="shared" si="9"/>
        <v>367.83</v>
      </c>
      <c r="CE6" s="21">
        <f t="shared" si="9"/>
        <v>357.4</v>
      </c>
      <c r="CF6" s="21">
        <f t="shared" si="9"/>
        <v>393.43</v>
      </c>
      <c r="CG6" s="21" t="str">
        <f t="shared" si="9"/>
        <v>-</v>
      </c>
      <c r="CH6" s="21" t="str">
        <f t="shared" si="9"/>
        <v>-</v>
      </c>
      <c r="CI6" s="21">
        <f t="shared" si="9"/>
        <v>303.27999999999997</v>
      </c>
      <c r="CJ6" s="21">
        <f t="shared" si="9"/>
        <v>301.86</v>
      </c>
      <c r="CK6" s="21">
        <f t="shared" si="9"/>
        <v>325.85000000000002</v>
      </c>
      <c r="CL6" s="20" t="str">
        <f>IF(CL7="","",IF(CL7="-","【-】","【"&amp;SUBSTITUTE(TEXT(CL7,"#,##0.00"),"-","△")&amp;"】"))</f>
        <v>【286.33】</v>
      </c>
      <c r="CM6" s="21" t="str">
        <f>IF(CM7="",NA(),CM7)</f>
        <v>-</v>
      </c>
      <c r="CN6" s="21" t="str">
        <f t="shared" ref="CN6:CV6" si="10">IF(CN7="",NA(),CN7)</f>
        <v>-</v>
      </c>
      <c r="CO6" s="21">
        <f t="shared" si="10"/>
        <v>42.86</v>
      </c>
      <c r="CP6" s="21">
        <f t="shared" si="10"/>
        <v>37.25</v>
      </c>
      <c r="CQ6" s="21">
        <f t="shared" si="10"/>
        <v>36.409999999999997</v>
      </c>
      <c r="CR6" s="21" t="str">
        <f t="shared" si="10"/>
        <v>-</v>
      </c>
      <c r="CS6" s="21" t="str">
        <f t="shared" si="10"/>
        <v>-</v>
      </c>
      <c r="CT6" s="21">
        <f t="shared" si="10"/>
        <v>52.35</v>
      </c>
      <c r="CU6" s="21">
        <f t="shared" si="10"/>
        <v>46.25</v>
      </c>
      <c r="CV6" s="21">
        <f t="shared" si="10"/>
        <v>45.32</v>
      </c>
      <c r="CW6" s="20" t="str">
        <f>IF(CW7="","",IF(CW7="-","【-】","【"&amp;SUBSTITUTE(TEXT(CW7,"#,##0.00"),"-","△")&amp;"】"))</f>
        <v>【49.92】</v>
      </c>
      <c r="CX6" s="21" t="str">
        <f>IF(CX7="",NA(),CX7)</f>
        <v>-</v>
      </c>
      <c r="CY6" s="21" t="str">
        <f t="shared" ref="CY6:DG6" si="11">IF(CY7="",NA(),CY7)</f>
        <v>-</v>
      </c>
      <c r="CZ6" s="21">
        <f t="shared" si="11"/>
        <v>87.65</v>
      </c>
      <c r="DA6" s="21">
        <f t="shared" si="11"/>
        <v>88.89</v>
      </c>
      <c r="DB6" s="21">
        <f t="shared" si="11"/>
        <v>87.47</v>
      </c>
      <c r="DC6" s="21" t="str">
        <f t="shared" si="11"/>
        <v>-</v>
      </c>
      <c r="DD6" s="21" t="str">
        <f t="shared" si="11"/>
        <v>-</v>
      </c>
      <c r="DE6" s="21">
        <f t="shared" si="11"/>
        <v>84.39</v>
      </c>
      <c r="DF6" s="21">
        <f t="shared" si="11"/>
        <v>83.96</v>
      </c>
      <c r="DG6" s="21">
        <f t="shared" si="11"/>
        <v>83.54</v>
      </c>
      <c r="DH6" s="20" t="str">
        <f>IF(DH7="","",IF(DH7="-","【-】","【"&amp;SUBSTITUTE(TEXT(DH7,"#,##0.00"),"-","△")&amp;"】"))</f>
        <v>【87.80】</v>
      </c>
      <c r="DI6" s="21" t="str">
        <f>IF(DI7="",NA(),DI7)</f>
        <v>-</v>
      </c>
      <c r="DJ6" s="21" t="str">
        <f t="shared" ref="DJ6:DR6" si="12">IF(DJ7="",NA(),DJ7)</f>
        <v>-</v>
      </c>
      <c r="DK6" s="21">
        <f t="shared" si="12"/>
        <v>7.32</v>
      </c>
      <c r="DL6" s="21">
        <f t="shared" si="12"/>
        <v>10.5</v>
      </c>
      <c r="DM6" s="21">
        <f t="shared" si="12"/>
        <v>13.57</v>
      </c>
      <c r="DN6" s="21" t="str">
        <f t="shared" si="12"/>
        <v>-</v>
      </c>
      <c r="DO6" s="21" t="str">
        <f t="shared" si="12"/>
        <v>-</v>
      </c>
      <c r="DP6" s="21">
        <f t="shared" si="12"/>
        <v>25.19</v>
      </c>
      <c r="DQ6" s="21">
        <f t="shared" si="12"/>
        <v>25.46</v>
      </c>
      <c r="DR6" s="21">
        <f t="shared" si="12"/>
        <v>24.53</v>
      </c>
      <c r="DS6" s="20" t="str">
        <f>IF(DS7="","",IF(DS7="-","【-】","【"&amp;SUBSTITUTE(TEXT(DS7,"#,##0.00"),"-","△")&amp;"】"))</f>
        <v>【28.46】</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0.19</v>
      </c>
      <c r="EC6" s="20">
        <f t="shared" si="13"/>
        <v>0</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0.03</v>
      </c>
      <c r="EM6" s="21">
        <f t="shared" si="14"/>
        <v>0.03</v>
      </c>
      <c r="EN6" s="21">
        <f t="shared" si="14"/>
        <v>0.03</v>
      </c>
      <c r="EO6" s="20" t="str">
        <f>IF(EO7="","",IF(EO7="-","【-】","【"&amp;SUBSTITUTE(TEXT(EO7,"#,##0.00"),"-","△")&amp;"】"))</f>
        <v>【0.02】</v>
      </c>
    </row>
    <row r="7" spans="1:148" s="22" customFormat="1" x14ac:dyDescent="0.15">
      <c r="A7" s="14"/>
      <c r="B7" s="23">
        <v>2024</v>
      </c>
      <c r="C7" s="23">
        <v>325058</v>
      </c>
      <c r="D7" s="23">
        <v>46</v>
      </c>
      <c r="E7" s="23">
        <v>17</v>
      </c>
      <c r="F7" s="23">
        <v>5</v>
      </c>
      <c r="G7" s="23">
        <v>0</v>
      </c>
      <c r="H7" s="23" t="s">
        <v>96</v>
      </c>
      <c r="I7" s="23" t="s">
        <v>97</v>
      </c>
      <c r="J7" s="23" t="s">
        <v>98</v>
      </c>
      <c r="K7" s="23" t="s">
        <v>99</v>
      </c>
      <c r="L7" s="23" t="s">
        <v>100</v>
      </c>
      <c r="M7" s="23" t="s">
        <v>101</v>
      </c>
      <c r="N7" s="24" t="s">
        <v>102</v>
      </c>
      <c r="O7" s="24">
        <v>70.89</v>
      </c>
      <c r="P7" s="24">
        <v>8.43</v>
      </c>
      <c r="Q7" s="24">
        <v>100</v>
      </c>
      <c r="R7" s="24">
        <v>3300</v>
      </c>
      <c r="S7" s="24">
        <v>5571</v>
      </c>
      <c r="T7" s="24">
        <v>336.5</v>
      </c>
      <c r="U7" s="24">
        <v>16.559999999999999</v>
      </c>
      <c r="V7" s="24">
        <v>463</v>
      </c>
      <c r="W7" s="24">
        <v>0.25</v>
      </c>
      <c r="X7" s="24">
        <v>1852</v>
      </c>
      <c r="Y7" s="24" t="s">
        <v>102</v>
      </c>
      <c r="Z7" s="24" t="s">
        <v>102</v>
      </c>
      <c r="AA7" s="24">
        <v>105.32</v>
      </c>
      <c r="AB7" s="24">
        <v>110.83</v>
      </c>
      <c r="AC7" s="24">
        <v>114.13</v>
      </c>
      <c r="AD7" s="24" t="s">
        <v>102</v>
      </c>
      <c r="AE7" s="24" t="s">
        <v>102</v>
      </c>
      <c r="AF7" s="24">
        <v>105.5</v>
      </c>
      <c r="AG7" s="24">
        <v>106.35</v>
      </c>
      <c r="AH7" s="24">
        <v>106.62</v>
      </c>
      <c r="AI7" s="24">
        <v>104.3</v>
      </c>
      <c r="AJ7" s="24" t="s">
        <v>102</v>
      </c>
      <c r="AK7" s="24" t="s">
        <v>102</v>
      </c>
      <c r="AL7" s="24">
        <v>0</v>
      </c>
      <c r="AM7" s="24">
        <v>0</v>
      </c>
      <c r="AN7" s="24">
        <v>0</v>
      </c>
      <c r="AO7" s="24" t="s">
        <v>102</v>
      </c>
      <c r="AP7" s="24" t="s">
        <v>102</v>
      </c>
      <c r="AQ7" s="24">
        <v>145.43</v>
      </c>
      <c r="AR7" s="24">
        <v>129.88999999999999</v>
      </c>
      <c r="AS7" s="24">
        <v>107.99</v>
      </c>
      <c r="AT7" s="24">
        <v>102.74</v>
      </c>
      <c r="AU7" s="24" t="s">
        <v>102</v>
      </c>
      <c r="AV7" s="24" t="s">
        <v>102</v>
      </c>
      <c r="AW7" s="24">
        <v>40.07</v>
      </c>
      <c r="AX7" s="24">
        <v>54.28</v>
      </c>
      <c r="AY7" s="24">
        <v>75.89</v>
      </c>
      <c r="AZ7" s="24" t="s">
        <v>102</v>
      </c>
      <c r="BA7" s="24" t="s">
        <v>102</v>
      </c>
      <c r="BB7" s="24">
        <v>38.4</v>
      </c>
      <c r="BC7" s="24">
        <v>44.04</v>
      </c>
      <c r="BD7" s="24">
        <v>58.25</v>
      </c>
      <c r="BE7" s="24">
        <v>47.19</v>
      </c>
      <c r="BF7" s="24" t="s">
        <v>102</v>
      </c>
      <c r="BG7" s="24" t="s">
        <v>102</v>
      </c>
      <c r="BH7" s="24">
        <v>0</v>
      </c>
      <c r="BI7" s="24">
        <v>0</v>
      </c>
      <c r="BJ7" s="24">
        <v>0</v>
      </c>
      <c r="BK7" s="24" t="s">
        <v>102</v>
      </c>
      <c r="BL7" s="24" t="s">
        <v>102</v>
      </c>
      <c r="BM7" s="24">
        <v>900.82</v>
      </c>
      <c r="BN7" s="24">
        <v>839.21</v>
      </c>
      <c r="BO7" s="24">
        <v>791.46</v>
      </c>
      <c r="BP7" s="24">
        <v>798.1</v>
      </c>
      <c r="BQ7" s="24" t="s">
        <v>102</v>
      </c>
      <c r="BR7" s="24" t="s">
        <v>102</v>
      </c>
      <c r="BS7" s="24">
        <v>46.34</v>
      </c>
      <c r="BT7" s="24">
        <v>47.05</v>
      </c>
      <c r="BU7" s="24">
        <v>43.89</v>
      </c>
      <c r="BV7" s="24" t="s">
        <v>102</v>
      </c>
      <c r="BW7" s="24" t="s">
        <v>102</v>
      </c>
      <c r="BX7" s="24">
        <v>52.94</v>
      </c>
      <c r="BY7" s="24">
        <v>52.05</v>
      </c>
      <c r="BZ7" s="24">
        <v>47.96</v>
      </c>
      <c r="CA7" s="24">
        <v>54.51</v>
      </c>
      <c r="CB7" s="24" t="s">
        <v>102</v>
      </c>
      <c r="CC7" s="24" t="s">
        <v>102</v>
      </c>
      <c r="CD7" s="24">
        <v>367.83</v>
      </c>
      <c r="CE7" s="24">
        <v>357.4</v>
      </c>
      <c r="CF7" s="24">
        <v>393.43</v>
      </c>
      <c r="CG7" s="24" t="s">
        <v>102</v>
      </c>
      <c r="CH7" s="24" t="s">
        <v>102</v>
      </c>
      <c r="CI7" s="24">
        <v>303.27999999999997</v>
      </c>
      <c r="CJ7" s="24">
        <v>301.86</v>
      </c>
      <c r="CK7" s="24">
        <v>325.85000000000002</v>
      </c>
      <c r="CL7" s="24">
        <v>286.33</v>
      </c>
      <c r="CM7" s="24" t="s">
        <v>102</v>
      </c>
      <c r="CN7" s="24" t="s">
        <v>102</v>
      </c>
      <c r="CO7" s="24">
        <v>42.86</v>
      </c>
      <c r="CP7" s="24">
        <v>37.25</v>
      </c>
      <c r="CQ7" s="24">
        <v>36.409999999999997</v>
      </c>
      <c r="CR7" s="24" t="s">
        <v>102</v>
      </c>
      <c r="CS7" s="24" t="s">
        <v>102</v>
      </c>
      <c r="CT7" s="24">
        <v>52.35</v>
      </c>
      <c r="CU7" s="24">
        <v>46.25</v>
      </c>
      <c r="CV7" s="24">
        <v>45.32</v>
      </c>
      <c r="CW7" s="24">
        <v>49.92</v>
      </c>
      <c r="CX7" s="24" t="s">
        <v>102</v>
      </c>
      <c r="CY7" s="24" t="s">
        <v>102</v>
      </c>
      <c r="CZ7" s="24">
        <v>87.65</v>
      </c>
      <c r="DA7" s="24">
        <v>88.89</v>
      </c>
      <c r="DB7" s="24">
        <v>87.47</v>
      </c>
      <c r="DC7" s="24" t="s">
        <v>102</v>
      </c>
      <c r="DD7" s="24" t="s">
        <v>102</v>
      </c>
      <c r="DE7" s="24">
        <v>84.39</v>
      </c>
      <c r="DF7" s="24">
        <v>83.96</v>
      </c>
      <c r="DG7" s="24">
        <v>83.54</v>
      </c>
      <c r="DH7" s="24">
        <v>87.8</v>
      </c>
      <c r="DI7" s="24" t="s">
        <v>102</v>
      </c>
      <c r="DJ7" s="24" t="s">
        <v>102</v>
      </c>
      <c r="DK7" s="24">
        <v>7.32</v>
      </c>
      <c r="DL7" s="24">
        <v>10.5</v>
      </c>
      <c r="DM7" s="24">
        <v>13.57</v>
      </c>
      <c r="DN7" s="24" t="s">
        <v>102</v>
      </c>
      <c r="DO7" s="24" t="s">
        <v>102</v>
      </c>
      <c r="DP7" s="24">
        <v>25.19</v>
      </c>
      <c r="DQ7" s="24">
        <v>25.46</v>
      </c>
      <c r="DR7" s="24">
        <v>24.53</v>
      </c>
      <c r="DS7" s="24">
        <v>28.46</v>
      </c>
      <c r="DT7" s="24" t="s">
        <v>102</v>
      </c>
      <c r="DU7" s="24" t="s">
        <v>102</v>
      </c>
      <c r="DV7" s="24">
        <v>0</v>
      </c>
      <c r="DW7" s="24">
        <v>0</v>
      </c>
      <c r="DX7" s="24">
        <v>0</v>
      </c>
      <c r="DY7" s="24" t="s">
        <v>102</v>
      </c>
      <c r="DZ7" s="24" t="s">
        <v>102</v>
      </c>
      <c r="EA7" s="24">
        <v>0</v>
      </c>
      <c r="EB7" s="24">
        <v>0.19</v>
      </c>
      <c r="EC7" s="24">
        <v>0</v>
      </c>
      <c r="ED7" s="24">
        <v>0.03</v>
      </c>
      <c r="EE7" s="24" t="s">
        <v>102</v>
      </c>
      <c r="EF7" s="24" t="s">
        <v>102</v>
      </c>
      <c r="EG7" s="24">
        <v>0</v>
      </c>
      <c r="EH7" s="24">
        <v>0</v>
      </c>
      <c r="EI7" s="24">
        <v>0</v>
      </c>
      <c r="EJ7" s="24" t="s">
        <v>102</v>
      </c>
      <c r="EK7" s="24" t="s">
        <v>102</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15EECB7-767C-47FD-8B89-2AC427D8F1FC}">
  <ds:schemaRefs>
    <ds:schemaRef ds:uri="http://schemas.microsoft.com/sharepoint/v3/contenttype/forms"/>
  </ds:schemaRefs>
</ds:datastoreItem>
</file>

<file path=customXml/itemProps2.xml><?xml version="1.0" encoding="utf-8"?>
<ds:datastoreItem xmlns:ds="http://schemas.openxmlformats.org/officeDocument/2006/customXml" ds:itemID="{3D19F000-8F9A-412A-817A-D76EF5AD7D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F345A0-BD8B-4BDB-BBE4-D38255CB2D5F}">
  <ds:schemaRefs>
    <ds:schemaRef ds:uri="http://schemas.openxmlformats.org/package/2006/metadata/core-properties"/>
    <ds:schemaRef ds:uri="http://schemas.microsoft.com/office/infopath/2007/PartnerControls"/>
    <ds:schemaRef ds:uri="http://schemas.microsoft.com/office/2006/metadata/properties"/>
    <ds:schemaRef ds:uri="fd32c9f7-8932-4d07-b49b-91c8a1e26893"/>
    <ds:schemaRef ds:uri="http://schemas.microsoft.com/office/2006/documentManagement/types"/>
    <ds:schemaRef ds:uri="http://purl.org/dc/dcmitype/"/>
    <ds:schemaRef ds:uri="96f7774a-1fa4-49d3-a956-75b9c85e9b43"/>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2025-12-23T06:22:28Z</dcterms:created>
  <dcterms:modified xsi:type="dcterms:W3CDTF">2026-02-13T07:15:21Z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