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\\Bas104\データ等保存先\245建設水道課\Ｒ7年度\02　上水道\100　会計\025　経営分析\県→町\提出\"/>
    </mc:Choice>
  </mc:AlternateContent>
  <xr:revisionPtr revIDLastSave="0" documentId="13_ncr:1_{7A3AC681-9956-4F3A-8E97-38C109AF622D}" xr6:coauthVersionLast="36" xr6:coauthVersionMax="36" xr10:uidLastSave="{00000000-0000-0000-0000-000000000000}"/>
  <workbookProtection workbookAlgorithmName="SHA-512" workbookHashValue="RoCjrJ103ay+8k+cpSdAU+BP2vMD1hQ6PvRo9+LOqFbSD7mrlE9X+8KabLzEIyKYMSGNugKFFMaBUX4qVup1UA==" workbookSaltValue="naUeutNVgZMJcrkRmX5JpQ==" workbookSpinCount="100000" lockStructure="1"/>
  <bookViews>
    <workbookView xWindow="0" yWindow="0" windowWidth="18570" windowHeight="1117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AD8" i="4" s="1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J85" i="4"/>
  <c r="BB10" i="4"/>
  <c r="AT10" i="4"/>
  <c r="AL10" i="4"/>
  <c r="W10" i="4"/>
  <c r="I10" i="4"/>
  <c r="B10" i="4"/>
  <c r="BB8" i="4"/>
  <c r="AT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<sst xmlns="http://schemas.openxmlformats.org/spreadsheetml/2006/main" count="228" uniqueCount="113">
  <si>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</si>
  <si>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</si>
  <si>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</si>
  <si>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</si>
  <si>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</si>
  <si>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</si>
  <si>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</si>
  <si>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</si>
  <si>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</si>
  <si>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</si>
  <si>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</si>
  <si>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</si>
  <si>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</si>
  <si>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</si>
  <si>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</si>
  <si>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</si>
  <si>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</si>
  <si>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</si>
  <si>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</si>
  <si>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</si>
  <si>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</si>
  <si>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</si>
  <si>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</si>
  <si>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</si>
  <si>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</si>
  <si>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</si>
  <si>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</si>
  <si>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</si>
  <si>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</si>
  <si>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</si>
  <si>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</si>
  <si>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</si>
  <si>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</si>
  <si>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</si>
  <si>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</si>
  <si>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</si>
  <si>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</si>
  <si>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</si>
  <si>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</si>
  <si>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</si>
  <si>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</si>
  <si>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</si>
  <si>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</si>
  <si>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</si>
  <si>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</si>
  <si>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</si>
  <si>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</si>
  <si>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</si>
  <si>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</si>
  <si>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</si>
  <si>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</si>
  <si>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</si>
  <si>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</si>
  <si>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</si>
  <si>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</si>
  <si>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</si>
  <si>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</si>
  <si>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</si>
  <si>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</si>
  <si>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</si>
  <si>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</si>
  <si>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</si>
  <si>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</si>
  <si>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</si>
  <si>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</si>
  <si>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</si>
  <si>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</si>
  <si>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</si>
  <si>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</si>
  <si>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</si>
  <si>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</si>
  <si>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</si>
  <si>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</si>
  <si>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</si>
  <si>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</si>
  <si>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</si>
  <si>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</si>
  <si>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</si>
  <si>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</si>
  <si>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</si>
  <si>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</si>
  <si>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</si>
  <si>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</si>
  <si>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</si>
  <si>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</si>
  <si>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</si>
  <si>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</si>
  <si>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</si>
  <si>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</si>
  <si>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</si>
  <si>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</si>
  <si>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</si>
  <si>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</si>
  <si>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島根県　吉賀町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</si>
  <si>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</si>
  <si>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</si>
  <si>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</si>
  <si>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</si>
  <si>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</si>
  <si>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</si>
  <si>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</si>
  <si>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</si>
  <si>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</si>
  <si>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</si>
  <si>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</si>
  <si>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</si>
  <si>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</si>
  <si>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</si>
  <si>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</si>
  <si>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</si>
  <si>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①有形固定資産減価償却率（％）
　年々増加傾向にあり、老朽化が進んでいる。継続的な更新が求められる。
②管路経年化率（％）
　前年より微減したものの、依然として30％以上で推移しており、老朽化が進んでいる。現在の管路は合併前町村が同時期に敷設したことと、管路更新率は横ばいが続く見込みのため、当面は平均以上で推移していく見込である。
③管路更新率（％）
　平均値を上回るものの、当面は横ばいの見込。更新ペースを上げ、引き続き更新作業を行うことが求められる。</t>
    <rPh sb="63" eb="65">
      <t>ゼンネン</t>
    </rPh>
    <rPh sb="67" eb="69">
      <t>ビゲン</t>
    </rPh>
    <rPh sb="160" eb="162">
      <t>ミコミ</t>
    </rPh>
    <phoneticPr fontId="4"/>
  </si>
  <si>
    <t>　平成29年度4月に上水道事業へ移行した。資産の老朽化が進み、この傾向は今後も続く見込み。経営上は一般会計繰入金を年々減少させつつも、依存状況が続いている。
　老朽化対策と安定経営を確実に実行するには、自己財源を確保し、企業債発行額と残額を抑制することが必要である。今後の更新費用増に対応するため、料金審議会に諮問を行い、令和9年5月から約30%増の料金改定をすることとなった。
　今後も経営健全化に向け、計画や経営戦略の見直しと進捗管理を行い、持続可能な水道事業運営に取り組む。</t>
    <rPh sb="151" eb="156">
      <t>リョウキンシンギカイ</t>
    </rPh>
    <rPh sb="157" eb="159">
      <t>シモン</t>
    </rPh>
    <rPh sb="160" eb="161">
      <t>オコナ</t>
    </rPh>
    <rPh sb="163" eb="165">
      <t>レイワ</t>
    </rPh>
    <rPh sb="166" eb="167">
      <t>ネン</t>
    </rPh>
    <rPh sb="168" eb="169">
      <t>ガツ</t>
    </rPh>
    <rPh sb="171" eb="172">
      <t>ヤク</t>
    </rPh>
    <rPh sb="175" eb="176">
      <t>ゾウ</t>
    </rPh>
    <rPh sb="177" eb="181">
      <t>リョウキンカイテイ</t>
    </rPh>
    <rPh sb="193" eb="195">
      <t>コンゴ</t>
    </rPh>
    <rPh sb="202" eb="203">
      <t>ム</t>
    </rPh>
    <rPh sb="205" eb="207">
      <t>ケイカク</t>
    </rPh>
    <rPh sb="209" eb="211">
      <t>ミナオ</t>
    </rPh>
    <rPh sb="217" eb="221">
      <t>シンチョクカンリ</t>
    </rPh>
    <rPh sb="222" eb="223">
      <t>オコナ</t>
    </rPh>
    <rPh sb="237" eb="238">
      <t>ト</t>
    </rPh>
    <rPh sb="239" eb="240">
      <t>ク</t>
    </rPh>
    <phoneticPr fontId="4"/>
  </si>
  <si>
    <r>
      <t>①経常収支比率（％）
　昨年度対比でほぼ横ばいであり、100％は超えており、問題ない水準と捉えている。
②累積欠損金比率（％）
　累積欠損金は生じていない。
③流動比率（％）
　企業債償還費が減少し、現金預金が増加したため、前年より約34ポイント増加した。短期的な債務に対する支払能力を維持している。
④企業債残高対給水収益比率（％）
　企業債の残高は減少しているものの、依然として類似団体平均値の2倍以上である。</t>
    </r>
    <r>
      <rPr>
        <sz val="11"/>
        <rFont val="ＭＳ ゴシック"/>
        <family val="3"/>
        <charset val="128"/>
      </rPr>
      <t>適切な料金水準へ見直しを行う。</t>
    </r>
    <r>
      <rPr>
        <sz val="11"/>
        <color theme="1"/>
        <rFont val="ＭＳ ゴシック"/>
        <family val="3"/>
        <charset val="128"/>
      </rPr>
      <t xml:space="preserve">
⑤料金回収率（％）
　給水戸数が減少傾向、かつ物価高騰が続くが横ばいとなった。適切な料金水準へ見直し、料金回収率の向上に努める。
⑥給水原価（円）
　類似団体平均値を上回るのは、地理的条件等のため。物価高騰の中でもあり、大きな削減は困難。
⑦施設利用率（％）
　類似団体平均値を上回り、小規模施設が多い中で効率的な利用が出来ている。今後も適正管理に努める必要がある。
⑧有収率（％）
　前年対比で約7ポイント、かつ類似団体平均値を下回っているのは、寒波により漏水量が増大したためである。引き続き漏水調査と修繕を行い、向上に努める。</t>
    </r>
    <rPh sb="12" eb="15">
      <t>サクネンド</t>
    </rPh>
    <rPh sb="15" eb="17">
      <t>タイヒ</t>
    </rPh>
    <rPh sb="20" eb="21">
      <t>ヨコ</t>
    </rPh>
    <rPh sb="106" eb="110">
      <t>ゲンキンヨキン</t>
    </rPh>
    <rPh sb="111" eb="113">
      <t>ゾウカ</t>
    </rPh>
    <rPh sb="118" eb="120">
      <t>ゼンネン</t>
    </rPh>
    <rPh sb="122" eb="123">
      <t>ヤク</t>
    </rPh>
    <rPh sb="129" eb="131">
      <t>ゾウカ</t>
    </rPh>
    <rPh sb="134" eb="137">
      <t>タンキテキ</t>
    </rPh>
    <rPh sb="138" eb="140">
      <t>サイム</t>
    </rPh>
    <rPh sb="141" eb="142">
      <t>タイ</t>
    </rPh>
    <rPh sb="144" eb="146">
      <t>シハライ</t>
    </rPh>
    <rPh sb="146" eb="148">
      <t>ノウリョク</t>
    </rPh>
    <rPh sb="149" eb="151">
      <t>イジ</t>
    </rPh>
    <rPh sb="274" eb="279">
      <t>リョウキンカイシュウリツ</t>
    </rPh>
    <rPh sb="280" eb="282">
      <t>コウジョウ</t>
    </rPh>
    <rPh sb="283" eb="284">
      <t>ツト</t>
    </rPh>
    <rPh sb="416" eb="420">
      <t>ゼンネンタイヒ</t>
    </rPh>
    <rPh sb="421" eb="422">
      <t>ヤク</t>
    </rPh>
    <rPh sb="447" eb="449">
      <t>カンパ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</si>
</sst>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0.78</c:v>
                </c:pt>
                <c:pt idx="2">
                  <c:v>0.64</c:v>
                </c:pt>
                <c:pt idx="3">
                  <c:v>0.74</c:v>
                </c:pt>
                <c:pt idx="4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F-4C69-B352-E60CCC42E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0.36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F-4C69-B352-E60CCC42E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73.05</c:v>
                </c:pt>
                <c:pt idx="1">
                  <c:v>71.06</c:v>
                </c:pt>
                <c:pt idx="2">
                  <c:v>69.040000000000006</c:v>
                </c:pt>
                <c:pt idx="3">
                  <c:v>64.62</c:v>
                </c:pt>
                <c:pt idx="4">
                  <c:v>69.41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5-4376-BDB3-09EC73B4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50.09</c:v>
                </c:pt>
                <c:pt idx="2">
                  <c:v>50.1</c:v>
                </c:pt>
                <c:pt idx="3">
                  <c:v>49.76</c:v>
                </c:pt>
                <c:pt idx="4">
                  <c:v>49.74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5-4376-BDB3-09EC73B4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77.040000000000006</c:v>
                </c:pt>
                <c:pt idx="1">
                  <c:v>75.73</c:v>
                </c:pt>
                <c:pt idx="2">
                  <c:v>78.8</c:v>
                </c:pt>
                <c:pt idx="3">
                  <c:v>79.069999999999993</c:v>
                </c:pt>
                <c:pt idx="4">
                  <c:v>72.569999999999993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0-45FF-AE4D-A9404FE39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78.010000000000005</c:v>
                </c:pt>
                <c:pt idx="1">
                  <c:v>77.599999999999994</c:v>
                </c:pt>
                <c:pt idx="2">
                  <c:v>77.3</c:v>
                </c:pt>
                <c:pt idx="3">
                  <c:v>76.64</c:v>
                </c:pt>
                <c:pt idx="4">
                  <c:v>75.37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0-45FF-AE4D-A9404FE39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105.42</c:v>
                </c:pt>
                <c:pt idx="1">
                  <c:v>105.76</c:v>
                </c:pt>
                <c:pt idx="2">
                  <c:v>108.55</c:v>
                </c:pt>
                <c:pt idx="3">
                  <c:v>104.53</c:v>
                </c:pt>
                <c:pt idx="4">
                  <c:v>104.39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6-4074-8C04-CFD01862A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105.34</c:v>
                </c:pt>
                <c:pt idx="1">
                  <c:v>105.77</c:v>
                </c:pt>
                <c:pt idx="2">
                  <c:v>104.82</c:v>
                </c:pt>
                <c:pt idx="3">
                  <c:v>106.46</c:v>
                </c:pt>
                <c:pt idx="4">
                  <c:v>103.41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6-4074-8C04-CFD01862A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59.06</c:v>
                </c:pt>
                <c:pt idx="1">
                  <c:v>60.6</c:v>
                </c:pt>
                <c:pt idx="2">
                  <c:v>62.29</c:v>
                </c:pt>
                <c:pt idx="3">
                  <c:v>63.69</c:v>
                </c:pt>
                <c:pt idx="4">
                  <c:v>64.89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3-440F-99A4-C0FCADF16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47.5</c:v>
                </c:pt>
                <c:pt idx="1">
                  <c:v>48.41</c:v>
                </c:pt>
                <c:pt idx="2">
                  <c:v>50.02</c:v>
                </c:pt>
                <c:pt idx="3">
                  <c:v>51.38</c:v>
                </c:pt>
                <c:pt idx="4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3-440F-99A4-C0FCADF16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13.97</c:v>
                </c:pt>
                <c:pt idx="1">
                  <c:v>20.84</c:v>
                </c:pt>
                <c:pt idx="2">
                  <c:v>36.19</c:v>
                </c:pt>
                <c:pt idx="3">
                  <c:v>36.83</c:v>
                </c:pt>
                <c:pt idx="4">
                  <c:v>34.33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E-4FC2-B43B-5457BEC4A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17.399999999999999</c:v>
                </c:pt>
                <c:pt idx="1">
                  <c:v>18.64</c:v>
                </c:pt>
                <c:pt idx="2">
                  <c:v>19.510000000000002</c:v>
                </c:pt>
                <c:pt idx="3">
                  <c:v>21.6</c:v>
                </c:pt>
                <c:pt idx="4">
                  <c:v>23.36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E-4FC2-B43B-5457BEC4A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C-49FE-8041-97615C74E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24.04</c:v>
                </c:pt>
                <c:pt idx="1">
                  <c:v>28.03</c:v>
                </c:pt>
                <c:pt idx="2">
                  <c:v>26.73</c:v>
                </c:pt>
                <c:pt idx="3">
                  <c:v>27.85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C-49FE-8041-97615C74E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199.08</c:v>
                </c:pt>
                <c:pt idx="1">
                  <c:v>202.77</c:v>
                </c:pt>
                <c:pt idx="2">
                  <c:v>240.04</c:v>
                </c:pt>
                <c:pt idx="3">
                  <c:v>265.83999999999997</c:v>
                </c:pt>
                <c:pt idx="4">
                  <c:v>299.94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0-4184-9ACB-94C55066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305.08</c:v>
                </c:pt>
                <c:pt idx="1">
                  <c:v>305.33999999999997</c:v>
                </c:pt>
                <c:pt idx="2">
                  <c:v>310.01</c:v>
                </c:pt>
                <c:pt idx="3">
                  <c:v>311.12</c:v>
                </c:pt>
                <c:pt idx="4">
                  <c:v>293.51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0-4184-9ACB-94C55066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1257.68</c:v>
                </c:pt>
                <c:pt idx="1">
                  <c:v>1180.23</c:v>
                </c:pt>
                <c:pt idx="2">
                  <c:v>1096.52</c:v>
                </c:pt>
                <c:pt idx="3">
                  <c:v>1071.2</c:v>
                </c:pt>
                <c:pt idx="4">
                  <c:v>997.23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9-4018-99DC-0D83AD57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585.59</c:v>
                </c:pt>
                <c:pt idx="1">
                  <c:v>561.34</c:v>
                </c:pt>
                <c:pt idx="2">
                  <c:v>538.33000000000004</c:v>
                </c:pt>
                <c:pt idx="3">
                  <c:v>515.14</c:v>
                </c:pt>
                <c:pt idx="4">
                  <c:v>498.34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9-4018-99DC-0D83AD57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59.48</c:v>
                </c:pt>
                <c:pt idx="1">
                  <c:v>59.13</c:v>
                </c:pt>
                <c:pt idx="2">
                  <c:v>60.4</c:v>
                </c:pt>
                <c:pt idx="3">
                  <c:v>59.95</c:v>
                </c:pt>
                <c:pt idx="4">
                  <c:v>59.54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A-4AF2-8926-04BC2A5E1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82.78</c:v>
                </c:pt>
                <c:pt idx="1">
                  <c:v>84.82</c:v>
                </c:pt>
                <c:pt idx="2">
                  <c:v>82.29</c:v>
                </c:pt>
                <c:pt idx="3">
                  <c:v>84.16</c:v>
                </c:pt>
                <c:pt idx="4">
                  <c:v>81.45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A-4AF2-8926-04BC2A5E1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248.67</c:v>
                </c:pt>
                <c:pt idx="1">
                  <c:v>259.72000000000003</c:v>
                </c:pt>
                <c:pt idx="2">
                  <c:v>249.11</c:v>
                </c:pt>
                <c:pt idx="3">
                  <c:v>254.7</c:v>
                </c:pt>
                <c:pt idx="4">
                  <c:v>260.27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6-463B-A1C2-B7E33F4B7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225.09</c:v>
                </c:pt>
                <c:pt idx="1">
                  <c:v>224.82</c:v>
                </c:pt>
                <c:pt idx="2">
                  <c:v>230.85</c:v>
                </c:pt>
                <c:pt idx="3">
                  <c:v>230.21</c:v>
                </c:pt>
                <c:pt idx="4">
                  <c:v>240.31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6-463B-A1C2-B7E33F4B7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G1" zoomScale="80" zoomScaleNormal="80" workbookViewId="0">
      <selection activeCell="BJ53" sqref="BJ5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15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15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9" t="str">
        <f>データ!H6</f>
        <v>島根県　吉賀町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1" t="s">
        <v>1</v>
      </c>
      <c r="C7" s="62"/>
      <c r="D7" s="62"/>
      <c r="E7" s="62"/>
      <c r="F7" s="62"/>
      <c r="G7" s="62"/>
      <c r="H7" s="62"/>
      <c r="I7" s="61" t="s">
        <v>2</v>
      </c>
      <c r="J7" s="62"/>
      <c r="K7" s="62"/>
      <c r="L7" s="62"/>
      <c r="M7" s="62"/>
      <c r="N7" s="62"/>
      <c r="O7" s="63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2"/>
      <c r="AL7" s="64" t="s">
        <v>6</v>
      </c>
      <c r="AM7" s="64"/>
      <c r="AN7" s="64"/>
      <c r="AO7" s="64"/>
      <c r="AP7" s="64"/>
      <c r="AQ7" s="64"/>
      <c r="AR7" s="64"/>
      <c r="AS7" s="64"/>
      <c r="AT7" s="61" t="s">
        <v>7</v>
      </c>
      <c r="AU7" s="62"/>
      <c r="AV7" s="62"/>
      <c r="AW7" s="62"/>
      <c r="AX7" s="62"/>
      <c r="AY7" s="62"/>
      <c r="AZ7" s="62"/>
      <c r="BA7" s="62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A8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58">
        <f>データ!$R$6</f>
        <v>5571</v>
      </c>
      <c r="AM8" s="58"/>
      <c r="AN8" s="58"/>
      <c r="AO8" s="58"/>
      <c r="AP8" s="58"/>
      <c r="AQ8" s="58"/>
      <c r="AR8" s="58"/>
      <c r="AS8" s="58"/>
      <c r="AT8" s="55">
        <f>データ!$S$6</f>
        <v>336.5</v>
      </c>
      <c r="AU8" s="56"/>
      <c r="AV8" s="56"/>
      <c r="AW8" s="56"/>
      <c r="AX8" s="56"/>
      <c r="AY8" s="56"/>
      <c r="AZ8" s="56"/>
      <c r="BA8" s="56"/>
      <c r="BB8" s="45">
        <f>データ!$T$6</f>
        <v>16.559999999999999</v>
      </c>
      <c r="BC8" s="45"/>
      <c r="BD8" s="45"/>
      <c r="BE8" s="45"/>
      <c r="BF8" s="45"/>
      <c r="BG8" s="45"/>
      <c r="BH8" s="45"/>
      <c r="BI8" s="45"/>
      <c r="BJ8" s="3"/>
      <c r="BK8" s="3"/>
      <c r="BL8" s="76" t="s">
        <v>10</v>
      </c>
      <c r="BM8" s="77"/>
      <c r="BN8" s="59" t="s">
        <v>11</v>
      </c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60"/>
    </row>
    <row r="9" spans="1:78" ht="18.75" customHeight="1" x14ac:dyDescent="0.15">
      <c r="A9" s="2"/>
      <c r="B9" s="61" t="s">
        <v>12</v>
      </c>
      <c r="C9" s="62"/>
      <c r="D9" s="62"/>
      <c r="E9" s="62"/>
      <c r="F9" s="62"/>
      <c r="G9" s="62"/>
      <c r="H9" s="62"/>
      <c r="I9" s="61" t="s">
        <v>13</v>
      </c>
      <c r="J9" s="62"/>
      <c r="K9" s="62"/>
      <c r="L9" s="62"/>
      <c r="M9" s="62"/>
      <c r="N9" s="62"/>
      <c r="O9" s="63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2"/>
      <c r="AE9" s="2"/>
      <c r="AF9" s="2"/>
      <c r="AG9" s="2"/>
      <c r="AH9" s="2"/>
      <c r="AI9" s="2"/>
      <c r="AJ9" s="2"/>
      <c r="AK9" s="2"/>
      <c r="AL9" s="64" t="s">
        <v>16</v>
      </c>
      <c r="AM9" s="64"/>
      <c r="AN9" s="64"/>
      <c r="AO9" s="64"/>
      <c r="AP9" s="64"/>
      <c r="AQ9" s="64"/>
      <c r="AR9" s="64"/>
      <c r="AS9" s="64"/>
      <c r="AT9" s="61" t="s">
        <v>17</v>
      </c>
      <c r="AU9" s="62"/>
      <c r="AV9" s="62"/>
      <c r="AW9" s="62"/>
      <c r="AX9" s="62"/>
      <c r="AY9" s="62"/>
      <c r="AZ9" s="62"/>
      <c r="BA9" s="62"/>
      <c r="BB9" s="64" t="s">
        <v>18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19</v>
      </c>
      <c r="BM9" s="66"/>
      <c r="BN9" s="67" t="s">
        <v>20</v>
      </c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8"/>
    </row>
    <row r="10" spans="1:78" ht="18.75" customHeight="1" x14ac:dyDescent="0.15">
      <c r="A10" s="2"/>
      <c r="B10" s="55" t="str">
        <f>データ!$N$6</f>
        <v>-</v>
      </c>
      <c r="C10" s="56"/>
      <c r="D10" s="56"/>
      <c r="E10" s="56"/>
      <c r="F10" s="56"/>
      <c r="G10" s="56"/>
      <c r="H10" s="56"/>
      <c r="I10" s="55">
        <f>データ!$O$6</f>
        <v>61.54</v>
      </c>
      <c r="J10" s="56"/>
      <c r="K10" s="56"/>
      <c r="L10" s="56"/>
      <c r="M10" s="56"/>
      <c r="N10" s="56"/>
      <c r="O10" s="57"/>
      <c r="P10" s="45">
        <f>データ!$P$6</f>
        <v>97.03</v>
      </c>
      <c r="Q10" s="45"/>
      <c r="R10" s="45"/>
      <c r="S10" s="45"/>
      <c r="T10" s="45"/>
      <c r="U10" s="45"/>
      <c r="V10" s="45"/>
      <c r="W10" s="58">
        <f>データ!$Q$6</f>
        <v>3047</v>
      </c>
      <c r="X10" s="58"/>
      <c r="Y10" s="58"/>
      <c r="Z10" s="58"/>
      <c r="AA10" s="58"/>
      <c r="AB10" s="58"/>
      <c r="AC10" s="58"/>
      <c r="AD10" s="2"/>
      <c r="AE10" s="2"/>
      <c r="AF10" s="2"/>
      <c r="AG10" s="2"/>
      <c r="AH10" s="2"/>
      <c r="AI10" s="2"/>
      <c r="AJ10" s="2"/>
      <c r="AK10" s="2"/>
      <c r="AL10" s="58">
        <f>データ!$U$6</f>
        <v>5321</v>
      </c>
      <c r="AM10" s="58"/>
      <c r="AN10" s="58"/>
      <c r="AO10" s="58"/>
      <c r="AP10" s="58"/>
      <c r="AQ10" s="58"/>
      <c r="AR10" s="58"/>
      <c r="AS10" s="58"/>
      <c r="AT10" s="55">
        <f>データ!$V$6</f>
        <v>45.75</v>
      </c>
      <c r="AU10" s="56"/>
      <c r="AV10" s="56"/>
      <c r="AW10" s="56"/>
      <c r="AX10" s="56"/>
      <c r="AY10" s="56"/>
      <c r="AZ10" s="56"/>
      <c r="BA10" s="56"/>
      <c r="BB10" s="45">
        <f>データ!$W$6</f>
        <v>116.31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15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3" t="s">
        <v>25</v>
      </c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5"/>
    </row>
    <row r="15" spans="1:78" ht="13.5" customHeight="1" x14ac:dyDescent="0.15">
      <c r="A15" s="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1"/>
      <c r="BK15" s="2"/>
      <c r="BL15" s="36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112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3" t="s">
        <v>26</v>
      </c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5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6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8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110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 x14ac:dyDescent="0.15">
      <c r="A60" s="2"/>
      <c r="B60" s="39" t="s">
        <v>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1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 x14ac:dyDescent="0.15">
      <c r="A61" s="2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1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0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3" t="s">
        <v>28</v>
      </c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6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8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111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2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W9VZu7XFHIqIRnYnrFVQUs5BaIhorjmdEtH/d6w2Q6U8oj1Wg46u7l006zUAdC1Z0h5ILTTznQBMFLml+IPYgg==" saltValue="WnXROrFMzlcm0Sv85IHlL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325058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島根県　吉賀町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61.54</v>
      </c>
      <c r="P6" s="21">
        <f t="shared" si="3"/>
        <v>97.03</v>
      </c>
      <c r="Q6" s="21">
        <f t="shared" si="3"/>
        <v>3047</v>
      </c>
      <c r="R6" s="21">
        <f t="shared" si="3"/>
        <v>5571</v>
      </c>
      <c r="S6" s="21">
        <f t="shared" si="3"/>
        <v>336.5</v>
      </c>
      <c r="T6" s="21">
        <f t="shared" si="3"/>
        <v>16.559999999999999</v>
      </c>
      <c r="U6" s="21">
        <f t="shared" si="3"/>
        <v>5321</v>
      </c>
      <c r="V6" s="21">
        <f t="shared" si="3"/>
        <v>45.75</v>
      </c>
      <c r="W6" s="21">
        <f t="shared" si="3"/>
        <v>116.31</v>
      </c>
      <c r="X6" s="22">
        <f>IF(X7="",NA(),X7)</f>
        <v>105.42</v>
      </c>
      <c r="Y6" s="22">
        <f t="shared" ref="Y6:AG6" si="4">IF(Y7="",NA(),Y7)</f>
        <v>105.76</v>
      </c>
      <c r="Z6" s="22">
        <f t="shared" si="4"/>
        <v>108.55</v>
      </c>
      <c r="AA6" s="22">
        <f t="shared" si="4"/>
        <v>104.53</v>
      </c>
      <c r="AB6" s="22">
        <f t="shared" si="4"/>
        <v>104.39</v>
      </c>
      <c r="AC6" s="22">
        <f t="shared" si="4"/>
        <v>105.34</v>
      </c>
      <c r="AD6" s="22">
        <f t="shared" si="4"/>
        <v>105.77</v>
      </c>
      <c r="AE6" s="22">
        <f t="shared" si="4"/>
        <v>104.82</v>
      </c>
      <c r="AF6" s="22">
        <f t="shared" si="4"/>
        <v>106.46</v>
      </c>
      <c r="AG6" s="22">
        <f t="shared" si="4"/>
        <v>103.41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24.04</v>
      </c>
      <c r="AO6" s="22">
        <f t="shared" si="5"/>
        <v>28.03</v>
      </c>
      <c r="AP6" s="22">
        <f t="shared" si="5"/>
        <v>26.73</v>
      </c>
      <c r="AQ6" s="22">
        <f t="shared" si="5"/>
        <v>27.85</v>
      </c>
      <c r="AR6" s="22">
        <f t="shared" si="5"/>
        <v>28</v>
      </c>
      <c r="AS6" s="21" t="str">
        <f>IF(AS7="","",IF(AS7="-","【-】","【"&amp;SUBSTITUTE(TEXT(AS7,"#,##0.00"),"-","△")&amp;"】"))</f>
        <v>【1.61】</v>
      </c>
      <c r="AT6" s="22">
        <f>IF(AT7="",NA(),AT7)</f>
        <v>199.08</v>
      </c>
      <c r="AU6" s="22">
        <f t="shared" ref="AU6:BC6" si="6">IF(AU7="",NA(),AU7)</f>
        <v>202.77</v>
      </c>
      <c r="AV6" s="22">
        <f t="shared" si="6"/>
        <v>240.04</v>
      </c>
      <c r="AW6" s="22">
        <f t="shared" si="6"/>
        <v>265.83999999999997</v>
      </c>
      <c r="AX6" s="22">
        <f t="shared" si="6"/>
        <v>299.94</v>
      </c>
      <c r="AY6" s="22">
        <f t="shared" si="6"/>
        <v>305.08</v>
      </c>
      <c r="AZ6" s="22">
        <f t="shared" si="6"/>
        <v>305.33999999999997</v>
      </c>
      <c r="BA6" s="22">
        <f t="shared" si="6"/>
        <v>310.01</v>
      </c>
      <c r="BB6" s="22">
        <f t="shared" si="6"/>
        <v>311.12</v>
      </c>
      <c r="BC6" s="22">
        <f t="shared" si="6"/>
        <v>293.51</v>
      </c>
      <c r="BD6" s="21" t="str">
        <f>IF(BD7="","",IF(BD7="-","【-】","【"&amp;SUBSTITUTE(TEXT(BD7,"#,##0.00"),"-","△")&amp;"】"))</f>
        <v>【239.69】</v>
      </c>
      <c r="BE6" s="22">
        <f>IF(BE7="",NA(),BE7)</f>
        <v>1257.68</v>
      </c>
      <c r="BF6" s="22">
        <f t="shared" ref="BF6:BN6" si="7">IF(BF7="",NA(),BF7)</f>
        <v>1180.23</v>
      </c>
      <c r="BG6" s="22">
        <f t="shared" si="7"/>
        <v>1096.52</v>
      </c>
      <c r="BH6" s="22">
        <f t="shared" si="7"/>
        <v>1071.2</v>
      </c>
      <c r="BI6" s="22">
        <f t="shared" si="7"/>
        <v>997.23</v>
      </c>
      <c r="BJ6" s="22">
        <f t="shared" si="7"/>
        <v>585.59</v>
      </c>
      <c r="BK6" s="22">
        <f t="shared" si="7"/>
        <v>561.34</v>
      </c>
      <c r="BL6" s="22">
        <f t="shared" si="7"/>
        <v>538.33000000000004</v>
      </c>
      <c r="BM6" s="22">
        <f t="shared" si="7"/>
        <v>515.14</v>
      </c>
      <c r="BN6" s="22">
        <f t="shared" si="7"/>
        <v>498.34</v>
      </c>
      <c r="BO6" s="21" t="str">
        <f>IF(BO7="","",IF(BO7="-","【-】","【"&amp;SUBSTITUTE(TEXT(BO7,"#,##0.00"),"-","△")&amp;"】"))</f>
        <v>【264.86】</v>
      </c>
      <c r="BP6" s="22">
        <f>IF(BP7="",NA(),BP7)</f>
        <v>59.48</v>
      </c>
      <c r="BQ6" s="22">
        <f t="shared" ref="BQ6:BY6" si="8">IF(BQ7="",NA(),BQ7)</f>
        <v>59.13</v>
      </c>
      <c r="BR6" s="22">
        <f t="shared" si="8"/>
        <v>60.4</v>
      </c>
      <c r="BS6" s="22">
        <f t="shared" si="8"/>
        <v>59.95</v>
      </c>
      <c r="BT6" s="22">
        <f t="shared" si="8"/>
        <v>59.54</v>
      </c>
      <c r="BU6" s="22">
        <f t="shared" si="8"/>
        <v>82.78</v>
      </c>
      <c r="BV6" s="22">
        <f t="shared" si="8"/>
        <v>84.82</v>
      </c>
      <c r="BW6" s="22">
        <f t="shared" si="8"/>
        <v>82.29</v>
      </c>
      <c r="BX6" s="22">
        <f t="shared" si="8"/>
        <v>84.16</v>
      </c>
      <c r="BY6" s="22">
        <f t="shared" si="8"/>
        <v>81.45</v>
      </c>
      <c r="BZ6" s="21" t="str">
        <f>IF(BZ7="","",IF(BZ7="-","【-】","【"&amp;SUBSTITUTE(TEXT(BZ7,"#,##0.00"),"-","△")&amp;"】"))</f>
        <v>【97.59】</v>
      </c>
      <c r="CA6" s="22">
        <f>IF(CA7="",NA(),CA7)</f>
        <v>248.67</v>
      </c>
      <c r="CB6" s="22">
        <f t="shared" ref="CB6:CJ6" si="9">IF(CB7="",NA(),CB7)</f>
        <v>259.72000000000003</v>
      </c>
      <c r="CC6" s="22">
        <f t="shared" si="9"/>
        <v>249.11</v>
      </c>
      <c r="CD6" s="22">
        <f t="shared" si="9"/>
        <v>254.7</v>
      </c>
      <c r="CE6" s="22">
        <f t="shared" si="9"/>
        <v>260.27</v>
      </c>
      <c r="CF6" s="22">
        <f t="shared" si="9"/>
        <v>225.09</v>
      </c>
      <c r="CG6" s="22">
        <f t="shared" si="9"/>
        <v>224.82</v>
      </c>
      <c r="CH6" s="22">
        <f t="shared" si="9"/>
        <v>230.85</v>
      </c>
      <c r="CI6" s="22">
        <f t="shared" si="9"/>
        <v>230.21</v>
      </c>
      <c r="CJ6" s="22">
        <f t="shared" si="9"/>
        <v>240.31</v>
      </c>
      <c r="CK6" s="21" t="str">
        <f>IF(CK7="","",IF(CK7="-","【-】","【"&amp;SUBSTITUTE(TEXT(CK7,"#,##0.00"),"-","△")&amp;"】"))</f>
        <v>【181.66】</v>
      </c>
      <c r="CL6" s="22">
        <f>IF(CL7="",NA(),CL7)</f>
        <v>73.05</v>
      </c>
      <c r="CM6" s="22">
        <f t="shared" ref="CM6:CU6" si="10">IF(CM7="",NA(),CM7)</f>
        <v>71.06</v>
      </c>
      <c r="CN6" s="22">
        <f t="shared" si="10"/>
        <v>69.040000000000006</v>
      </c>
      <c r="CO6" s="22">
        <f t="shared" si="10"/>
        <v>64.62</v>
      </c>
      <c r="CP6" s="22">
        <f t="shared" si="10"/>
        <v>69.41</v>
      </c>
      <c r="CQ6" s="22">
        <f t="shared" si="10"/>
        <v>49.38</v>
      </c>
      <c r="CR6" s="22">
        <f t="shared" si="10"/>
        <v>50.09</v>
      </c>
      <c r="CS6" s="22">
        <f t="shared" si="10"/>
        <v>50.1</v>
      </c>
      <c r="CT6" s="22">
        <f t="shared" si="10"/>
        <v>49.76</v>
      </c>
      <c r="CU6" s="22">
        <f t="shared" si="10"/>
        <v>49.74</v>
      </c>
      <c r="CV6" s="21" t="str">
        <f>IF(CV7="","",IF(CV7="-","【-】","【"&amp;SUBSTITUTE(TEXT(CV7,"#,##0.00"),"-","△")&amp;"】"))</f>
        <v>【60.21】</v>
      </c>
      <c r="CW6" s="22">
        <f>IF(CW7="",NA(),CW7)</f>
        <v>77.040000000000006</v>
      </c>
      <c r="CX6" s="22">
        <f t="shared" ref="CX6:DF6" si="11">IF(CX7="",NA(),CX7)</f>
        <v>75.73</v>
      </c>
      <c r="CY6" s="22">
        <f t="shared" si="11"/>
        <v>78.8</v>
      </c>
      <c r="CZ6" s="22">
        <f t="shared" si="11"/>
        <v>79.069999999999993</v>
      </c>
      <c r="DA6" s="22">
        <f t="shared" si="11"/>
        <v>72.569999999999993</v>
      </c>
      <c r="DB6" s="22">
        <f t="shared" si="11"/>
        <v>78.010000000000005</v>
      </c>
      <c r="DC6" s="22">
        <f t="shared" si="11"/>
        <v>77.599999999999994</v>
      </c>
      <c r="DD6" s="22">
        <f t="shared" si="11"/>
        <v>77.3</v>
      </c>
      <c r="DE6" s="22">
        <f t="shared" si="11"/>
        <v>76.64</v>
      </c>
      <c r="DF6" s="22">
        <f t="shared" si="11"/>
        <v>75.37</v>
      </c>
      <c r="DG6" s="21" t="str">
        <f>IF(DG7="","",IF(DG7="-","【-】","【"&amp;SUBSTITUTE(TEXT(DG7,"#,##0.00"),"-","△")&amp;"】"))</f>
        <v>【89.21】</v>
      </c>
      <c r="DH6" s="22">
        <f>IF(DH7="",NA(),DH7)</f>
        <v>59.06</v>
      </c>
      <c r="DI6" s="22">
        <f t="shared" ref="DI6:DQ6" si="12">IF(DI7="",NA(),DI7)</f>
        <v>60.6</v>
      </c>
      <c r="DJ6" s="22">
        <f t="shared" si="12"/>
        <v>62.29</v>
      </c>
      <c r="DK6" s="22">
        <f t="shared" si="12"/>
        <v>63.69</v>
      </c>
      <c r="DL6" s="22">
        <f t="shared" si="12"/>
        <v>64.89</v>
      </c>
      <c r="DM6" s="22">
        <f t="shared" si="12"/>
        <v>47.5</v>
      </c>
      <c r="DN6" s="22">
        <f t="shared" si="12"/>
        <v>48.41</v>
      </c>
      <c r="DO6" s="22">
        <f t="shared" si="12"/>
        <v>50.02</v>
      </c>
      <c r="DP6" s="22">
        <f t="shared" si="12"/>
        <v>51.38</v>
      </c>
      <c r="DQ6" s="22">
        <f t="shared" si="12"/>
        <v>52.3</v>
      </c>
      <c r="DR6" s="21" t="str">
        <f>IF(DR7="","",IF(DR7="-","【-】","【"&amp;SUBSTITUTE(TEXT(DR7,"#,##0.00"),"-","△")&amp;"】"))</f>
        <v>【52.41】</v>
      </c>
      <c r="DS6" s="22">
        <f>IF(DS7="",NA(),DS7)</f>
        <v>13.97</v>
      </c>
      <c r="DT6" s="22">
        <f t="shared" ref="DT6:EB6" si="13">IF(DT7="",NA(),DT7)</f>
        <v>20.84</v>
      </c>
      <c r="DU6" s="22">
        <f t="shared" si="13"/>
        <v>36.19</v>
      </c>
      <c r="DV6" s="22">
        <f t="shared" si="13"/>
        <v>36.83</v>
      </c>
      <c r="DW6" s="22">
        <f t="shared" si="13"/>
        <v>34.33</v>
      </c>
      <c r="DX6" s="22">
        <f t="shared" si="13"/>
        <v>17.399999999999999</v>
      </c>
      <c r="DY6" s="22">
        <f t="shared" si="13"/>
        <v>18.64</v>
      </c>
      <c r="DZ6" s="22">
        <f t="shared" si="13"/>
        <v>19.510000000000002</v>
      </c>
      <c r="EA6" s="22">
        <f t="shared" si="13"/>
        <v>21.6</v>
      </c>
      <c r="EB6" s="22">
        <f t="shared" si="13"/>
        <v>23.36</v>
      </c>
      <c r="EC6" s="21" t="str">
        <f>IF(EC7="","",IF(EC7="-","【-】","【"&amp;SUBSTITUTE(TEXT(EC7,"#,##0.00"),"-","△")&amp;"】"))</f>
        <v>【26.78】</v>
      </c>
      <c r="ED6" s="22">
        <f>IF(ED7="",NA(),ED7)</f>
        <v>0.82</v>
      </c>
      <c r="EE6" s="22">
        <f t="shared" ref="EE6:EM6" si="14">IF(EE7="",NA(),EE7)</f>
        <v>0.78</v>
      </c>
      <c r="EF6" s="22">
        <f t="shared" si="14"/>
        <v>0.64</v>
      </c>
      <c r="EG6" s="22">
        <f t="shared" si="14"/>
        <v>0.74</v>
      </c>
      <c r="EH6" s="22">
        <f t="shared" si="14"/>
        <v>0.66</v>
      </c>
      <c r="EI6" s="22">
        <f t="shared" si="14"/>
        <v>0.4</v>
      </c>
      <c r="EJ6" s="22">
        <f t="shared" si="14"/>
        <v>0.36</v>
      </c>
      <c r="EK6" s="22">
        <f t="shared" si="14"/>
        <v>0.56999999999999995</v>
      </c>
      <c r="EL6" s="22">
        <f t="shared" si="14"/>
        <v>0.56000000000000005</v>
      </c>
      <c r="EM6" s="22">
        <f t="shared" si="14"/>
        <v>0.54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325058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61.54</v>
      </c>
      <c r="P7" s="25">
        <v>97.03</v>
      </c>
      <c r="Q7" s="25">
        <v>3047</v>
      </c>
      <c r="R7" s="25">
        <v>5571</v>
      </c>
      <c r="S7" s="25">
        <v>336.5</v>
      </c>
      <c r="T7" s="25">
        <v>16.559999999999999</v>
      </c>
      <c r="U7" s="25">
        <v>5321</v>
      </c>
      <c r="V7" s="25">
        <v>45.75</v>
      </c>
      <c r="W7" s="25">
        <v>116.31</v>
      </c>
      <c r="X7" s="25">
        <v>105.42</v>
      </c>
      <c r="Y7" s="25">
        <v>105.76</v>
      </c>
      <c r="Z7" s="25">
        <v>108.55</v>
      </c>
      <c r="AA7" s="25">
        <v>104.53</v>
      </c>
      <c r="AB7" s="25">
        <v>104.39</v>
      </c>
      <c r="AC7" s="25">
        <v>105.34</v>
      </c>
      <c r="AD7" s="25">
        <v>105.77</v>
      </c>
      <c r="AE7" s="25">
        <v>104.82</v>
      </c>
      <c r="AF7" s="25">
        <v>106.46</v>
      </c>
      <c r="AG7" s="25">
        <v>103.41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24.04</v>
      </c>
      <c r="AO7" s="25">
        <v>28.03</v>
      </c>
      <c r="AP7" s="25">
        <v>26.73</v>
      </c>
      <c r="AQ7" s="25">
        <v>27.85</v>
      </c>
      <c r="AR7" s="25">
        <v>28</v>
      </c>
      <c r="AS7" s="25">
        <v>1.61</v>
      </c>
      <c r="AT7" s="25">
        <v>199.08</v>
      </c>
      <c r="AU7" s="25">
        <v>202.77</v>
      </c>
      <c r="AV7" s="25">
        <v>240.04</v>
      </c>
      <c r="AW7" s="25">
        <v>265.83999999999997</v>
      </c>
      <c r="AX7" s="25">
        <v>299.94</v>
      </c>
      <c r="AY7" s="25">
        <v>305.08</v>
      </c>
      <c r="AZ7" s="25">
        <v>305.33999999999997</v>
      </c>
      <c r="BA7" s="25">
        <v>310.01</v>
      </c>
      <c r="BB7" s="25">
        <v>311.12</v>
      </c>
      <c r="BC7" s="25">
        <v>293.51</v>
      </c>
      <c r="BD7" s="25">
        <v>239.69</v>
      </c>
      <c r="BE7" s="25">
        <v>1257.68</v>
      </c>
      <c r="BF7" s="25">
        <v>1180.23</v>
      </c>
      <c r="BG7" s="25">
        <v>1096.52</v>
      </c>
      <c r="BH7" s="25">
        <v>1071.2</v>
      </c>
      <c r="BI7" s="25">
        <v>997.23</v>
      </c>
      <c r="BJ7" s="25">
        <v>585.59</v>
      </c>
      <c r="BK7" s="25">
        <v>561.34</v>
      </c>
      <c r="BL7" s="25">
        <v>538.33000000000004</v>
      </c>
      <c r="BM7" s="25">
        <v>515.14</v>
      </c>
      <c r="BN7" s="25">
        <v>498.34</v>
      </c>
      <c r="BO7" s="25">
        <v>264.86</v>
      </c>
      <c r="BP7" s="25">
        <v>59.48</v>
      </c>
      <c r="BQ7" s="25">
        <v>59.13</v>
      </c>
      <c r="BR7" s="25">
        <v>60.4</v>
      </c>
      <c r="BS7" s="25">
        <v>59.95</v>
      </c>
      <c r="BT7" s="25">
        <v>59.54</v>
      </c>
      <c r="BU7" s="25">
        <v>82.78</v>
      </c>
      <c r="BV7" s="25">
        <v>84.82</v>
      </c>
      <c r="BW7" s="25">
        <v>82.29</v>
      </c>
      <c r="BX7" s="25">
        <v>84.16</v>
      </c>
      <c r="BY7" s="25">
        <v>81.45</v>
      </c>
      <c r="BZ7" s="25">
        <v>97.59</v>
      </c>
      <c r="CA7" s="25">
        <v>248.67</v>
      </c>
      <c r="CB7" s="25">
        <v>259.72000000000003</v>
      </c>
      <c r="CC7" s="25">
        <v>249.11</v>
      </c>
      <c r="CD7" s="25">
        <v>254.7</v>
      </c>
      <c r="CE7" s="25">
        <v>260.27</v>
      </c>
      <c r="CF7" s="25">
        <v>225.09</v>
      </c>
      <c r="CG7" s="25">
        <v>224.82</v>
      </c>
      <c r="CH7" s="25">
        <v>230.85</v>
      </c>
      <c r="CI7" s="25">
        <v>230.21</v>
      </c>
      <c r="CJ7" s="25">
        <v>240.31</v>
      </c>
      <c r="CK7" s="25">
        <v>181.66</v>
      </c>
      <c r="CL7" s="25">
        <v>73.05</v>
      </c>
      <c r="CM7" s="25">
        <v>71.06</v>
      </c>
      <c r="CN7" s="25">
        <v>69.040000000000006</v>
      </c>
      <c r="CO7" s="25">
        <v>64.62</v>
      </c>
      <c r="CP7" s="25">
        <v>69.41</v>
      </c>
      <c r="CQ7" s="25">
        <v>49.38</v>
      </c>
      <c r="CR7" s="25">
        <v>50.09</v>
      </c>
      <c r="CS7" s="25">
        <v>50.1</v>
      </c>
      <c r="CT7" s="25">
        <v>49.76</v>
      </c>
      <c r="CU7" s="25">
        <v>49.74</v>
      </c>
      <c r="CV7" s="25">
        <v>60.21</v>
      </c>
      <c r="CW7" s="25">
        <v>77.040000000000006</v>
      </c>
      <c r="CX7" s="25">
        <v>75.73</v>
      </c>
      <c r="CY7" s="25">
        <v>78.8</v>
      </c>
      <c r="CZ7" s="25">
        <v>79.069999999999993</v>
      </c>
      <c r="DA7" s="25">
        <v>72.569999999999993</v>
      </c>
      <c r="DB7" s="25">
        <v>78.010000000000005</v>
      </c>
      <c r="DC7" s="25">
        <v>77.599999999999994</v>
      </c>
      <c r="DD7" s="25">
        <v>77.3</v>
      </c>
      <c r="DE7" s="25">
        <v>76.64</v>
      </c>
      <c r="DF7" s="25">
        <v>75.37</v>
      </c>
      <c r="DG7" s="25">
        <v>89.21</v>
      </c>
      <c r="DH7" s="25">
        <v>59.06</v>
      </c>
      <c r="DI7" s="25">
        <v>60.6</v>
      </c>
      <c r="DJ7" s="25">
        <v>62.29</v>
      </c>
      <c r="DK7" s="25">
        <v>63.69</v>
      </c>
      <c r="DL7" s="25">
        <v>64.89</v>
      </c>
      <c r="DM7" s="25">
        <v>47.5</v>
      </c>
      <c r="DN7" s="25">
        <v>48.41</v>
      </c>
      <c r="DO7" s="25">
        <v>50.02</v>
      </c>
      <c r="DP7" s="25">
        <v>51.38</v>
      </c>
      <c r="DQ7" s="25">
        <v>52.3</v>
      </c>
      <c r="DR7" s="25">
        <v>52.41</v>
      </c>
      <c r="DS7" s="25">
        <v>13.97</v>
      </c>
      <c r="DT7" s="25">
        <v>20.84</v>
      </c>
      <c r="DU7" s="25">
        <v>36.19</v>
      </c>
      <c r="DV7" s="25">
        <v>36.83</v>
      </c>
      <c r="DW7" s="25">
        <v>34.33</v>
      </c>
      <c r="DX7" s="25">
        <v>17.399999999999999</v>
      </c>
      <c r="DY7" s="25">
        <v>18.64</v>
      </c>
      <c r="DZ7" s="25">
        <v>19.510000000000002</v>
      </c>
      <c r="EA7" s="25">
        <v>21.6</v>
      </c>
      <c r="EB7" s="25">
        <v>23.36</v>
      </c>
      <c r="EC7" s="25">
        <v>26.78</v>
      </c>
      <c r="ED7" s="25">
        <v>0.82</v>
      </c>
      <c r="EE7" s="25">
        <v>0.78</v>
      </c>
      <c r="EF7" s="25">
        <v>0.64</v>
      </c>
      <c r="EG7" s="25">
        <v>0.74</v>
      </c>
      <c r="EH7" s="25">
        <v>0.66</v>
      </c>
      <c r="EI7" s="25">
        <v>0.4</v>
      </c>
      <c r="EJ7" s="25">
        <v>0.36</v>
      </c>
      <c r="EK7" s="25">
        <v>0.56999999999999995</v>
      </c>
      <c r="EL7" s="25">
        <v>0.56000000000000005</v>
      </c>
      <c r="EM7" s="25">
        <v>0.54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吉賀町建設水道課</cp:lastModifiedBy>
  <cp:lastPrinted>2026-01-29T07:36:24Z</cp:lastPrinted>
  <dcterms:created xsi:type="dcterms:W3CDTF">2025-12-12T09:21:22Z</dcterms:created>
  <dcterms:modified xsi:type="dcterms:W3CDTF">2026-01-29T07:48:16Z</dcterms:modified>
  <cp:category/>
</cp:coreProperties>
</file>