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経営戦略\R7\R8.1.13_公営企業に係る経営比較分析表（令和６年度決算）の分析・公表について\05_公表データ\14_津和野町\"/>
    </mc:Choice>
  </mc:AlternateContent>
  <xr:revisionPtr revIDLastSave="0" documentId="13_ncr:1_{10861D5F-33B5-4A07-BFDD-F49C86EC2BDF}" xr6:coauthVersionLast="47" xr6:coauthVersionMax="47" xr10:uidLastSave="{00000000-0000-0000-0000-000000000000}"/>
  <workbookProtection workbookAlgorithmName="SHA-512" workbookHashValue="cf5GtRai2TT4onlXibUyiBTdA1qobVFLm3QI5O3iA5WJuX94j9l+o7yg17nXuRL90O12zSgwzUmyWhcyxrUT6A==" workbookSaltValue="jacbOmInGZM5snCkCIuGLw==" workbookSpinCount="100000" lockStructure="1"/>
  <bookViews>
    <workbookView xWindow="28680" yWindow="112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P6" i="5"/>
  <c r="O6" i="5"/>
  <c r="I10" i="4" s="1"/>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F85" i="4"/>
  <c r="E85" i="4"/>
  <c r="BB10" i="4"/>
  <c r="AT10" i="4"/>
  <c r="W10" i="4"/>
  <c r="P10" i="4"/>
  <c r="B10" i="4"/>
  <c r="W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<sst xmlns="http://schemas.openxmlformats.org/spreadsheetml/2006/main" count="228" uniqueCount="113">
  <si>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</si>
  <si>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</si>
  <si>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</si>
  <si>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</si>
  <si>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</si>
  <si>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</si>
  <si>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</si>
  <si>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</si>
  <si>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</si>
  <si>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</si>
  <si>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</si>
  <si>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</si>
  <si>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</si>
  <si>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</si>
  <si>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</si>
  <si>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</si>
  <si>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</si>
  <si>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</si>
  <si>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</si>
  <si>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</si>
  <si>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</si>
  <si>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</si>
  <si>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</si>
  <si>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</si>
  <si>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</si>
  <si>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</si>
  <si>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</si>
  <si>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</si>
  <si>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</si>
  <si>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</si>
  <si>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</si>
  <si>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</si>
  <si>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</si>
  <si>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</si>
  <si>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</si>
  <si>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</si>
  <si>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</si>
  <si>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</si>
  <si>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</si>
  <si>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</si>
  <si>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</si>
  <si>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</si>
  <si>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</si>
  <si>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</si>
  <si>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</si>
  <si>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</si>
  <si>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</si>
  <si>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</si>
  <si>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</si>
  <si>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</si>
  <si>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</si>
  <si>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</si>
  <si>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</si>
  <si>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</si>
  <si>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</si>
  <si>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</si>
  <si>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</si>
  <si>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</si>
  <si>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</si>
  <si>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</si>
  <si>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</si>
  <si>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</si>
  <si>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</si>
  <si>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</si>
  <si>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</si>
  <si>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</si>
  <si>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</si>
  <si>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</si>
  <si>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</si>
  <si>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</si>
  <si>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</si>
  <si>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</si>
  <si>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</si>
  <si>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</si>
  <si>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</si>
  <si>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</si>
  <si>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</si>
  <si>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</si>
  <si>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</si>
  <si>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</si>
  <si>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</si>
  <si>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</si>
  <si>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</si>
  <si>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</si>
  <si>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</si>
  <si>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</si>
  <si>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</si>
  <si>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</si>
  <si>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</si>
  <si>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</si>
  <si>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</si>
  <si>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</si>
  <si>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</si>
  <si>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津和野町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</si>
  <si>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</si>
  <si>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</si>
  <si>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</si>
  <si>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</si>
  <si>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</si>
  <si>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</si>
  <si>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</si>
  <si>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</si>
  <si>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</si>
  <si>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</si>
  <si>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</si>
  <si>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</si>
  <si>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</si>
  <si>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</si>
  <si>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</si>
  <si>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</si>
  <si>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水需要の減少に伴う給水収益の減少や、施設整備、老朽化施設の更新に係る経費の増加に加え、光熱費や資材の高騰により経営環境は厳しさを増している。引き続き事業運営の効率化やコスト縮減に努めながら、計画的な事業の推進を図っていく必要がある。
また、更新財源を企業債にのみ依存する経営は、負担を将来に先送りするだけであり、自己財源の確保が急務であると考える。
現状の水道料金では、料金回収率から判断すると経常収支比率の悪化が考えられることから、経営の効率化や今後も料金改定を検討した事業運営を行っていく必要がある。</t>
    <rPh sb="224" eb="226">
      <t>コンゴ</t>
    </rPh>
    <phoneticPr fontId="4"/>
  </si>
  <si>
    <t>ここ数年の経営状況は、累積欠損金はないものの、料金回収率から見ると一般会計からの繰入金に依存していることが伺える。また、人口の減少や企業の廃業に伴う給水収益の減少が見込まれ、今後、料金回収率は更に悪化して行くことが予想されることから、適正な水道料金の検討を行ったところである。
企業債残高対給水収益比率は、設備の更新により増加しており、類似団体と比べると高くなっている。今後も更新投資を適時計画しているが、更新投資等については、財源を慎重に検討していく必要がある。
施設利用率は、類似団体平均値を上回っているが、今後の給水人口減少を考えると適正な施設規模の再構築を考えていかなければならない。
有収率が類似団体より低いのは漏水による影響が大きいと思われる。老朽管の更新を行うとともに、引き続き漏水調査等を行い、有収率の向上を図っていく必要がある。
なお、給水原価は経常費用が高い割に水道料金を低く抑えていることから類似団体平均値を大きく上回っている。更新費用もかかることから、先に述べたように適正な水道料金の検討行っており、令和７年度から３年かけて40％の水道料金の改定を行うことになった。</t>
    <rPh sb="470" eb="471">
      <t>ネン</t>
    </rPh>
    <rPh sb="478" eb="482">
      <t>スイドウリョウキン</t>
    </rPh>
    <rPh sb="483" eb="485">
      <t>カイテイ</t>
    </rPh>
    <rPh sb="486" eb="487">
      <t>オコナ</t>
    </rPh>
    <phoneticPr fontId="4"/>
  </si>
  <si>
    <t xml:space="preserve">昭和32年に津和野地区において供用が開始されて以来、順次整備が進めらてきているが、主な施設については相当年数が経過している。
平成30年度から法適化を行い、資産の状況がより把握できることとなった。施設及び管路について、耐用年数を超えた資産が多くあり、老朽管から集中して計画的に更新を進めている。
有収率が低い原因は老朽管からの漏水が主なる要因と思われ随時漏水調査を実施しているが、依然として低い値である。そのため、今後も継続的に調査を行い修繕を進めて行く必要がある。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</si>
</sst>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0.93</c:v>
                </c:pt>
                <c:pt idx="1">
                  <c:v>0.66</c:v>
                </c:pt>
                <c:pt idx="2">
                  <c:v>0.68</c:v>
                </c:pt>
                <c:pt idx="3">
                  <c:v>1.08</c:v>
                </c:pt>
                <c:pt idx="4" formatCode="#,##0.00;&quot;△&quot;#,##0.00">
                  <c:v>0</c:v>
                </c:pt>
              </c:numCache>
            </c:numRef>
          </c:val>
          <c:extLst>
            <c:ext xmlns:c16="http://schemas.microsoft.com/office/drawing/2014/chart" uri="{C3380CC4-5D6E-409C-BE32-E72D297353CC}">
              <c16:uniqueId val="{00000000-5660-470E-A421-A02015F78D9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5660-470E-A421-A02015F78D9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65.89</c:v>
                </c:pt>
                <c:pt idx="1">
                  <c:v>62.75</c:v>
                </c:pt>
                <c:pt idx="2">
                  <c:v>58.7</c:v>
                </c:pt>
                <c:pt idx="3">
                  <c:v>61.8</c:v>
                </c:pt>
                <c:pt idx="4">
                  <c:v>62.62</c:v>
                </c:pt>
              </c:numCache>
            </c:numRef>
          </c:val>
          <c:extLst>
            <c:ext xmlns:c16="http://schemas.microsoft.com/office/drawing/2014/chart" uri="{C3380CC4-5D6E-409C-BE32-E72D297353CC}">
              <c16:uniqueId val="{00000000-97AF-4536-A60F-19994CDEE07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97AF-4536-A60F-19994CDEE07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74.3</c:v>
                </c:pt>
                <c:pt idx="1">
                  <c:v>75.8</c:v>
                </c:pt>
                <c:pt idx="2">
                  <c:v>78.67</c:v>
                </c:pt>
                <c:pt idx="3">
                  <c:v>72.75</c:v>
                </c:pt>
                <c:pt idx="4">
                  <c:v>72.260000000000005</c:v>
                </c:pt>
              </c:numCache>
            </c:numRef>
          </c:val>
          <c:extLst>
            <c:ext xmlns:c16="http://schemas.microsoft.com/office/drawing/2014/chart" uri="{C3380CC4-5D6E-409C-BE32-E72D297353CC}">
              <c16:uniqueId val="{00000000-0C2D-4C23-8B04-DEAD1F79EAA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0C2D-4C23-8B04-DEAD1F79EAA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106.97</c:v>
                </c:pt>
                <c:pt idx="1">
                  <c:v>107.47</c:v>
                </c:pt>
                <c:pt idx="2">
                  <c:v>114.63</c:v>
                </c:pt>
                <c:pt idx="3">
                  <c:v>110.57</c:v>
                </c:pt>
                <c:pt idx="4">
                  <c:v>104.03</c:v>
                </c:pt>
              </c:numCache>
            </c:numRef>
          </c:val>
          <c:extLst>
            <c:ext xmlns:c16="http://schemas.microsoft.com/office/drawing/2014/chart" uri="{C3380CC4-5D6E-409C-BE32-E72D297353CC}">
              <c16:uniqueId val="{00000000-224A-4321-905C-4FD78541DEF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224A-4321-905C-4FD78541DEF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52.21</c:v>
                </c:pt>
                <c:pt idx="1">
                  <c:v>54.18</c:v>
                </c:pt>
                <c:pt idx="2">
                  <c:v>56.02</c:v>
                </c:pt>
                <c:pt idx="3">
                  <c:v>53.38</c:v>
                </c:pt>
                <c:pt idx="4">
                  <c:v>55.01</c:v>
                </c:pt>
              </c:numCache>
            </c:numRef>
          </c:val>
          <c:extLst>
            <c:ext xmlns:c16="http://schemas.microsoft.com/office/drawing/2014/chart" uri="{C3380CC4-5D6E-409C-BE32-E72D297353CC}">
              <c16:uniqueId val="{00000000-6A1B-4DF1-BA52-09DA4541B58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6A1B-4DF1-BA52-09DA4541B58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21.56</c:v>
                </c:pt>
                <c:pt idx="1">
                  <c:v>17.71</c:v>
                </c:pt>
                <c:pt idx="2">
                  <c:v>17.809999999999999</c:v>
                </c:pt>
                <c:pt idx="3">
                  <c:v>19.95</c:v>
                </c:pt>
                <c:pt idx="4">
                  <c:v>0.47</c:v>
                </c:pt>
              </c:numCache>
            </c:numRef>
          </c:val>
          <c:extLst>
            <c:ext xmlns:c16="http://schemas.microsoft.com/office/drawing/2014/chart" uri="{C3380CC4-5D6E-409C-BE32-E72D297353CC}">
              <c16:uniqueId val="{00000000-FF12-4846-9331-78C6A10467C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FF12-4846-9331-78C6A10467C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3D-4791-85E0-37A987850DB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3B3D-4791-85E0-37A987850DB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27.51</c:v>
                </c:pt>
                <c:pt idx="1">
                  <c:v>58.93</c:v>
                </c:pt>
                <c:pt idx="2">
                  <c:v>60.35</c:v>
                </c:pt>
                <c:pt idx="3">
                  <c:v>68.040000000000006</c:v>
                </c:pt>
                <c:pt idx="4">
                  <c:v>44.78</c:v>
                </c:pt>
              </c:numCache>
            </c:numRef>
          </c:val>
          <c:extLst>
            <c:ext xmlns:c16="http://schemas.microsoft.com/office/drawing/2014/chart" uri="{C3380CC4-5D6E-409C-BE32-E72D297353CC}">
              <c16:uniqueId val="{00000000-BEDA-4AF2-8638-365F5FC45E4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BEDA-4AF2-8638-365F5FC45E4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1284.99</c:v>
                </c:pt>
                <c:pt idx="1">
                  <c:v>1330.76</c:v>
                </c:pt>
                <c:pt idx="2">
                  <c:v>1402.2</c:v>
                </c:pt>
                <c:pt idx="3">
                  <c:v>1433.8</c:v>
                </c:pt>
                <c:pt idx="4">
                  <c:v>1353.85</c:v>
                </c:pt>
              </c:numCache>
            </c:numRef>
          </c:val>
          <c:extLst>
            <c:ext xmlns:c16="http://schemas.microsoft.com/office/drawing/2014/chart" uri="{C3380CC4-5D6E-409C-BE32-E72D297353CC}">
              <c16:uniqueId val="{00000000-0375-4E70-98FF-802ACF23366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0375-4E70-98FF-802ACF23366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67.27</c:v>
                </c:pt>
                <c:pt idx="1">
                  <c:v>66.06</c:v>
                </c:pt>
                <c:pt idx="2">
                  <c:v>62.28</c:v>
                </c:pt>
                <c:pt idx="3">
                  <c:v>66.86</c:v>
                </c:pt>
                <c:pt idx="4">
                  <c:v>66.7</c:v>
                </c:pt>
              </c:numCache>
            </c:numRef>
          </c:val>
          <c:extLst>
            <c:ext xmlns:c16="http://schemas.microsoft.com/office/drawing/2014/chart" uri="{C3380CC4-5D6E-409C-BE32-E72D297353CC}">
              <c16:uniqueId val="{00000000-51DE-447C-B56D-89B2F2688D6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51DE-447C-B56D-89B2F2688D6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282.17</c:v>
                </c:pt>
                <c:pt idx="1">
                  <c:v>290.3</c:v>
                </c:pt>
                <c:pt idx="2">
                  <c:v>308.52999999999997</c:v>
                </c:pt>
                <c:pt idx="3">
                  <c:v>289.76</c:v>
                </c:pt>
                <c:pt idx="4">
                  <c:v>291.73</c:v>
                </c:pt>
              </c:numCache>
            </c:numRef>
          </c:val>
          <c:extLst>
            <c:ext xmlns:c16="http://schemas.microsoft.com/office/drawing/2014/chart" uri="{C3380CC4-5D6E-409C-BE32-E72D297353CC}">
              <c16:uniqueId val="{00000000-8994-4AEE-A033-8484FD07E71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8994-4AEE-A033-8484FD07E71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 zoomScaleNormal="100" workbookViewId="0">
      <selection activeCell="CQ45" sqref="CQ45"/>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島根県　津和野町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6373</v>
      </c>
      <c r="AM8" s="65"/>
      <c r="AN8" s="65"/>
      <c r="AO8" s="65"/>
      <c r="AP8" s="65"/>
      <c r="AQ8" s="65"/>
      <c r="AR8" s="65"/>
      <c r="AS8" s="65"/>
      <c r="AT8" s="36">
        <f>データ!$S$6</f>
        <v>307.02999999999997</v>
      </c>
      <c r="AU8" s="37"/>
      <c r="AV8" s="37"/>
      <c r="AW8" s="37"/>
      <c r="AX8" s="37"/>
      <c r="AY8" s="37"/>
      <c r="AZ8" s="37"/>
      <c r="BA8" s="37"/>
      <c r="BB8" s="54">
        <f>データ!$T$6</f>
        <v>20.76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43.67</v>
      </c>
      <c r="J10" s="37"/>
      <c r="K10" s="37"/>
      <c r="L10" s="37"/>
      <c r="M10" s="37"/>
      <c r="N10" s="37"/>
      <c r="O10" s="64"/>
      <c r="P10" s="54">
        <f>データ!$P$6</f>
        <v>94.98</v>
      </c>
      <c r="Q10" s="54"/>
      <c r="R10" s="54"/>
      <c r="S10" s="54"/>
      <c r="T10" s="54"/>
      <c r="U10" s="54"/>
      <c r="V10" s="54"/>
      <c r="W10" s="65">
        <f>データ!$Q$6</f>
        <v>3300</v>
      </c>
      <c r="X10" s="65"/>
      <c r="Y10" s="65"/>
      <c r="Z10" s="65"/>
      <c r="AA10" s="65"/>
      <c r="AB10" s="65"/>
      <c r="AC10" s="65"/>
      <c r="AD10" s="2"/>
      <c r="AE10" s="2"/>
      <c r="AF10" s="2"/>
      <c r="AG10" s="2"/>
      <c r="AH10" s="2"/>
      <c r="AI10" s="2"/>
      <c r="AJ10" s="2"/>
      <c r="AK10" s="2"/>
      <c r="AL10" s="65">
        <f>データ!$U$6</f>
        <v>5966</v>
      </c>
      <c r="AM10" s="65"/>
      <c r="AN10" s="65"/>
      <c r="AO10" s="65"/>
      <c r="AP10" s="65"/>
      <c r="AQ10" s="65"/>
      <c r="AR10" s="65"/>
      <c r="AS10" s="65"/>
      <c r="AT10" s="36">
        <f>データ!$V$6</f>
        <v>79.59</v>
      </c>
      <c r="AU10" s="37"/>
      <c r="AV10" s="37"/>
      <c r="AW10" s="37"/>
      <c r="AX10" s="37"/>
      <c r="AY10" s="37"/>
      <c r="AZ10" s="37"/>
      <c r="BA10" s="37"/>
      <c r="BB10" s="54">
        <f>データ!$W$6</f>
        <v>74.959999999999994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9" t="s">
        <v>112</v>
      </c>
      <c r="BM47" s="90"/>
      <c r="BN47" s="90"/>
      <c r="BO47" s="90"/>
      <c r="BP47" s="90"/>
      <c r="BQ47" s="90"/>
      <c r="BR47" s="90"/>
      <c r="BS47" s="90"/>
      <c r="BT47" s="90"/>
      <c r="BU47" s="90"/>
      <c r="BV47" s="90"/>
      <c r="BW47" s="90"/>
      <c r="BX47" s="90"/>
      <c r="BY47" s="90"/>
      <c r="BZ47" s="9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9"/>
      <c r="BM48" s="90"/>
      <c r="BN48" s="90"/>
      <c r="BO48" s="90"/>
      <c r="BP48" s="90"/>
      <c r="BQ48" s="90"/>
      <c r="BR48" s="90"/>
      <c r="BS48" s="90"/>
      <c r="BT48" s="90"/>
      <c r="BU48" s="90"/>
      <c r="BV48" s="90"/>
      <c r="BW48" s="90"/>
      <c r="BX48" s="90"/>
      <c r="BY48" s="90"/>
      <c r="BZ48" s="9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9"/>
      <c r="BM49" s="90"/>
      <c r="BN49" s="90"/>
      <c r="BO49" s="90"/>
      <c r="BP49" s="90"/>
      <c r="BQ49" s="90"/>
      <c r="BR49" s="90"/>
      <c r="BS49" s="90"/>
      <c r="BT49" s="90"/>
      <c r="BU49" s="90"/>
      <c r="BV49" s="90"/>
      <c r="BW49" s="90"/>
      <c r="BX49" s="90"/>
      <c r="BY49" s="90"/>
      <c r="BZ49" s="9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9"/>
      <c r="BM50" s="90"/>
      <c r="BN50" s="90"/>
      <c r="BO50" s="90"/>
      <c r="BP50" s="90"/>
      <c r="BQ50" s="90"/>
      <c r="BR50" s="90"/>
      <c r="BS50" s="90"/>
      <c r="BT50" s="90"/>
      <c r="BU50" s="90"/>
      <c r="BV50" s="90"/>
      <c r="BW50" s="90"/>
      <c r="BX50" s="90"/>
      <c r="BY50" s="90"/>
      <c r="BZ50" s="9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9"/>
      <c r="BM51" s="90"/>
      <c r="BN51" s="90"/>
      <c r="BO51" s="90"/>
      <c r="BP51" s="90"/>
      <c r="BQ51" s="90"/>
      <c r="BR51" s="90"/>
      <c r="BS51" s="90"/>
      <c r="BT51" s="90"/>
      <c r="BU51" s="90"/>
      <c r="BV51" s="90"/>
      <c r="BW51" s="90"/>
      <c r="BX51" s="90"/>
      <c r="BY51" s="90"/>
      <c r="BZ51" s="9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9"/>
      <c r="BM52" s="90"/>
      <c r="BN52" s="90"/>
      <c r="BO52" s="90"/>
      <c r="BP52" s="90"/>
      <c r="BQ52" s="90"/>
      <c r="BR52" s="90"/>
      <c r="BS52" s="90"/>
      <c r="BT52" s="90"/>
      <c r="BU52" s="90"/>
      <c r="BV52" s="90"/>
      <c r="BW52" s="90"/>
      <c r="BX52" s="90"/>
      <c r="BY52" s="90"/>
      <c r="BZ52" s="9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9"/>
      <c r="BM53" s="90"/>
      <c r="BN53" s="90"/>
      <c r="BO53" s="90"/>
      <c r="BP53" s="90"/>
      <c r="BQ53" s="90"/>
      <c r="BR53" s="90"/>
      <c r="BS53" s="90"/>
      <c r="BT53" s="90"/>
      <c r="BU53" s="90"/>
      <c r="BV53" s="90"/>
      <c r="BW53" s="90"/>
      <c r="BX53" s="90"/>
      <c r="BY53" s="90"/>
      <c r="BZ53" s="9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9"/>
      <c r="BM54" s="90"/>
      <c r="BN54" s="90"/>
      <c r="BO54" s="90"/>
      <c r="BP54" s="90"/>
      <c r="BQ54" s="90"/>
      <c r="BR54" s="90"/>
      <c r="BS54" s="90"/>
      <c r="BT54" s="90"/>
      <c r="BU54" s="90"/>
      <c r="BV54" s="90"/>
      <c r="BW54" s="90"/>
      <c r="BX54" s="90"/>
      <c r="BY54" s="90"/>
      <c r="BZ54" s="9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9"/>
      <c r="BM55" s="90"/>
      <c r="BN55" s="90"/>
      <c r="BO55" s="90"/>
      <c r="BP55" s="90"/>
      <c r="BQ55" s="90"/>
      <c r="BR55" s="90"/>
      <c r="BS55" s="90"/>
      <c r="BT55" s="90"/>
      <c r="BU55" s="90"/>
      <c r="BV55" s="90"/>
      <c r="BW55" s="90"/>
      <c r="BX55" s="90"/>
      <c r="BY55" s="90"/>
      <c r="BZ55" s="9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9"/>
      <c r="BM56" s="90"/>
      <c r="BN56" s="90"/>
      <c r="BO56" s="90"/>
      <c r="BP56" s="90"/>
      <c r="BQ56" s="90"/>
      <c r="BR56" s="90"/>
      <c r="BS56" s="90"/>
      <c r="BT56" s="90"/>
      <c r="BU56" s="90"/>
      <c r="BV56" s="90"/>
      <c r="BW56" s="90"/>
      <c r="BX56" s="90"/>
      <c r="BY56" s="90"/>
      <c r="BZ56" s="9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9"/>
      <c r="BM57" s="90"/>
      <c r="BN57" s="90"/>
      <c r="BO57" s="90"/>
      <c r="BP57" s="90"/>
      <c r="BQ57" s="90"/>
      <c r="BR57" s="90"/>
      <c r="BS57" s="90"/>
      <c r="BT57" s="90"/>
      <c r="BU57" s="90"/>
      <c r="BV57" s="90"/>
      <c r="BW57" s="90"/>
      <c r="BX57" s="90"/>
      <c r="BY57" s="90"/>
      <c r="BZ57" s="9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9"/>
      <c r="BM58" s="90"/>
      <c r="BN58" s="90"/>
      <c r="BO58" s="90"/>
      <c r="BP58" s="90"/>
      <c r="BQ58" s="90"/>
      <c r="BR58" s="90"/>
      <c r="BS58" s="90"/>
      <c r="BT58" s="90"/>
      <c r="BU58" s="90"/>
      <c r="BV58" s="90"/>
      <c r="BW58" s="90"/>
      <c r="BX58" s="90"/>
      <c r="BY58" s="90"/>
      <c r="BZ58" s="9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9"/>
      <c r="BM59" s="90"/>
      <c r="BN59" s="90"/>
      <c r="BO59" s="90"/>
      <c r="BP59" s="90"/>
      <c r="BQ59" s="90"/>
      <c r="BR59" s="90"/>
      <c r="BS59" s="90"/>
      <c r="BT59" s="90"/>
      <c r="BU59" s="90"/>
      <c r="BV59" s="90"/>
      <c r="BW59" s="90"/>
      <c r="BX59" s="90"/>
      <c r="BY59" s="90"/>
      <c r="BZ59" s="91"/>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89"/>
      <c r="BM60" s="90"/>
      <c r="BN60" s="90"/>
      <c r="BO60" s="90"/>
      <c r="BP60" s="90"/>
      <c r="BQ60" s="90"/>
      <c r="BR60" s="90"/>
      <c r="BS60" s="90"/>
      <c r="BT60" s="90"/>
      <c r="BU60" s="90"/>
      <c r="BV60" s="90"/>
      <c r="BW60" s="90"/>
      <c r="BX60" s="90"/>
      <c r="BY60" s="90"/>
      <c r="BZ60" s="91"/>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89"/>
      <c r="BM61" s="90"/>
      <c r="BN61" s="90"/>
      <c r="BO61" s="90"/>
      <c r="BP61" s="90"/>
      <c r="BQ61" s="90"/>
      <c r="BR61" s="90"/>
      <c r="BS61" s="90"/>
      <c r="BT61" s="90"/>
      <c r="BU61" s="90"/>
      <c r="BV61" s="90"/>
      <c r="BW61" s="90"/>
      <c r="BX61" s="90"/>
      <c r="BY61" s="90"/>
      <c r="BZ61" s="9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9"/>
      <c r="BM62" s="90"/>
      <c r="BN62" s="90"/>
      <c r="BO62" s="90"/>
      <c r="BP62" s="90"/>
      <c r="BQ62" s="90"/>
      <c r="BR62" s="90"/>
      <c r="BS62" s="90"/>
      <c r="BT62" s="90"/>
      <c r="BU62" s="90"/>
      <c r="BV62" s="90"/>
      <c r="BW62" s="90"/>
      <c r="BX62" s="90"/>
      <c r="BY62" s="90"/>
      <c r="BZ62" s="9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9"/>
      <c r="BM63" s="90"/>
      <c r="BN63" s="90"/>
      <c r="BO63" s="90"/>
      <c r="BP63" s="90"/>
      <c r="BQ63" s="90"/>
      <c r="BR63" s="90"/>
      <c r="BS63" s="90"/>
      <c r="BT63" s="90"/>
      <c r="BU63" s="90"/>
      <c r="BV63" s="90"/>
      <c r="BW63" s="90"/>
      <c r="BX63" s="90"/>
      <c r="BY63" s="90"/>
      <c r="BZ63" s="9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YoSYJJXdpri4GPHnProBndaSMJxkTHHIwnAblnwHp30PgI96Prp2bJn6HB9el9+YRtQDhztgF40+Eq/yY6iJA==" saltValue="59Tg40WcnKmjh+Vd2Boox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325015</v>
      </c>
      <c r="D6" s="20">
        <f t="shared" si="3"/>
        <v>46</v>
      </c>
      <c r="E6" s="20">
        <f t="shared" si="3"/>
        <v>1</v>
      </c>
      <c r="F6" s="20">
        <f t="shared" si="3"/>
        <v>0</v>
      </c>
      <c r="G6" s="20">
        <f t="shared" si="3"/>
        <v>1</v>
      </c>
      <c r="H6" s="20" t="str">
        <f t="shared" si="3"/>
        <v>島根県　津和野町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43.67</v>
      </c>
      <c r="P6" s="21">
        <f t="shared" si="3"/>
        <v>94.98</v>
      </c>
      <c r="Q6" s="21">
        <f t="shared" si="3"/>
        <v>3300</v>
      </c>
      <c r="R6" s="21">
        <f t="shared" si="3"/>
        <v>6373</v>
      </c>
      <c r="S6" s="21">
        <f t="shared" si="3"/>
        <v>307.02999999999997</v>
      </c>
      <c r="T6" s="21">
        <f t="shared" si="3"/>
        <v>20.76</v>
      </c>
      <c r="U6" s="21">
        <f t="shared" si="3"/>
        <v>5966</v>
      </c>
      <c r="V6" s="21">
        <f t="shared" si="3"/>
        <v>79.59</v>
      </c>
      <c r="W6" s="21">
        <f t="shared" si="3"/>
        <v>74.959999999999994</v>
      </c>
      <c r="X6" s="22">
        <f>IF(X7="",NA(),X7)</f>
        <v>106.97</v>
      </c>
      <c r="Y6" s="22">
        <f t="shared" ref="Y6:AG6" si="4">IF(Y7="",NA(),Y7)</f>
        <v>107.47</v>
      </c>
      <c r="Z6" s="22">
        <f t="shared" si="4"/>
        <v>114.63</v>
      </c>
      <c r="AA6" s="22">
        <f t="shared" si="4"/>
        <v>110.57</v>
      </c>
      <c r="AB6" s="22">
        <f t="shared" si="4"/>
        <v>104.03</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27.51</v>
      </c>
      <c r="AU6" s="22">
        <f t="shared" ref="AU6:BC6" si="6">IF(AU7="",NA(),AU7)</f>
        <v>58.93</v>
      </c>
      <c r="AV6" s="22">
        <f t="shared" si="6"/>
        <v>60.35</v>
      </c>
      <c r="AW6" s="22">
        <f t="shared" si="6"/>
        <v>68.040000000000006</v>
      </c>
      <c r="AX6" s="22">
        <f t="shared" si="6"/>
        <v>44.78</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1284.99</v>
      </c>
      <c r="BF6" s="22">
        <f t="shared" ref="BF6:BN6" si="7">IF(BF7="",NA(),BF7)</f>
        <v>1330.76</v>
      </c>
      <c r="BG6" s="22">
        <f t="shared" si="7"/>
        <v>1402.2</v>
      </c>
      <c r="BH6" s="22">
        <f t="shared" si="7"/>
        <v>1433.8</v>
      </c>
      <c r="BI6" s="22">
        <f t="shared" si="7"/>
        <v>1353.85</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67.27</v>
      </c>
      <c r="BQ6" s="22">
        <f t="shared" ref="BQ6:BY6" si="8">IF(BQ7="",NA(),BQ7)</f>
        <v>66.06</v>
      </c>
      <c r="BR6" s="22">
        <f t="shared" si="8"/>
        <v>62.28</v>
      </c>
      <c r="BS6" s="22">
        <f t="shared" si="8"/>
        <v>66.86</v>
      </c>
      <c r="BT6" s="22">
        <f t="shared" si="8"/>
        <v>66.7</v>
      </c>
      <c r="BU6" s="22">
        <f t="shared" si="8"/>
        <v>82.78</v>
      </c>
      <c r="BV6" s="22">
        <f t="shared" si="8"/>
        <v>84.82</v>
      </c>
      <c r="BW6" s="22">
        <f t="shared" si="8"/>
        <v>82.29</v>
      </c>
      <c r="BX6" s="22">
        <f t="shared" si="8"/>
        <v>84.16</v>
      </c>
      <c r="BY6" s="22">
        <f t="shared" si="8"/>
        <v>81.45</v>
      </c>
      <c r="BZ6" s="21" t="str">
        <f>IF(BZ7="","",IF(BZ7="-","【-】","【"&amp;SUBSTITUTE(TEXT(BZ7,"#,##0.00"),"-","△")&amp;"】"))</f>
        <v>【97.59】</v>
      </c>
      <c r="CA6" s="22">
        <f>IF(CA7="",NA(),CA7)</f>
        <v>282.17</v>
      </c>
      <c r="CB6" s="22">
        <f t="shared" ref="CB6:CJ6" si="9">IF(CB7="",NA(),CB7)</f>
        <v>290.3</v>
      </c>
      <c r="CC6" s="22">
        <f t="shared" si="9"/>
        <v>308.52999999999997</v>
      </c>
      <c r="CD6" s="22">
        <f t="shared" si="9"/>
        <v>289.76</v>
      </c>
      <c r="CE6" s="22">
        <f t="shared" si="9"/>
        <v>291.73</v>
      </c>
      <c r="CF6" s="22">
        <f t="shared" si="9"/>
        <v>225.09</v>
      </c>
      <c r="CG6" s="22">
        <f t="shared" si="9"/>
        <v>224.82</v>
      </c>
      <c r="CH6" s="22">
        <f t="shared" si="9"/>
        <v>230.85</v>
      </c>
      <c r="CI6" s="22">
        <f t="shared" si="9"/>
        <v>230.21</v>
      </c>
      <c r="CJ6" s="22">
        <f t="shared" si="9"/>
        <v>240.31</v>
      </c>
      <c r="CK6" s="21" t="str">
        <f>IF(CK7="","",IF(CK7="-","【-】","【"&amp;SUBSTITUTE(TEXT(CK7,"#,##0.00"),"-","△")&amp;"】"))</f>
        <v>【181.66】</v>
      </c>
      <c r="CL6" s="22">
        <f>IF(CL7="",NA(),CL7)</f>
        <v>65.89</v>
      </c>
      <c r="CM6" s="22">
        <f t="shared" ref="CM6:CU6" si="10">IF(CM7="",NA(),CM7)</f>
        <v>62.75</v>
      </c>
      <c r="CN6" s="22">
        <f t="shared" si="10"/>
        <v>58.7</v>
      </c>
      <c r="CO6" s="22">
        <f t="shared" si="10"/>
        <v>61.8</v>
      </c>
      <c r="CP6" s="22">
        <f t="shared" si="10"/>
        <v>62.62</v>
      </c>
      <c r="CQ6" s="22">
        <f t="shared" si="10"/>
        <v>49.38</v>
      </c>
      <c r="CR6" s="22">
        <f t="shared" si="10"/>
        <v>50.09</v>
      </c>
      <c r="CS6" s="22">
        <f t="shared" si="10"/>
        <v>50.1</v>
      </c>
      <c r="CT6" s="22">
        <f t="shared" si="10"/>
        <v>49.76</v>
      </c>
      <c r="CU6" s="22">
        <f t="shared" si="10"/>
        <v>49.74</v>
      </c>
      <c r="CV6" s="21" t="str">
        <f>IF(CV7="","",IF(CV7="-","【-】","【"&amp;SUBSTITUTE(TEXT(CV7,"#,##0.00"),"-","△")&amp;"】"))</f>
        <v>【60.21】</v>
      </c>
      <c r="CW6" s="22">
        <f>IF(CW7="",NA(),CW7)</f>
        <v>74.3</v>
      </c>
      <c r="CX6" s="22">
        <f t="shared" ref="CX6:DF6" si="11">IF(CX7="",NA(),CX7)</f>
        <v>75.8</v>
      </c>
      <c r="CY6" s="22">
        <f t="shared" si="11"/>
        <v>78.67</v>
      </c>
      <c r="CZ6" s="22">
        <f t="shared" si="11"/>
        <v>72.75</v>
      </c>
      <c r="DA6" s="22">
        <f t="shared" si="11"/>
        <v>72.260000000000005</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52.21</v>
      </c>
      <c r="DI6" s="22">
        <f t="shared" ref="DI6:DQ6" si="12">IF(DI7="",NA(),DI7)</f>
        <v>54.18</v>
      </c>
      <c r="DJ6" s="22">
        <f t="shared" si="12"/>
        <v>56.02</v>
      </c>
      <c r="DK6" s="22">
        <f t="shared" si="12"/>
        <v>53.38</v>
      </c>
      <c r="DL6" s="22">
        <f t="shared" si="12"/>
        <v>55.01</v>
      </c>
      <c r="DM6" s="22">
        <f t="shared" si="12"/>
        <v>47.5</v>
      </c>
      <c r="DN6" s="22">
        <f t="shared" si="12"/>
        <v>48.41</v>
      </c>
      <c r="DO6" s="22">
        <f t="shared" si="12"/>
        <v>50.02</v>
      </c>
      <c r="DP6" s="22">
        <f t="shared" si="12"/>
        <v>51.38</v>
      </c>
      <c r="DQ6" s="22">
        <f t="shared" si="12"/>
        <v>52.3</v>
      </c>
      <c r="DR6" s="21" t="str">
        <f>IF(DR7="","",IF(DR7="-","【-】","【"&amp;SUBSTITUTE(TEXT(DR7,"#,##0.00"),"-","△")&amp;"】"))</f>
        <v>【52.41】</v>
      </c>
      <c r="DS6" s="22">
        <f>IF(DS7="",NA(),DS7)</f>
        <v>21.56</v>
      </c>
      <c r="DT6" s="22">
        <f t="shared" ref="DT6:EB6" si="13">IF(DT7="",NA(),DT7)</f>
        <v>17.71</v>
      </c>
      <c r="DU6" s="22">
        <f t="shared" si="13"/>
        <v>17.809999999999999</v>
      </c>
      <c r="DV6" s="22">
        <f t="shared" si="13"/>
        <v>19.95</v>
      </c>
      <c r="DW6" s="22">
        <f t="shared" si="13"/>
        <v>0.47</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0.93</v>
      </c>
      <c r="EE6" s="22">
        <f t="shared" ref="EE6:EM6" si="14">IF(EE7="",NA(),EE7)</f>
        <v>0.66</v>
      </c>
      <c r="EF6" s="22">
        <f t="shared" si="14"/>
        <v>0.68</v>
      </c>
      <c r="EG6" s="22">
        <f t="shared" si="14"/>
        <v>1.08</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325015</v>
      </c>
      <c r="D7" s="24">
        <v>46</v>
      </c>
      <c r="E7" s="24">
        <v>1</v>
      </c>
      <c r="F7" s="24">
        <v>0</v>
      </c>
      <c r="G7" s="24">
        <v>1</v>
      </c>
      <c r="H7" s="24" t="s">
        <v>93</v>
      </c>
      <c r="I7" s="24" t="s">
        <v>94</v>
      </c>
      <c r="J7" s="24" t="s">
        <v>95</v>
      </c>
      <c r="K7" s="24" t="s">
        <v>96</v>
      </c>
      <c r="L7" s="24" t="s">
        <v>97</v>
      </c>
      <c r="M7" s="24" t="s">
        <v>98</v>
      </c>
      <c r="N7" s="25" t="s">
        <v>99</v>
      </c>
      <c r="O7" s="25">
        <v>43.67</v>
      </c>
      <c r="P7" s="25">
        <v>94.98</v>
      </c>
      <c r="Q7" s="25">
        <v>3300</v>
      </c>
      <c r="R7" s="25">
        <v>6373</v>
      </c>
      <c r="S7" s="25">
        <v>307.02999999999997</v>
      </c>
      <c r="T7" s="25">
        <v>20.76</v>
      </c>
      <c r="U7" s="25">
        <v>5966</v>
      </c>
      <c r="V7" s="25">
        <v>79.59</v>
      </c>
      <c r="W7" s="25">
        <v>74.959999999999994</v>
      </c>
      <c r="X7" s="25">
        <v>106.97</v>
      </c>
      <c r="Y7" s="25">
        <v>107.47</v>
      </c>
      <c r="Z7" s="25">
        <v>114.63</v>
      </c>
      <c r="AA7" s="25">
        <v>110.57</v>
      </c>
      <c r="AB7" s="25">
        <v>104.03</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27.51</v>
      </c>
      <c r="AU7" s="25">
        <v>58.93</v>
      </c>
      <c r="AV7" s="25">
        <v>60.35</v>
      </c>
      <c r="AW7" s="25">
        <v>68.040000000000006</v>
      </c>
      <c r="AX7" s="25">
        <v>44.78</v>
      </c>
      <c r="AY7" s="25">
        <v>305.08</v>
      </c>
      <c r="AZ7" s="25">
        <v>305.33999999999997</v>
      </c>
      <c r="BA7" s="25">
        <v>310.01</v>
      </c>
      <c r="BB7" s="25">
        <v>311.12</v>
      </c>
      <c r="BC7" s="25">
        <v>293.51</v>
      </c>
      <c r="BD7" s="25">
        <v>239.69</v>
      </c>
      <c r="BE7" s="25">
        <v>1284.99</v>
      </c>
      <c r="BF7" s="25">
        <v>1330.76</v>
      </c>
      <c r="BG7" s="25">
        <v>1402.2</v>
      </c>
      <c r="BH7" s="25">
        <v>1433.8</v>
      </c>
      <c r="BI7" s="25">
        <v>1353.85</v>
      </c>
      <c r="BJ7" s="25">
        <v>585.59</v>
      </c>
      <c r="BK7" s="25">
        <v>561.34</v>
      </c>
      <c r="BL7" s="25">
        <v>538.33000000000004</v>
      </c>
      <c r="BM7" s="25">
        <v>515.14</v>
      </c>
      <c r="BN7" s="25">
        <v>498.34</v>
      </c>
      <c r="BO7" s="25">
        <v>264.86</v>
      </c>
      <c r="BP7" s="25">
        <v>67.27</v>
      </c>
      <c r="BQ7" s="25">
        <v>66.06</v>
      </c>
      <c r="BR7" s="25">
        <v>62.28</v>
      </c>
      <c r="BS7" s="25">
        <v>66.86</v>
      </c>
      <c r="BT7" s="25">
        <v>66.7</v>
      </c>
      <c r="BU7" s="25">
        <v>82.78</v>
      </c>
      <c r="BV7" s="25">
        <v>84.82</v>
      </c>
      <c r="BW7" s="25">
        <v>82.29</v>
      </c>
      <c r="BX7" s="25">
        <v>84.16</v>
      </c>
      <c r="BY7" s="25">
        <v>81.45</v>
      </c>
      <c r="BZ7" s="25">
        <v>97.59</v>
      </c>
      <c r="CA7" s="25">
        <v>282.17</v>
      </c>
      <c r="CB7" s="25">
        <v>290.3</v>
      </c>
      <c r="CC7" s="25">
        <v>308.52999999999997</v>
      </c>
      <c r="CD7" s="25">
        <v>289.76</v>
      </c>
      <c r="CE7" s="25">
        <v>291.73</v>
      </c>
      <c r="CF7" s="25">
        <v>225.09</v>
      </c>
      <c r="CG7" s="25">
        <v>224.82</v>
      </c>
      <c r="CH7" s="25">
        <v>230.85</v>
      </c>
      <c r="CI7" s="25">
        <v>230.21</v>
      </c>
      <c r="CJ7" s="25">
        <v>240.31</v>
      </c>
      <c r="CK7" s="25">
        <v>181.66</v>
      </c>
      <c r="CL7" s="25">
        <v>65.89</v>
      </c>
      <c r="CM7" s="25">
        <v>62.75</v>
      </c>
      <c r="CN7" s="25">
        <v>58.7</v>
      </c>
      <c r="CO7" s="25">
        <v>61.8</v>
      </c>
      <c r="CP7" s="25">
        <v>62.62</v>
      </c>
      <c r="CQ7" s="25">
        <v>49.38</v>
      </c>
      <c r="CR7" s="25">
        <v>50.09</v>
      </c>
      <c r="CS7" s="25">
        <v>50.1</v>
      </c>
      <c r="CT7" s="25">
        <v>49.76</v>
      </c>
      <c r="CU7" s="25">
        <v>49.74</v>
      </c>
      <c r="CV7" s="25">
        <v>60.21</v>
      </c>
      <c r="CW7" s="25">
        <v>74.3</v>
      </c>
      <c r="CX7" s="25">
        <v>75.8</v>
      </c>
      <c r="CY7" s="25">
        <v>78.67</v>
      </c>
      <c r="CZ7" s="25">
        <v>72.75</v>
      </c>
      <c r="DA7" s="25">
        <v>72.260000000000005</v>
      </c>
      <c r="DB7" s="25">
        <v>78.010000000000005</v>
      </c>
      <c r="DC7" s="25">
        <v>77.599999999999994</v>
      </c>
      <c r="DD7" s="25">
        <v>77.3</v>
      </c>
      <c r="DE7" s="25">
        <v>76.64</v>
      </c>
      <c r="DF7" s="25">
        <v>75.37</v>
      </c>
      <c r="DG7" s="25">
        <v>89.21</v>
      </c>
      <c r="DH7" s="25">
        <v>52.21</v>
      </c>
      <c r="DI7" s="25">
        <v>54.18</v>
      </c>
      <c r="DJ7" s="25">
        <v>56.02</v>
      </c>
      <c r="DK7" s="25">
        <v>53.38</v>
      </c>
      <c r="DL7" s="25">
        <v>55.01</v>
      </c>
      <c r="DM7" s="25">
        <v>47.5</v>
      </c>
      <c r="DN7" s="25">
        <v>48.41</v>
      </c>
      <c r="DO7" s="25">
        <v>50.02</v>
      </c>
      <c r="DP7" s="25">
        <v>51.38</v>
      </c>
      <c r="DQ7" s="25">
        <v>52.3</v>
      </c>
      <c r="DR7" s="25">
        <v>52.41</v>
      </c>
      <c r="DS7" s="25">
        <v>21.56</v>
      </c>
      <c r="DT7" s="25">
        <v>17.71</v>
      </c>
      <c r="DU7" s="25">
        <v>17.809999999999999</v>
      </c>
      <c r="DV7" s="25">
        <v>19.95</v>
      </c>
      <c r="DW7" s="25">
        <v>0.47</v>
      </c>
      <c r="DX7" s="25">
        <v>17.399999999999999</v>
      </c>
      <c r="DY7" s="25">
        <v>18.64</v>
      </c>
      <c r="DZ7" s="25">
        <v>19.510000000000002</v>
      </c>
      <c r="EA7" s="25">
        <v>21.6</v>
      </c>
      <c r="EB7" s="25">
        <v>23.36</v>
      </c>
      <c r="EC7" s="25">
        <v>26.78</v>
      </c>
      <c r="ED7" s="25">
        <v>0.93</v>
      </c>
      <c r="EE7" s="25">
        <v>0.66</v>
      </c>
      <c r="EF7" s="25">
        <v>0.68</v>
      </c>
      <c r="EG7" s="25">
        <v>1.08</v>
      </c>
      <c r="EH7" s="25">
        <v>0</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島根県小山　実桜子</cp:lastModifiedBy>
  <cp:lastPrinted>2026-01-19T07:01:16Z</cp:lastPrinted>
  <dcterms:created xsi:type="dcterms:W3CDTF">2025-12-12T09:21:22Z</dcterms:created>
  <dcterms:modified xsi:type="dcterms:W3CDTF">2026-02-13T06:45:01Z</dcterms:modified>
  <cp:category/>
</cp:coreProperties>
</file>