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4企画財政課\R7(2025)\11_地方公営企業\00_全般\080206〆_【26〆県提出】（邑南町）公営企業に係る経営比較分析表（令和６年度決算）の分析・公表について\水道課提出\"/>
    </mc:Choice>
  </mc:AlternateContent>
  <workbookProtection workbookAlgorithmName="SHA-512" workbookHashValue="FE8goaLzF1YzayrVM3jVLMn6ugJWbcGQAG8OBZn7JwSUNdBABt5GCuQPTSLd9M9eAZMRAqkUvLQzV2HzQsmk8Q==" workbookSaltValue="6WU/lOgZuXhrLzme+olRhw==" workbookSpinCount="100000" lockStructure="1"/>
  <bookViews>
    <workbookView xWindow="0" yWindow="0" windowWidth="20490" windowHeight="77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BB10" i="4"/>
  <c r="AT10" i="4"/>
  <c r="I10" i="4"/>
  <c r="B10" i="4"/>
  <c r="BB8" i="4"/>
  <c r="AT8" i="4"/>
  <c r="AL8" i="4"/>
  <c r="AD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<sst xmlns="http://schemas.openxmlformats.org/spreadsheetml/2006/main" count="228" uniqueCount="113">
  <si>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</si>
  <si>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</si>
  <si>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</si>
  <si>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</si>
  <si>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</si>
  <si>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</si>
  <si>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</si>
  <si>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</si>
  <si>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</si>
  <si>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</si>
  <si>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</si>
  <si>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</si>
  <si>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</si>
  <si>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</si>
  <si>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</si>
  <si>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</si>
  <si>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</si>
  <si>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</si>
  <si>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</si>
  <si>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</si>
  <si>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</si>
  <si>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</si>
  <si>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</si>
  <si>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</si>
  <si>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</si>
  <si>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</si>
  <si>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</si>
  <si>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</si>
  <si>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</si>
  <si>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</si>
  <si>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</si>
  <si>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</si>
  <si>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</si>
  <si>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</si>
  <si>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</si>
  <si>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</si>
  <si>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</si>
  <si>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</si>
  <si>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</si>
  <si>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</si>
  <si>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</si>
  <si>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</si>
  <si>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</si>
  <si>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</si>
  <si>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</si>
  <si>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</si>
  <si>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</si>
  <si>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</si>
  <si>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</si>
  <si>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</si>
  <si>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</si>
  <si>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</si>
  <si>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</si>
  <si>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</si>
  <si>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</si>
  <si>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</si>
  <si>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</si>
  <si>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</si>
  <si>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</si>
  <si>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</si>
  <si>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</si>
  <si>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</si>
  <si>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</si>
  <si>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</si>
  <si>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</si>
  <si>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</si>
  <si>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</si>
  <si>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</si>
  <si>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</si>
  <si>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</si>
  <si>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</si>
  <si>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</si>
  <si>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</si>
  <si>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</si>
  <si>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</si>
  <si>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</si>
  <si>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</si>
  <si>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</si>
  <si>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</si>
  <si>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</si>
  <si>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</si>
  <si>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</si>
  <si>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</si>
  <si>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</si>
  <si>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</si>
  <si>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</si>
  <si>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</si>
  <si>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</si>
  <si>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</si>
  <si>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</si>
  <si>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</si>
  <si>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</si>
  <si>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</si>
  <si>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邑南町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</si>
  <si>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</si>
  <si>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</si>
  <si>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</si>
  <si>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</si>
  <si>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</si>
  <si>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</si>
  <si>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</si>
  <si>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</si>
  <si>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</si>
  <si>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</si>
  <si>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</si>
  <si>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</si>
  <si>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</si>
  <si>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</si>
  <si>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</si>
  <si>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</si>
  <si>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①給水区間が広く多くの施設を抱えており、それらの多くで老朽化が進んでいる。過去の更新履歴を元に、計画的に更新を行う。
②③有収率、老朽化率を勘案し、管路更新工事を進めているところである。更新が必要な資産が多いため、「邑南町水道ビジョン」に基づき計画的に更新をしていく。</t>
    <rPh sb="1" eb="3">
      <t>キュウスイ</t>
    </rPh>
    <rPh sb="3" eb="5">
      <t>クカン</t>
    </rPh>
    <rPh sb="6" eb="7">
      <t>ヒロ</t>
    </rPh>
    <rPh sb="8" eb="9">
      <t>オオ</t>
    </rPh>
    <rPh sb="11" eb="13">
      <t>シセツ</t>
    </rPh>
    <rPh sb="14" eb="15">
      <t>カカ</t>
    </rPh>
    <rPh sb="24" eb="25">
      <t>オオ</t>
    </rPh>
    <rPh sb="27" eb="30">
      <t>ロウキュウカ</t>
    </rPh>
    <rPh sb="31" eb="32">
      <t>スス</t>
    </rPh>
    <rPh sb="37" eb="39">
      <t>カコ</t>
    </rPh>
    <rPh sb="40" eb="42">
      <t>コウシン</t>
    </rPh>
    <rPh sb="42" eb="44">
      <t>リレキ</t>
    </rPh>
    <rPh sb="45" eb="46">
      <t>モト</t>
    </rPh>
    <rPh sb="48" eb="51">
      <t>ケイカクテキ</t>
    </rPh>
    <rPh sb="52" eb="54">
      <t>コウシン</t>
    </rPh>
    <rPh sb="55" eb="56">
      <t>オコナ</t>
    </rPh>
    <rPh sb="61" eb="64">
      <t>ユウシュウリツ</t>
    </rPh>
    <rPh sb="65" eb="68">
      <t>ロウキュウカ</t>
    </rPh>
    <rPh sb="68" eb="69">
      <t>リツ</t>
    </rPh>
    <rPh sb="70" eb="72">
      <t>カンアン</t>
    </rPh>
    <rPh sb="74" eb="76">
      <t>カンロ</t>
    </rPh>
    <rPh sb="76" eb="78">
      <t>コウシン</t>
    </rPh>
    <rPh sb="78" eb="80">
      <t>コウジ</t>
    </rPh>
    <rPh sb="81" eb="82">
      <t>スス</t>
    </rPh>
    <rPh sb="93" eb="95">
      <t>コウシン</t>
    </rPh>
    <rPh sb="96" eb="98">
      <t>ヒツヨウ</t>
    </rPh>
    <rPh sb="99" eb="101">
      <t>シサン</t>
    </rPh>
    <rPh sb="102" eb="103">
      <t>オオ</t>
    </rPh>
    <rPh sb="108" eb="111">
      <t>オオナンチョウ</t>
    </rPh>
    <rPh sb="111" eb="113">
      <t>スイドウ</t>
    </rPh>
    <rPh sb="119" eb="120">
      <t>モト</t>
    </rPh>
    <rPh sb="122" eb="124">
      <t>ケイカク</t>
    </rPh>
    <rPh sb="124" eb="125">
      <t>テキ</t>
    </rPh>
    <rPh sb="126" eb="128">
      <t>コウシン</t>
    </rPh>
    <phoneticPr fontId="4"/>
  </si>
  <si>
    <t>人口減少の影響を受け給水収益は減少している。一方で、施設の維持修繕に係る費用は薬品費や材料費等の高騰により増加しており、経営状況の悪化は必至である。また、施設の更新にかかる費用の多くを企業債で賄っており、将来世代の負担が増えることになる。建設改良費の財源である収益的収支における純利益を確保するため、適正な料金設定が必要である。
引き続き、経費の節減に務め、計画的な更新を行っていく。</t>
    <rPh sb="0" eb="2">
      <t>ジンコウ</t>
    </rPh>
    <rPh sb="2" eb="4">
      <t>ゲンショウ</t>
    </rPh>
    <rPh sb="5" eb="7">
      <t>エイキョウ</t>
    </rPh>
    <rPh sb="8" eb="9">
      <t>ウ</t>
    </rPh>
    <rPh sb="10" eb="12">
      <t>キュウスイ</t>
    </rPh>
    <rPh sb="12" eb="14">
      <t>シュウエキ</t>
    </rPh>
    <rPh sb="15" eb="17">
      <t>ゲンショウ</t>
    </rPh>
    <rPh sb="22" eb="24">
      <t>イッポウ</t>
    </rPh>
    <rPh sb="26" eb="28">
      <t>シセツ</t>
    </rPh>
    <rPh sb="29" eb="31">
      <t>イジ</t>
    </rPh>
    <rPh sb="31" eb="33">
      <t>シュウゼン</t>
    </rPh>
    <rPh sb="34" eb="35">
      <t>カカ</t>
    </rPh>
    <rPh sb="36" eb="38">
      <t>ヒヨウ</t>
    </rPh>
    <rPh sb="39" eb="41">
      <t>ヤクヒン</t>
    </rPh>
    <rPh sb="41" eb="42">
      <t>ヒ</t>
    </rPh>
    <rPh sb="43" eb="46">
      <t>ザイリョウヒ</t>
    </rPh>
    <rPh sb="46" eb="47">
      <t>トウ</t>
    </rPh>
    <rPh sb="48" eb="50">
      <t>コウトウ</t>
    </rPh>
    <rPh sb="53" eb="55">
      <t>ゾウカ</t>
    </rPh>
    <rPh sb="60" eb="62">
      <t>ケイエイ</t>
    </rPh>
    <rPh sb="62" eb="64">
      <t>ジョウキョウ</t>
    </rPh>
    <rPh sb="65" eb="67">
      <t>アッカ</t>
    </rPh>
    <rPh sb="68" eb="70">
      <t>ヒッシ</t>
    </rPh>
    <rPh sb="77" eb="79">
      <t>シセツ</t>
    </rPh>
    <rPh sb="80" eb="82">
      <t>コウシン</t>
    </rPh>
    <rPh sb="86" eb="88">
      <t>ヒヨウ</t>
    </rPh>
    <rPh sb="89" eb="90">
      <t>オオ</t>
    </rPh>
    <rPh sb="92" eb="95">
      <t>キギョウサイ</t>
    </rPh>
    <rPh sb="96" eb="97">
      <t>マカナ</t>
    </rPh>
    <rPh sb="102" eb="104">
      <t>ショウライ</t>
    </rPh>
    <rPh sb="104" eb="106">
      <t>セダイ</t>
    </rPh>
    <rPh sb="107" eb="109">
      <t>フタン</t>
    </rPh>
    <rPh sb="110" eb="111">
      <t>フ</t>
    </rPh>
    <rPh sb="119" eb="121">
      <t>ケンセツ</t>
    </rPh>
    <rPh sb="121" eb="124">
      <t>カイリョウヒ</t>
    </rPh>
    <rPh sb="125" eb="127">
      <t>ザイゲン</t>
    </rPh>
    <rPh sb="130" eb="133">
      <t>シュウエキテキ</t>
    </rPh>
    <rPh sb="133" eb="135">
      <t>シュウシ</t>
    </rPh>
    <rPh sb="139" eb="142">
      <t>ジュンリエキ</t>
    </rPh>
    <rPh sb="143" eb="145">
      <t>カクホ</t>
    </rPh>
    <rPh sb="150" eb="152">
      <t>テキセイ</t>
    </rPh>
    <rPh sb="153" eb="155">
      <t>リョウキン</t>
    </rPh>
    <rPh sb="155" eb="157">
      <t>セッテイ</t>
    </rPh>
    <rPh sb="158" eb="160">
      <t>ヒツヨウ</t>
    </rPh>
    <rPh sb="165" eb="166">
      <t>ヒ</t>
    </rPh>
    <rPh sb="167" eb="168">
      <t>ツヅ</t>
    </rPh>
    <rPh sb="170" eb="172">
      <t>ケイヒ</t>
    </rPh>
    <rPh sb="173" eb="175">
      <t>セツゲン</t>
    </rPh>
    <rPh sb="176" eb="177">
      <t>ツト</t>
    </rPh>
    <rPh sb="179" eb="182">
      <t>ケイカクテキ</t>
    </rPh>
    <rPh sb="183" eb="185">
      <t>コウシン</t>
    </rPh>
    <rPh sb="186" eb="187">
      <t>オコナ</t>
    </rPh>
    <phoneticPr fontId="4"/>
  </si>
  <si>
    <t>①経常収支比率は下がってきている。この要因として、給水人口の減少により給水収益は減少傾向にあり、一方で物価の高騰等により経常費用は増加していることが考えられる。⑤料金回収率は100%を大きく下回っており、給水収益以外の収入で賄われていることが伺える。赤字を吸収していた他会計補助金も減少しており、適正な料金設定が必要である。
②給水収益は減少し費用は増加している状況では、今後欠損金が生じる見込みである。
③流動比率は他団体を大きく下回っている。過去一定期間に借入れが集中し流動負債が大きいことによる。
④企業債残高の減少により微減しているが、今後数年間大型投資を計画しており、残高は増加する見込みである。企業債の返済財源である給水収益を増やすことが必要である。
⑥給水原価は依然として他団体を大きく上回っている。引き続き有収水量増加のため老朽管の更新を進め、あわせて経費節減に務める。
⑦施設利用率は他団体を上回っているが、⑧有収率は大きく下回っており、収益につながっていない。有収率が低い地域から優先して老朽管更新を行い有収水量増を目指すとともに、施設の統廃合の検討を進める。</t>
    <rPh sb="1" eb="3">
      <t>ケイジョウ</t>
    </rPh>
    <rPh sb="3" eb="5">
      <t>シュウシ</t>
    </rPh>
    <rPh sb="5" eb="7">
      <t>ヒリツ</t>
    </rPh>
    <rPh sb="164" eb="166">
      <t>キュウスイ</t>
    </rPh>
    <rPh sb="166" eb="168">
      <t>シュウエキ</t>
    </rPh>
    <rPh sb="169" eb="171">
      <t>ゲンショウ</t>
    </rPh>
    <rPh sb="172" eb="174">
      <t>ヒヨウ</t>
    </rPh>
    <rPh sb="175" eb="177">
      <t>ゾウカ</t>
    </rPh>
    <rPh sb="181" eb="183">
      <t>ジョウキョウ</t>
    </rPh>
    <rPh sb="186" eb="188">
      <t>コンゴ</t>
    </rPh>
    <rPh sb="188" eb="191">
      <t>ケッソンキン</t>
    </rPh>
    <rPh sb="192" eb="193">
      <t>ショウ</t>
    </rPh>
    <rPh sb="195" eb="197">
      <t>ミコ</t>
    </rPh>
    <rPh sb="253" eb="256">
      <t>キギョウサイ</t>
    </rPh>
    <rPh sb="256" eb="258">
      <t>ザンダカ</t>
    </rPh>
    <rPh sb="259" eb="261">
      <t>ゲンショウ</t>
    </rPh>
    <rPh sb="264" eb="266">
      <t>ビゲン</t>
    </rPh>
    <rPh sb="272" eb="274">
      <t>コンゴ</t>
    </rPh>
    <rPh sb="274" eb="277">
      <t>スウネンカン</t>
    </rPh>
    <rPh sb="277" eb="279">
      <t>オオガタ</t>
    </rPh>
    <rPh sb="279" eb="281">
      <t>トウシ</t>
    </rPh>
    <rPh sb="282" eb="284">
      <t>ケイカク</t>
    </rPh>
    <rPh sb="289" eb="291">
      <t>ザンダカ</t>
    </rPh>
    <rPh sb="292" eb="294">
      <t>ゾウカ</t>
    </rPh>
    <rPh sb="296" eb="298">
      <t>ミコ</t>
    </rPh>
    <rPh sb="303" eb="306">
      <t>キギョウサイ</t>
    </rPh>
    <rPh sb="307" eb="309">
      <t>ヘンサイ</t>
    </rPh>
    <rPh sb="309" eb="311">
      <t>ザイゲン</t>
    </rPh>
    <rPh sb="314" eb="316">
      <t>キュウスイ</t>
    </rPh>
    <rPh sb="316" eb="318">
      <t>シュウエキ</t>
    </rPh>
    <rPh sb="325" eb="327">
      <t>ヒツヨウ</t>
    </rPh>
    <rPh sb="333" eb="335">
      <t>キュウスイ</t>
    </rPh>
    <rPh sb="335" eb="337">
      <t>ゲンカ</t>
    </rPh>
    <rPh sb="338" eb="340">
      <t>イゼン</t>
    </rPh>
    <rPh sb="343" eb="344">
      <t>タ</t>
    </rPh>
    <rPh sb="344" eb="346">
      <t>ダンタイ</t>
    </rPh>
    <rPh sb="347" eb="348">
      <t>オオ</t>
    </rPh>
    <rPh sb="350" eb="352">
      <t>ウワマワ</t>
    </rPh>
    <rPh sb="357" eb="358">
      <t>ヒ</t>
    </rPh>
    <rPh sb="359" eb="360">
      <t>ツヅ</t>
    </rPh>
    <rPh sb="361" eb="363">
      <t>ユウシュウ</t>
    </rPh>
    <rPh sb="363" eb="365">
      <t>スイリョウ</t>
    </rPh>
    <rPh sb="365" eb="367">
      <t>ゾウカ</t>
    </rPh>
    <rPh sb="370" eb="373">
      <t>ロウキュウカン</t>
    </rPh>
    <rPh sb="374" eb="376">
      <t>コウシン</t>
    </rPh>
    <rPh sb="377" eb="378">
      <t>スス</t>
    </rPh>
    <rPh sb="384" eb="386">
      <t>ケイヒ</t>
    </rPh>
    <rPh sb="386" eb="388">
      <t>セツゲン</t>
    </rPh>
    <rPh sb="389" eb="390">
      <t>ツト</t>
    </rPh>
    <rPh sb="395" eb="397">
      <t>シセツ</t>
    </rPh>
    <rPh sb="397" eb="400">
      <t>リヨウリツ</t>
    </rPh>
    <rPh sb="401" eb="404">
      <t>タダンタイ</t>
    </rPh>
    <rPh sb="405" eb="407">
      <t>ウワマワ</t>
    </rPh>
    <rPh sb="414" eb="417">
      <t>ユウシュウリツ</t>
    </rPh>
    <rPh sb="418" eb="419">
      <t>オオ</t>
    </rPh>
    <rPh sb="421" eb="423">
      <t>シタマワ</t>
    </rPh>
    <rPh sb="428" eb="430">
      <t>シュウエキ</t>
    </rPh>
    <rPh sb="440" eb="443">
      <t>ユウシュウリツ</t>
    </rPh>
    <rPh sb="444" eb="445">
      <t>ヒク</t>
    </rPh>
    <rPh sb="446" eb="448">
      <t>チイキ</t>
    </rPh>
    <rPh sb="450" eb="452">
      <t>ユウセン</t>
    </rPh>
    <rPh sb="454" eb="457">
      <t>ロウキュウカン</t>
    </rPh>
    <rPh sb="457" eb="459">
      <t>コウシン</t>
    </rPh>
    <rPh sb="460" eb="461">
      <t>オコナ</t>
    </rPh>
    <rPh sb="462" eb="464">
      <t>ユウシュウ</t>
    </rPh>
    <rPh sb="464" eb="466">
      <t>スイリョウ</t>
    </rPh>
    <rPh sb="466" eb="467">
      <t>ゾウ</t>
    </rPh>
    <rPh sb="468" eb="470">
      <t>メザ</t>
    </rPh>
    <rPh sb="476" eb="478">
      <t>シセツ</t>
    </rPh>
    <rPh sb="479" eb="482">
      <t>トウハイゴウ</t>
    </rPh>
    <rPh sb="483" eb="485">
      <t>ケントウ</t>
    </rPh>
    <rPh sb="486" eb="487">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</si>
</sst>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0.15</c:v>
                </c:pt>
                <c:pt idx="1">
                  <c:v>0.13</c:v>
                </c:pt>
                <c:pt idx="2">
                  <c:v>0.39</c:v>
                </c:pt>
                <c:pt idx="3">
                  <c:v>0.53</c:v>
                </c:pt>
                <c:pt idx="4">
                  <c:v>0.49</c:v>
                </c:pt>
              </c:numCache>
            </c:numRef>
          </c:val>
          <c:extLst>
            <c:ext xmlns:c16="http://schemas.microsoft.com/office/drawing/2014/chart" uri="{C3380CC4-5D6E-409C-BE32-E72D297353CC}">
              <c16:uniqueId val="{00000000-CB3F-4C53-8CE2-B8ECFC487568}"/>
            </c:ext>
          </c:extLst>
        </c:ser>
        <c:dLbls>
          <c:showLegendKey val="0"/>
          <c:showVal val="0"/>
          <c:showCatName val="0"/>
          <c:showSerName val="0"/>
          <c:showPercent val="0"/>
          <c:showBubbleSize val="0"/>
        </c:dLbls>
        <c:gapWidth val="150"/>
        <c:axId val="460386928"/>
        <c:axId val="46038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CB3F-4C53-8CE2-B8ECFC487568}"/>
            </c:ext>
          </c:extLst>
        </c:ser>
        <c:dLbls>
          <c:showLegendKey val="0"/>
          <c:showVal val="0"/>
          <c:showCatName val="0"/>
          <c:showSerName val="0"/>
          <c:showPercent val="0"/>
          <c:showBubbleSize val="0"/>
        </c:dLbls>
        <c:marker val="1"/>
        <c:smooth val="0"/>
        <c:axId val="460386928"/>
        <c:axId val="460387312"/>
      </c:lineChart>
      <c:dateAx>
        <c:axId val="460386928"/>
        <c:scaling>
          <c:orientation val="minMax"/>
        </c:scaling>
        <c:delete val="1"/>
        <c:axPos val="b"/>
        <c:numFmt formatCode="&quot;R&quot;yy" sourceLinked="1"/>
        <c:majorTickMark val="none"/>
        <c:minorTickMark val="none"/>
        <c:tickLblPos val="none"/>
        <c:crossAx val="460387312"/>
        <c:crosses val="autoZero"/>
        <c:auto val="1"/>
        <c:lblOffset val="100"/>
        <c:baseTimeUnit val="years"/>
      </c:dateAx>
      <c:valAx>
        <c:axId val="46038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38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68.91</c:v>
                </c:pt>
                <c:pt idx="1">
                  <c:v>66.91</c:v>
                </c:pt>
                <c:pt idx="2">
                  <c:v>66.239999999999995</c:v>
                </c:pt>
                <c:pt idx="3">
                  <c:v>62.7</c:v>
                </c:pt>
                <c:pt idx="4">
                  <c:v>64.52</c:v>
                </c:pt>
              </c:numCache>
            </c:numRef>
          </c:val>
          <c:extLst>
            <c:ext xmlns:c16="http://schemas.microsoft.com/office/drawing/2014/chart" uri="{C3380CC4-5D6E-409C-BE32-E72D297353CC}">
              <c16:uniqueId val="{00000000-6E42-4115-A3CD-79DD0D51FD35}"/>
            </c:ext>
          </c:extLst>
        </c:ser>
        <c:dLbls>
          <c:showLegendKey val="0"/>
          <c:showVal val="0"/>
          <c:showCatName val="0"/>
          <c:showSerName val="0"/>
          <c:showPercent val="0"/>
          <c:showBubbleSize val="0"/>
        </c:dLbls>
        <c:gapWidth val="150"/>
        <c:axId val="462403192"/>
        <c:axId val="46240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6E42-4115-A3CD-79DD0D51FD35}"/>
            </c:ext>
          </c:extLst>
        </c:ser>
        <c:dLbls>
          <c:showLegendKey val="0"/>
          <c:showVal val="0"/>
          <c:showCatName val="0"/>
          <c:showSerName val="0"/>
          <c:showPercent val="0"/>
          <c:showBubbleSize val="0"/>
        </c:dLbls>
        <c:marker val="1"/>
        <c:smooth val="0"/>
        <c:axId val="462403192"/>
        <c:axId val="462403584"/>
      </c:lineChart>
      <c:dateAx>
        <c:axId val="462403192"/>
        <c:scaling>
          <c:orientation val="minMax"/>
        </c:scaling>
        <c:delete val="1"/>
        <c:axPos val="b"/>
        <c:numFmt formatCode="&quot;R&quot;yy" sourceLinked="1"/>
        <c:majorTickMark val="none"/>
        <c:minorTickMark val="none"/>
        <c:tickLblPos val="none"/>
        <c:crossAx val="462403584"/>
        <c:crosses val="autoZero"/>
        <c:auto val="1"/>
        <c:lblOffset val="100"/>
        <c:baseTimeUnit val="years"/>
      </c:dateAx>
      <c:valAx>
        <c:axId val="46240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0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70.61</c:v>
                </c:pt>
                <c:pt idx="1">
                  <c:v>70.84</c:v>
                </c:pt>
                <c:pt idx="2">
                  <c:v>71.5</c:v>
                </c:pt>
                <c:pt idx="3">
                  <c:v>73.25</c:v>
                </c:pt>
                <c:pt idx="4">
                  <c:v>70.25</c:v>
                </c:pt>
              </c:numCache>
            </c:numRef>
          </c:val>
          <c:extLst>
            <c:ext xmlns:c16="http://schemas.microsoft.com/office/drawing/2014/chart" uri="{C3380CC4-5D6E-409C-BE32-E72D297353CC}">
              <c16:uniqueId val="{00000000-6F96-475D-9105-DCE6F016756A}"/>
            </c:ext>
          </c:extLst>
        </c:ser>
        <c:dLbls>
          <c:showLegendKey val="0"/>
          <c:showVal val="0"/>
          <c:showCatName val="0"/>
          <c:showSerName val="0"/>
          <c:showPercent val="0"/>
          <c:showBubbleSize val="0"/>
        </c:dLbls>
        <c:gapWidth val="150"/>
        <c:axId val="462410248"/>
        <c:axId val="46240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6F96-475D-9105-DCE6F016756A}"/>
            </c:ext>
          </c:extLst>
        </c:ser>
        <c:dLbls>
          <c:showLegendKey val="0"/>
          <c:showVal val="0"/>
          <c:showCatName val="0"/>
          <c:showSerName val="0"/>
          <c:showPercent val="0"/>
          <c:showBubbleSize val="0"/>
        </c:dLbls>
        <c:marker val="1"/>
        <c:smooth val="0"/>
        <c:axId val="462410248"/>
        <c:axId val="462408288"/>
      </c:lineChart>
      <c:dateAx>
        <c:axId val="462410248"/>
        <c:scaling>
          <c:orientation val="minMax"/>
        </c:scaling>
        <c:delete val="1"/>
        <c:axPos val="b"/>
        <c:numFmt formatCode="&quot;R&quot;yy" sourceLinked="1"/>
        <c:majorTickMark val="none"/>
        <c:minorTickMark val="none"/>
        <c:tickLblPos val="none"/>
        <c:crossAx val="462408288"/>
        <c:crosses val="autoZero"/>
        <c:auto val="1"/>
        <c:lblOffset val="100"/>
        <c:baseTimeUnit val="years"/>
      </c:dateAx>
      <c:valAx>
        <c:axId val="46240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1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101.94</c:v>
                </c:pt>
                <c:pt idx="1">
                  <c:v>105.89</c:v>
                </c:pt>
                <c:pt idx="2">
                  <c:v>105.99</c:v>
                </c:pt>
                <c:pt idx="3">
                  <c:v>103.24</c:v>
                </c:pt>
                <c:pt idx="4">
                  <c:v>100.52</c:v>
                </c:pt>
              </c:numCache>
            </c:numRef>
          </c:val>
          <c:extLst>
            <c:ext xmlns:c16="http://schemas.microsoft.com/office/drawing/2014/chart" uri="{C3380CC4-5D6E-409C-BE32-E72D297353CC}">
              <c16:uniqueId val="{00000000-62B6-457C-A3EB-854F840EE7D1}"/>
            </c:ext>
          </c:extLst>
        </c:ser>
        <c:dLbls>
          <c:showLegendKey val="0"/>
          <c:showVal val="0"/>
          <c:showCatName val="0"/>
          <c:showSerName val="0"/>
          <c:showPercent val="0"/>
          <c:showBubbleSize val="0"/>
        </c:dLbls>
        <c:gapWidth val="150"/>
        <c:axId val="461497080"/>
        <c:axId val="461497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62B6-457C-A3EB-854F840EE7D1}"/>
            </c:ext>
          </c:extLst>
        </c:ser>
        <c:dLbls>
          <c:showLegendKey val="0"/>
          <c:showVal val="0"/>
          <c:showCatName val="0"/>
          <c:showSerName val="0"/>
          <c:showPercent val="0"/>
          <c:showBubbleSize val="0"/>
        </c:dLbls>
        <c:marker val="1"/>
        <c:smooth val="0"/>
        <c:axId val="461497080"/>
        <c:axId val="461497464"/>
      </c:lineChart>
      <c:dateAx>
        <c:axId val="461497080"/>
        <c:scaling>
          <c:orientation val="minMax"/>
        </c:scaling>
        <c:delete val="1"/>
        <c:axPos val="b"/>
        <c:numFmt formatCode="&quot;R&quot;yy" sourceLinked="1"/>
        <c:majorTickMark val="none"/>
        <c:minorTickMark val="none"/>
        <c:tickLblPos val="none"/>
        <c:crossAx val="461497464"/>
        <c:crosses val="autoZero"/>
        <c:auto val="1"/>
        <c:lblOffset val="100"/>
        <c:baseTimeUnit val="years"/>
      </c:dateAx>
      <c:valAx>
        <c:axId val="461497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149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55.45</c:v>
                </c:pt>
                <c:pt idx="1">
                  <c:v>57.24</c:v>
                </c:pt>
                <c:pt idx="2">
                  <c:v>58.23</c:v>
                </c:pt>
                <c:pt idx="3">
                  <c:v>58.95</c:v>
                </c:pt>
                <c:pt idx="4">
                  <c:v>59.69</c:v>
                </c:pt>
              </c:numCache>
            </c:numRef>
          </c:val>
          <c:extLst>
            <c:ext xmlns:c16="http://schemas.microsoft.com/office/drawing/2014/chart" uri="{C3380CC4-5D6E-409C-BE32-E72D297353CC}">
              <c16:uniqueId val="{00000000-CE3A-4494-A991-31E02E6BE863}"/>
            </c:ext>
          </c:extLst>
        </c:ser>
        <c:dLbls>
          <c:showLegendKey val="0"/>
          <c:showVal val="0"/>
          <c:showCatName val="0"/>
          <c:showSerName val="0"/>
          <c:showPercent val="0"/>
          <c:showBubbleSize val="0"/>
        </c:dLbls>
        <c:gapWidth val="150"/>
        <c:axId val="460699848"/>
        <c:axId val="46069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CE3A-4494-A991-31E02E6BE863}"/>
            </c:ext>
          </c:extLst>
        </c:ser>
        <c:dLbls>
          <c:showLegendKey val="0"/>
          <c:showVal val="0"/>
          <c:showCatName val="0"/>
          <c:showSerName val="0"/>
          <c:showPercent val="0"/>
          <c:showBubbleSize val="0"/>
        </c:dLbls>
        <c:marker val="1"/>
        <c:smooth val="0"/>
        <c:axId val="460699848"/>
        <c:axId val="460699064"/>
      </c:lineChart>
      <c:dateAx>
        <c:axId val="460699848"/>
        <c:scaling>
          <c:orientation val="minMax"/>
        </c:scaling>
        <c:delete val="1"/>
        <c:axPos val="b"/>
        <c:numFmt formatCode="&quot;R&quot;yy" sourceLinked="1"/>
        <c:majorTickMark val="none"/>
        <c:minorTickMark val="none"/>
        <c:tickLblPos val="none"/>
        <c:crossAx val="460699064"/>
        <c:crosses val="autoZero"/>
        <c:auto val="1"/>
        <c:lblOffset val="100"/>
        <c:baseTimeUnit val="years"/>
      </c:dateAx>
      <c:valAx>
        <c:axId val="46069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69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22.36</c:v>
                </c:pt>
                <c:pt idx="1">
                  <c:v>19.07</c:v>
                </c:pt>
                <c:pt idx="2">
                  <c:v>21.97</c:v>
                </c:pt>
                <c:pt idx="3">
                  <c:v>23.34</c:v>
                </c:pt>
                <c:pt idx="4">
                  <c:v>26.47</c:v>
                </c:pt>
              </c:numCache>
            </c:numRef>
          </c:val>
          <c:extLst>
            <c:ext xmlns:c16="http://schemas.microsoft.com/office/drawing/2014/chart" uri="{C3380CC4-5D6E-409C-BE32-E72D297353CC}">
              <c16:uniqueId val="{00000000-E4A0-42F2-92BE-DE7ADCD612C4}"/>
            </c:ext>
          </c:extLst>
        </c:ser>
        <c:dLbls>
          <c:showLegendKey val="0"/>
          <c:showVal val="0"/>
          <c:showCatName val="0"/>
          <c:showSerName val="0"/>
          <c:showPercent val="0"/>
          <c:showBubbleSize val="0"/>
        </c:dLbls>
        <c:gapWidth val="150"/>
        <c:axId val="461938336"/>
        <c:axId val="46193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E4A0-42F2-92BE-DE7ADCD612C4}"/>
            </c:ext>
          </c:extLst>
        </c:ser>
        <c:dLbls>
          <c:showLegendKey val="0"/>
          <c:showVal val="0"/>
          <c:showCatName val="0"/>
          <c:showSerName val="0"/>
          <c:showPercent val="0"/>
          <c:showBubbleSize val="0"/>
        </c:dLbls>
        <c:marker val="1"/>
        <c:smooth val="0"/>
        <c:axId val="461938336"/>
        <c:axId val="461937552"/>
      </c:lineChart>
      <c:dateAx>
        <c:axId val="461938336"/>
        <c:scaling>
          <c:orientation val="minMax"/>
        </c:scaling>
        <c:delete val="1"/>
        <c:axPos val="b"/>
        <c:numFmt formatCode="&quot;R&quot;yy" sourceLinked="1"/>
        <c:majorTickMark val="none"/>
        <c:minorTickMark val="none"/>
        <c:tickLblPos val="none"/>
        <c:crossAx val="461937552"/>
        <c:crosses val="autoZero"/>
        <c:auto val="1"/>
        <c:lblOffset val="100"/>
        <c:baseTimeUnit val="years"/>
      </c:dateAx>
      <c:valAx>
        <c:axId val="46193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9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73.73</c:v>
                </c:pt>
                <c:pt idx="1">
                  <c:v>0</c:v>
                </c:pt>
                <c:pt idx="2">
                  <c:v>0</c:v>
                </c:pt>
                <c:pt idx="3">
                  <c:v>0</c:v>
                </c:pt>
                <c:pt idx="4">
                  <c:v>0</c:v>
                </c:pt>
              </c:numCache>
            </c:numRef>
          </c:val>
          <c:extLst>
            <c:ext xmlns:c16="http://schemas.microsoft.com/office/drawing/2014/chart" uri="{C3380CC4-5D6E-409C-BE32-E72D297353CC}">
              <c16:uniqueId val="{00000000-2A36-42E5-88E4-28B2BDEAFAF1}"/>
            </c:ext>
          </c:extLst>
        </c:ser>
        <c:dLbls>
          <c:showLegendKey val="0"/>
          <c:showVal val="0"/>
          <c:showCatName val="0"/>
          <c:showSerName val="0"/>
          <c:showPercent val="0"/>
          <c:showBubbleSize val="0"/>
        </c:dLbls>
        <c:gapWidth val="150"/>
        <c:axId val="461936376"/>
        <c:axId val="46193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2A36-42E5-88E4-28B2BDEAFAF1}"/>
            </c:ext>
          </c:extLst>
        </c:ser>
        <c:dLbls>
          <c:showLegendKey val="0"/>
          <c:showVal val="0"/>
          <c:showCatName val="0"/>
          <c:showSerName val="0"/>
          <c:showPercent val="0"/>
          <c:showBubbleSize val="0"/>
        </c:dLbls>
        <c:marker val="1"/>
        <c:smooth val="0"/>
        <c:axId val="461936376"/>
        <c:axId val="461934024"/>
      </c:lineChart>
      <c:dateAx>
        <c:axId val="461936376"/>
        <c:scaling>
          <c:orientation val="minMax"/>
        </c:scaling>
        <c:delete val="1"/>
        <c:axPos val="b"/>
        <c:numFmt formatCode="&quot;R&quot;yy" sourceLinked="1"/>
        <c:majorTickMark val="none"/>
        <c:minorTickMark val="none"/>
        <c:tickLblPos val="none"/>
        <c:crossAx val="461934024"/>
        <c:crosses val="autoZero"/>
        <c:auto val="1"/>
        <c:lblOffset val="100"/>
        <c:baseTimeUnit val="years"/>
      </c:dateAx>
      <c:valAx>
        <c:axId val="461934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193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45.17</c:v>
                </c:pt>
                <c:pt idx="1">
                  <c:v>55.73</c:v>
                </c:pt>
                <c:pt idx="2">
                  <c:v>72.430000000000007</c:v>
                </c:pt>
                <c:pt idx="3">
                  <c:v>70.260000000000005</c:v>
                </c:pt>
                <c:pt idx="4">
                  <c:v>75.790000000000006</c:v>
                </c:pt>
              </c:numCache>
            </c:numRef>
          </c:val>
          <c:extLst>
            <c:ext xmlns:c16="http://schemas.microsoft.com/office/drawing/2014/chart" uri="{C3380CC4-5D6E-409C-BE32-E72D297353CC}">
              <c16:uniqueId val="{00000000-8C61-4561-A0E4-CB1661543C7C}"/>
            </c:ext>
          </c:extLst>
        </c:ser>
        <c:dLbls>
          <c:showLegendKey val="0"/>
          <c:showVal val="0"/>
          <c:showCatName val="0"/>
          <c:showSerName val="0"/>
          <c:showPercent val="0"/>
          <c:showBubbleSize val="0"/>
        </c:dLbls>
        <c:gapWidth val="150"/>
        <c:axId val="461934416"/>
        <c:axId val="46193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8C61-4561-A0E4-CB1661543C7C}"/>
            </c:ext>
          </c:extLst>
        </c:ser>
        <c:dLbls>
          <c:showLegendKey val="0"/>
          <c:showVal val="0"/>
          <c:showCatName val="0"/>
          <c:showSerName val="0"/>
          <c:showPercent val="0"/>
          <c:showBubbleSize val="0"/>
        </c:dLbls>
        <c:marker val="1"/>
        <c:smooth val="0"/>
        <c:axId val="461934416"/>
        <c:axId val="461938728"/>
      </c:lineChart>
      <c:dateAx>
        <c:axId val="461934416"/>
        <c:scaling>
          <c:orientation val="minMax"/>
        </c:scaling>
        <c:delete val="1"/>
        <c:axPos val="b"/>
        <c:numFmt formatCode="&quot;R&quot;yy" sourceLinked="1"/>
        <c:majorTickMark val="none"/>
        <c:minorTickMark val="none"/>
        <c:tickLblPos val="none"/>
        <c:crossAx val="461938728"/>
        <c:crosses val="autoZero"/>
        <c:auto val="1"/>
        <c:lblOffset val="100"/>
        <c:baseTimeUnit val="years"/>
      </c:dateAx>
      <c:valAx>
        <c:axId val="461938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193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1406.29</c:v>
                </c:pt>
                <c:pt idx="1">
                  <c:v>1329.49</c:v>
                </c:pt>
                <c:pt idx="2">
                  <c:v>1274.57</c:v>
                </c:pt>
                <c:pt idx="3">
                  <c:v>1255.06</c:v>
                </c:pt>
                <c:pt idx="4">
                  <c:v>1257.3699999999999</c:v>
                </c:pt>
              </c:numCache>
            </c:numRef>
          </c:val>
          <c:extLst>
            <c:ext xmlns:c16="http://schemas.microsoft.com/office/drawing/2014/chart" uri="{C3380CC4-5D6E-409C-BE32-E72D297353CC}">
              <c16:uniqueId val="{00000000-6EDA-468F-B359-F0E8E2E70B61}"/>
            </c:ext>
          </c:extLst>
        </c:ser>
        <c:dLbls>
          <c:showLegendKey val="0"/>
          <c:showVal val="0"/>
          <c:showCatName val="0"/>
          <c:showSerName val="0"/>
          <c:showPercent val="0"/>
          <c:showBubbleSize val="0"/>
        </c:dLbls>
        <c:gapWidth val="150"/>
        <c:axId val="461935592"/>
        <c:axId val="461933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6EDA-468F-B359-F0E8E2E70B61}"/>
            </c:ext>
          </c:extLst>
        </c:ser>
        <c:dLbls>
          <c:showLegendKey val="0"/>
          <c:showVal val="0"/>
          <c:showCatName val="0"/>
          <c:showSerName val="0"/>
          <c:showPercent val="0"/>
          <c:showBubbleSize val="0"/>
        </c:dLbls>
        <c:marker val="1"/>
        <c:smooth val="0"/>
        <c:axId val="461935592"/>
        <c:axId val="461933240"/>
      </c:lineChart>
      <c:dateAx>
        <c:axId val="461935592"/>
        <c:scaling>
          <c:orientation val="minMax"/>
        </c:scaling>
        <c:delete val="1"/>
        <c:axPos val="b"/>
        <c:numFmt formatCode="&quot;R&quot;yy" sourceLinked="1"/>
        <c:majorTickMark val="none"/>
        <c:minorTickMark val="none"/>
        <c:tickLblPos val="none"/>
        <c:crossAx val="461933240"/>
        <c:crosses val="autoZero"/>
        <c:auto val="1"/>
        <c:lblOffset val="100"/>
        <c:baseTimeUnit val="years"/>
      </c:dateAx>
      <c:valAx>
        <c:axId val="461933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193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55.38</c:v>
                </c:pt>
                <c:pt idx="1">
                  <c:v>55.06</c:v>
                </c:pt>
                <c:pt idx="2">
                  <c:v>59.51</c:v>
                </c:pt>
                <c:pt idx="3">
                  <c:v>60.98</c:v>
                </c:pt>
                <c:pt idx="4">
                  <c:v>61.09</c:v>
                </c:pt>
              </c:numCache>
            </c:numRef>
          </c:val>
          <c:extLst>
            <c:ext xmlns:c16="http://schemas.microsoft.com/office/drawing/2014/chart" uri="{C3380CC4-5D6E-409C-BE32-E72D297353CC}">
              <c16:uniqueId val="{00000000-3805-45AA-B2AF-624F5CD68E11}"/>
            </c:ext>
          </c:extLst>
        </c:ser>
        <c:dLbls>
          <c:showLegendKey val="0"/>
          <c:showVal val="0"/>
          <c:showCatName val="0"/>
          <c:showSerName val="0"/>
          <c:showPercent val="0"/>
          <c:showBubbleSize val="0"/>
        </c:dLbls>
        <c:gapWidth val="150"/>
        <c:axId val="461936768"/>
        <c:axId val="46193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805-45AA-B2AF-624F5CD68E11}"/>
            </c:ext>
          </c:extLst>
        </c:ser>
        <c:dLbls>
          <c:showLegendKey val="0"/>
          <c:showVal val="0"/>
          <c:showCatName val="0"/>
          <c:showSerName val="0"/>
          <c:showPercent val="0"/>
          <c:showBubbleSize val="0"/>
        </c:dLbls>
        <c:marker val="1"/>
        <c:smooth val="0"/>
        <c:axId val="461936768"/>
        <c:axId val="461935200"/>
      </c:lineChart>
      <c:dateAx>
        <c:axId val="461936768"/>
        <c:scaling>
          <c:orientation val="minMax"/>
        </c:scaling>
        <c:delete val="1"/>
        <c:axPos val="b"/>
        <c:numFmt formatCode="&quot;R&quot;yy" sourceLinked="1"/>
        <c:majorTickMark val="none"/>
        <c:minorTickMark val="none"/>
        <c:tickLblPos val="none"/>
        <c:crossAx val="461935200"/>
        <c:crosses val="autoZero"/>
        <c:auto val="1"/>
        <c:lblOffset val="100"/>
        <c:baseTimeUnit val="years"/>
      </c:dateAx>
      <c:valAx>
        <c:axId val="4619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9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385.53</c:v>
                </c:pt>
                <c:pt idx="1">
                  <c:v>389.66</c:v>
                </c:pt>
                <c:pt idx="2">
                  <c:v>360.54</c:v>
                </c:pt>
                <c:pt idx="3">
                  <c:v>353.88</c:v>
                </c:pt>
                <c:pt idx="4">
                  <c:v>354.57</c:v>
                </c:pt>
              </c:numCache>
            </c:numRef>
          </c:val>
          <c:extLst>
            <c:ext xmlns:c16="http://schemas.microsoft.com/office/drawing/2014/chart" uri="{C3380CC4-5D6E-409C-BE32-E72D297353CC}">
              <c16:uniqueId val="{00000000-9A9E-458F-91D5-0D8DFEDCC987}"/>
            </c:ext>
          </c:extLst>
        </c:ser>
        <c:dLbls>
          <c:showLegendKey val="0"/>
          <c:showVal val="0"/>
          <c:showCatName val="0"/>
          <c:showSerName val="0"/>
          <c:showPercent val="0"/>
          <c:showBubbleSize val="0"/>
        </c:dLbls>
        <c:gapWidth val="150"/>
        <c:axId val="460697104"/>
        <c:axId val="46069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9A9E-458F-91D5-0D8DFEDCC987}"/>
            </c:ext>
          </c:extLst>
        </c:ser>
        <c:dLbls>
          <c:showLegendKey val="0"/>
          <c:showVal val="0"/>
          <c:showCatName val="0"/>
          <c:showSerName val="0"/>
          <c:showPercent val="0"/>
          <c:showBubbleSize val="0"/>
        </c:dLbls>
        <c:marker val="1"/>
        <c:smooth val="0"/>
        <c:axId val="460697104"/>
        <c:axId val="460698280"/>
      </c:lineChart>
      <c:dateAx>
        <c:axId val="460697104"/>
        <c:scaling>
          <c:orientation val="minMax"/>
        </c:scaling>
        <c:delete val="1"/>
        <c:axPos val="b"/>
        <c:numFmt formatCode="&quot;R&quot;yy" sourceLinked="1"/>
        <c:majorTickMark val="none"/>
        <c:minorTickMark val="none"/>
        <c:tickLblPos val="none"/>
        <c:crossAx val="460698280"/>
        <c:crosses val="autoZero"/>
        <c:auto val="1"/>
        <c:lblOffset val="100"/>
        <c:baseTimeUnit val="years"/>
      </c:dateAx>
      <c:valAx>
        <c:axId val="46069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69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島根県　邑南町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9467</v>
      </c>
      <c r="AM8" s="44"/>
      <c r="AN8" s="44"/>
      <c r="AO8" s="44"/>
      <c r="AP8" s="44"/>
      <c r="AQ8" s="44"/>
      <c r="AR8" s="44"/>
      <c r="AS8" s="44"/>
      <c r="AT8" s="45">
        <f>データ!$S$6</f>
        <v>419.29</v>
      </c>
      <c r="AU8" s="46"/>
      <c r="AV8" s="46"/>
      <c r="AW8" s="46"/>
      <c r="AX8" s="46"/>
      <c r="AY8" s="46"/>
      <c r="AZ8" s="46"/>
      <c r="BA8" s="46"/>
      <c r="BB8" s="47">
        <f>データ!$T$6</f>
        <v>22.58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57.38</v>
      </c>
      <c r="J10" s="46"/>
      <c r="K10" s="46"/>
      <c r="L10" s="46"/>
      <c r="M10" s="46"/>
      <c r="N10" s="46"/>
      <c r="O10" s="80"/>
      <c r="P10" s="47">
        <f>データ!$P$6</f>
        <v>87.87</v>
      </c>
      <c r="Q10" s="47"/>
      <c r="R10" s="47"/>
      <c r="S10" s="47"/>
      <c r="T10" s="47"/>
      <c r="U10" s="47"/>
      <c r="V10" s="47"/>
      <c r="W10" s="44">
        <f>データ!$Q$6</f>
        <v>4275</v>
      </c>
      <c r="X10" s="44"/>
      <c r="Y10" s="44"/>
      <c r="Z10" s="44"/>
      <c r="AA10" s="44"/>
      <c r="AB10" s="44"/>
      <c r="AC10" s="44"/>
      <c r="AD10" s="2"/>
      <c r="AE10" s="2"/>
      <c r="AF10" s="2"/>
      <c r="AG10" s="2"/>
      <c r="AH10" s="2"/>
      <c r="AI10" s="2"/>
      <c r="AJ10" s="2"/>
      <c r="AK10" s="2"/>
      <c r="AL10" s="44">
        <f>データ!$U$6</f>
        <v>8228</v>
      </c>
      <c r="AM10" s="44"/>
      <c r="AN10" s="44"/>
      <c r="AO10" s="44"/>
      <c r="AP10" s="44"/>
      <c r="AQ10" s="44"/>
      <c r="AR10" s="44"/>
      <c r="AS10" s="44"/>
      <c r="AT10" s="45">
        <f>データ!$V$6</f>
        <v>53.9</v>
      </c>
      <c r="AU10" s="46"/>
      <c r="AV10" s="46"/>
      <c r="AW10" s="46"/>
      <c r="AX10" s="46"/>
      <c r="AY10" s="46"/>
      <c r="AZ10" s="46"/>
      <c r="BA10" s="46"/>
      <c r="BB10" s="47">
        <f>データ!$W$6</f>
        <v>152.65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He6Gx67usETCKZxs9QMk9ADqcCQwnTFcaEXSszSG1RK5Z2rg1TbH2c19z1/C0PfHtyWtByWGeb9on/k+Gb/TQ==" saltValue="K3GO3sFHJpp1ZnfkSLTa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324493</v>
      </c>
      <c r="D6" s="20">
        <f t="shared" si="3"/>
        <v>46</v>
      </c>
      <c r="E6" s="20">
        <f t="shared" si="3"/>
        <v>1</v>
      </c>
      <c r="F6" s="20">
        <f t="shared" si="3"/>
        <v>0</v>
      </c>
      <c r="G6" s="20">
        <f t="shared" si="3"/>
        <v>1</v>
      </c>
      <c r="H6" s="20" t="str">
        <f t="shared" si="3"/>
        <v>島根県　邑南町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57.38</v>
      </c>
      <c r="P6" s="21">
        <f t="shared" si="3"/>
        <v>87.87</v>
      </c>
      <c r="Q6" s="21">
        <f t="shared" si="3"/>
        <v>4275</v>
      </c>
      <c r="R6" s="21">
        <f t="shared" si="3"/>
        <v>9467</v>
      </c>
      <c r="S6" s="21">
        <f t="shared" si="3"/>
        <v>419.29</v>
      </c>
      <c r="T6" s="21">
        <f t="shared" si="3"/>
        <v>22.58</v>
      </c>
      <c r="U6" s="21">
        <f t="shared" si="3"/>
        <v>8228</v>
      </c>
      <c r="V6" s="21">
        <f t="shared" si="3"/>
        <v>53.9</v>
      </c>
      <c r="W6" s="21">
        <f t="shared" si="3"/>
        <v>152.65</v>
      </c>
      <c r="X6" s="22">
        <f>IF(X7="",NA(),X7)</f>
        <v>101.94</v>
      </c>
      <c r="Y6" s="22">
        <f t="shared" ref="Y6:AG6" si="4">IF(Y7="",NA(),Y7)</f>
        <v>105.89</v>
      </c>
      <c r="Z6" s="22">
        <f t="shared" si="4"/>
        <v>105.99</v>
      </c>
      <c r="AA6" s="22">
        <f t="shared" si="4"/>
        <v>103.24</v>
      </c>
      <c r="AB6" s="22">
        <f t="shared" si="4"/>
        <v>100.52</v>
      </c>
      <c r="AC6" s="22">
        <f t="shared" si="4"/>
        <v>105.34</v>
      </c>
      <c r="AD6" s="22">
        <f t="shared" si="4"/>
        <v>105.77</v>
      </c>
      <c r="AE6" s="22">
        <f t="shared" si="4"/>
        <v>104.82</v>
      </c>
      <c r="AF6" s="22">
        <f t="shared" si="4"/>
        <v>106.46</v>
      </c>
      <c r="AG6" s="22">
        <f t="shared" si="4"/>
        <v>103.41</v>
      </c>
      <c r="AH6" s="21" t="str">
        <f>IF(AH7="","",IF(AH7="-","【-】","【"&amp;SUBSTITUTE(TEXT(AH7,"#,##0.00"),"-","△")&amp;"】"))</f>
        <v>【107.26】</v>
      </c>
      <c r="AI6" s="22">
        <f>IF(AI7="",NA(),AI7)</f>
        <v>73.73</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45.17</v>
      </c>
      <c r="AU6" s="22">
        <f t="shared" ref="AU6:BC6" si="6">IF(AU7="",NA(),AU7)</f>
        <v>55.73</v>
      </c>
      <c r="AV6" s="22">
        <f t="shared" si="6"/>
        <v>72.430000000000007</v>
      </c>
      <c r="AW6" s="22">
        <f t="shared" si="6"/>
        <v>70.260000000000005</v>
      </c>
      <c r="AX6" s="22">
        <f t="shared" si="6"/>
        <v>75.790000000000006</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1406.29</v>
      </c>
      <c r="BF6" s="22">
        <f t="shared" ref="BF6:BN6" si="7">IF(BF7="",NA(),BF7)</f>
        <v>1329.49</v>
      </c>
      <c r="BG6" s="22">
        <f t="shared" si="7"/>
        <v>1274.57</v>
      </c>
      <c r="BH6" s="22">
        <f t="shared" si="7"/>
        <v>1255.06</v>
      </c>
      <c r="BI6" s="22">
        <f t="shared" si="7"/>
        <v>1257.3699999999999</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55.38</v>
      </c>
      <c r="BQ6" s="22">
        <f t="shared" ref="BQ6:BY6" si="8">IF(BQ7="",NA(),BQ7)</f>
        <v>55.06</v>
      </c>
      <c r="BR6" s="22">
        <f t="shared" si="8"/>
        <v>59.51</v>
      </c>
      <c r="BS6" s="22">
        <f t="shared" si="8"/>
        <v>60.98</v>
      </c>
      <c r="BT6" s="22">
        <f t="shared" si="8"/>
        <v>61.09</v>
      </c>
      <c r="BU6" s="22">
        <f t="shared" si="8"/>
        <v>82.78</v>
      </c>
      <c r="BV6" s="22">
        <f t="shared" si="8"/>
        <v>84.82</v>
      </c>
      <c r="BW6" s="22">
        <f t="shared" si="8"/>
        <v>82.29</v>
      </c>
      <c r="BX6" s="22">
        <f t="shared" si="8"/>
        <v>84.16</v>
      </c>
      <c r="BY6" s="22">
        <f t="shared" si="8"/>
        <v>81.45</v>
      </c>
      <c r="BZ6" s="21" t="str">
        <f>IF(BZ7="","",IF(BZ7="-","【-】","【"&amp;SUBSTITUTE(TEXT(BZ7,"#,##0.00"),"-","△")&amp;"】"))</f>
        <v>【97.59】</v>
      </c>
      <c r="CA6" s="22">
        <f>IF(CA7="",NA(),CA7)</f>
        <v>385.53</v>
      </c>
      <c r="CB6" s="22">
        <f t="shared" ref="CB6:CJ6" si="9">IF(CB7="",NA(),CB7)</f>
        <v>389.66</v>
      </c>
      <c r="CC6" s="22">
        <f t="shared" si="9"/>
        <v>360.54</v>
      </c>
      <c r="CD6" s="22">
        <f t="shared" si="9"/>
        <v>353.88</v>
      </c>
      <c r="CE6" s="22">
        <f t="shared" si="9"/>
        <v>354.57</v>
      </c>
      <c r="CF6" s="22">
        <f t="shared" si="9"/>
        <v>225.09</v>
      </c>
      <c r="CG6" s="22">
        <f t="shared" si="9"/>
        <v>224.82</v>
      </c>
      <c r="CH6" s="22">
        <f t="shared" si="9"/>
        <v>230.85</v>
      </c>
      <c r="CI6" s="22">
        <f t="shared" si="9"/>
        <v>230.21</v>
      </c>
      <c r="CJ6" s="22">
        <f t="shared" si="9"/>
        <v>240.31</v>
      </c>
      <c r="CK6" s="21" t="str">
        <f>IF(CK7="","",IF(CK7="-","【-】","【"&amp;SUBSTITUTE(TEXT(CK7,"#,##0.00"),"-","△")&amp;"】"))</f>
        <v>【181.66】</v>
      </c>
      <c r="CL6" s="22">
        <f>IF(CL7="",NA(),CL7)</f>
        <v>68.91</v>
      </c>
      <c r="CM6" s="22">
        <f t="shared" ref="CM6:CU6" si="10">IF(CM7="",NA(),CM7)</f>
        <v>66.91</v>
      </c>
      <c r="CN6" s="22">
        <f t="shared" si="10"/>
        <v>66.239999999999995</v>
      </c>
      <c r="CO6" s="22">
        <f t="shared" si="10"/>
        <v>62.7</v>
      </c>
      <c r="CP6" s="22">
        <f t="shared" si="10"/>
        <v>64.52</v>
      </c>
      <c r="CQ6" s="22">
        <f t="shared" si="10"/>
        <v>49.38</v>
      </c>
      <c r="CR6" s="22">
        <f t="shared" si="10"/>
        <v>50.09</v>
      </c>
      <c r="CS6" s="22">
        <f t="shared" si="10"/>
        <v>50.1</v>
      </c>
      <c r="CT6" s="22">
        <f t="shared" si="10"/>
        <v>49.76</v>
      </c>
      <c r="CU6" s="22">
        <f t="shared" si="10"/>
        <v>49.74</v>
      </c>
      <c r="CV6" s="21" t="str">
        <f>IF(CV7="","",IF(CV7="-","【-】","【"&amp;SUBSTITUTE(TEXT(CV7,"#,##0.00"),"-","△")&amp;"】"))</f>
        <v>【60.21】</v>
      </c>
      <c r="CW6" s="22">
        <f>IF(CW7="",NA(),CW7)</f>
        <v>70.61</v>
      </c>
      <c r="CX6" s="22">
        <f t="shared" ref="CX6:DF6" si="11">IF(CX7="",NA(),CX7)</f>
        <v>70.84</v>
      </c>
      <c r="CY6" s="22">
        <f t="shared" si="11"/>
        <v>71.5</v>
      </c>
      <c r="CZ6" s="22">
        <f t="shared" si="11"/>
        <v>73.25</v>
      </c>
      <c r="DA6" s="22">
        <f t="shared" si="11"/>
        <v>70.25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55.45</v>
      </c>
      <c r="DI6" s="22">
        <f t="shared" ref="DI6:DQ6" si="12">IF(DI7="",NA(),DI7)</f>
        <v>57.24</v>
      </c>
      <c r="DJ6" s="22">
        <f t="shared" si="12"/>
        <v>58.23</v>
      </c>
      <c r="DK6" s="22">
        <f t="shared" si="12"/>
        <v>58.95</v>
      </c>
      <c r="DL6" s="22">
        <f t="shared" si="12"/>
        <v>59.69</v>
      </c>
      <c r="DM6" s="22">
        <f t="shared" si="12"/>
        <v>47.5</v>
      </c>
      <c r="DN6" s="22">
        <f t="shared" si="12"/>
        <v>48.41</v>
      </c>
      <c r="DO6" s="22">
        <f t="shared" si="12"/>
        <v>50.02</v>
      </c>
      <c r="DP6" s="22">
        <f t="shared" si="12"/>
        <v>51.38</v>
      </c>
      <c r="DQ6" s="22">
        <f t="shared" si="12"/>
        <v>52.3</v>
      </c>
      <c r="DR6" s="21" t="str">
        <f>IF(DR7="","",IF(DR7="-","【-】","【"&amp;SUBSTITUTE(TEXT(DR7,"#,##0.00"),"-","△")&amp;"】"))</f>
        <v>【52.41】</v>
      </c>
      <c r="DS6" s="22">
        <f>IF(DS7="",NA(),DS7)</f>
        <v>22.36</v>
      </c>
      <c r="DT6" s="22">
        <f t="shared" ref="DT6:EB6" si="13">IF(DT7="",NA(),DT7)</f>
        <v>19.07</v>
      </c>
      <c r="DU6" s="22">
        <f t="shared" si="13"/>
        <v>21.97</v>
      </c>
      <c r="DV6" s="22">
        <f t="shared" si="13"/>
        <v>23.34</v>
      </c>
      <c r="DW6" s="22">
        <f t="shared" si="13"/>
        <v>26.47</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0.15</v>
      </c>
      <c r="EE6" s="22">
        <f t="shared" ref="EE6:EM6" si="14">IF(EE7="",NA(),EE7)</f>
        <v>0.13</v>
      </c>
      <c r="EF6" s="22">
        <f t="shared" si="14"/>
        <v>0.39</v>
      </c>
      <c r="EG6" s="22">
        <f t="shared" si="14"/>
        <v>0.53</v>
      </c>
      <c r="EH6" s="22">
        <f t="shared" si="14"/>
        <v>0.49</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324493</v>
      </c>
      <c r="D7" s="24">
        <v>46</v>
      </c>
      <c r="E7" s="24">
        <v>1</v>
      </c>
      <c r="F7" s="24">
        <v>0</v>
      </c>
      <c r="G7" s="24">
        <v>1</v>
      </c>
      <c r="H7" s="24" t="s">
        <v>93</v>
      </c>
      <c r="I7" s="24" t="s">
        <v>94</v>
      </c>
      <c r="J7" s="24" t="s">
        <v>95</v>
      </c>
      <c r="K7" s="24" t="s">
        <v>96</v>
      </c>
      <c r="L7" s="24" t="s">
        <v>97</v>
      </c>
      <c r="M7" s="24" t="s">
        <v>98</v>
      </c>
      <c r="N7" s="25" t="s">
        <v>99</v>
      </c>
      <c r="O7" s="25">
        <v>57.38</v>
      </c>
      <c r="P7" s="25">
        <v>87.87</v>
      </c>
      <c r="Q7" s="25">
        <v>4275</v>
      </c>
      <c r="R7" s="25">
        <v>9467</v>
      </c>
      <c r="S7" s="25">
        <v>419.29</v>
      </c>
      <c r="T7" s="25">
        <v>22.58</v>
      </c>
      <c r="U7" s="25">
        <v>8228</v>
      </c>
      <c r="V7" s="25">
        <v>53.9</v>
      </c>
      <c r="W7" s="25">
        <v>152.65</v>
      </c>
      <c r="X7" s="25">
        <v>101.94</v>
      </c>
      <c r="Y7" s="25">
        <v>105.89</v>
      </c>
      <c r="Z7" s="25">
        <v>105.99</v>
      </c>
      <c r="AA7" s="25">
        <v>103.24</v>
      </c>
      <c r="AB7" s="25">
        <v>100.52</v>
      </c>
      <c r="AC7" s="25">
        <v>105.34</v>
      </c>
      <c r="AD7" s="25">
        <v>105.77</v>
      </c>
      <c r="AE7" s="25">
        <v>104.82</v>
      </c>
      <c r="AF7" s="25">
        <v>106.46</v>
      </c>
      <c r="AG7" s="25">
        <v>103.41</v>
      </c>
      <c r="AH7" s="25">
        <v>107.26</v>
      </c>
      <c r="AI7" s="25">
        <v>73.73</v>
      </c>
      <c r="AJ7" s="25">
        <v>0</v>
      </c>
      <c r="AK7" s="25">
        <v>0</v>
      </c>
      <c r="AL7" s="25">
        <v>0</v>
      </c>
      <c r="AM7" s="25">
        <v>0</v>
      </c>
      <c r="AN7" s="25">
        <v>24.04</v>
      </c>
      <c r="AO7" s="25">
        <v>28.03</v>
      </c>
      <c r="AP7" s="25">
        <v>26.73</v>
      </c>
      <c r="AQ7" s="25">
        <v>27.85</v>
      </c>
      <c r="AR7" s="25">
        <v>28</v>
      </c>
      <c r="AS7" s="25">
        <v>1.61</v>
      </c>
      <c r="AT7" s="25">
        <v>45.17</v>
      </c>
      <c r="AU7" s="25">
        <v>55.73</v>
      </c>
      <c r="AV7" s="25">
        <v>72.430000000000007</v>
      </c>
      <c r="AW7" s="25">
        <v>70.260000000000005</v>
      </c>
      <c r="AX7" s="25">
        <v>75.790000000000006</v>
      </c>
      <c r="AY7" s="25">
        <v>305.08</v>
      </c>
      <c r="AZ7" s="25">
        <v>305.33999999999997</v>
      </c>
      <c r="BA7" s="25">
        <v>310.01</v>
      </c>
      <c r="BB7" s="25">
        <v>311.12</v>
      </c>
      <c r="BC7" s="25">
        <v>293.51</v>
      </c>
      <c r="BD7" s="25">
        <v>239.69</v>
      </c>
      <c r="BE7" s="25">
        <v>1406.29</v>
      </c>
      <c r="BF7" s="25">
        <v>1329.49</v>
      </c>
      <c r="BG7" s="25">
        <v>1274.57</v>
      </c>
      <c r="BH7" s="25">
        <v>1255.06</v>
      </c>
      <c r="BI7" s="25">
        <v>1257.3699999999999</v>
      </c>
      <c r="BJ7" s="25">
        <v>585.59</v>
      </c>
      <c r="BK7" s="25">
        <v>561.34</v>
      </c>
      <c r="BL7" s="25">
        <v>538.33000000000004</v>
      </c>
      <c r="BM7" s="25">
        <v>515.14</v>
      </c>
      <c r="BN7" s="25">
        <v>498.34</v>
      </c>
      <c r="BO7" s="25">
        <v>264.86</v>
      </c>
      <c r="BP7" s="25">
        <v>55.38</v>
      </c>
      <c r="BQ7" s="25">
        <v>55.06</v>
      </c>
      <c r="BR7" s="25">
        <v>59.51</v>
      </c>
      <c r="BS7" s="25">
        <v>60.98</v>
      </c>
      <c r="BT7" s="25">
        <v>61.09</v>
      </c>
      <c r="BU7" s="25">
        <v>82.78</v>
      </c>
      <c r="BV7" s="25">
        <v>84.82</v>
      </c>
      <c r="BW7" s="25">
        <v>82.29</v>
      </c>
      <c r="BX7" s="25">
        <v>84.16</v>
      </c>
      <c r="BY7" s="25">
        <v>81.45</v>
      </c>
      <c r="BZ7" s="25">
        <v>97.59</v>
      </c>
      <c r="CA7" s="25">
        <v>385.53</v>
      </c>
      <c r="CB7" s="25">
        <v>389.66</v>
      </c>
      <c r="CC7" s="25">
        <v>360.54</v>
      </c>
      <c r="CD7" s="25">
        <v>353.88</v>
      </c>
      <c r="CE7" s="25">
        <v>354.57</v>
      </c>
      <c r="CF7" s="25">
        <v>225.09</v>
      </c>
      <c r="CG7" s="25">
        <v>224.82</v>
      </c>
      <c r="CH7" s="25">
        <v>230.85</v>
      </c>
      <c r="CI7" s="25">
        <v>230.21</v>
      </c>
      <c r="CJ7" s="25">
        <v>240.31</v>
      </c>
      <c r="CK7" s="25">
        <v>181.66</v>
      </c>
      <c r="CL7" s="25">
        <v>68.91</v>
      </c>
      <c r="CM7" s="25">
        <v>66.91</v>
      </c>
      <c r="CN7" s="25">
        <v>66.239999999999995</v>
      </c>
      <c r="CO7" s="25">
        <v>62.7</v>
      </c>
      <c r="CP7" s="25">
        <v>64.52</v>
      </c>
      <c r="CQ7" s="25">
        <v>49.38</v>
      </c>
      <c r="CR7" s="25">
        <v>50.09</v>
      </c>
      <c r="CS7" s="25">
        <v>50.1</v>
      </c>
      <c r="CT7" s="25">
        <v>49.76</v>
      </c>
      <c r="CU7" s="25">
        <v>49.74</v>
      </c>
      <c r="CV7" s="25">
        <v>60.21</v>
      </c>
      <c r="CW7" s="25">
        <v>70.61</v>
      </c>
      <c r="CX7" s="25">
        <v>70.84</v>
      </c>
      <c r="CY7" s="25">
        <v>71.5</v>
      </c>
      <c r="CZ7" s="25">
        <v>73.25</v>
      </c>
      <c r="DA7" s="25">
        <v>70.25</v>
      </c>
      <c r="DB7" s="25">
        <v>78.010000000000005</v>
      </c>
      <c r="DC7" s="25">
        <v>77.599999999999994</v>
      </c>
      <c r="DD7" s="25">
        <v>77.3</v>
      </c>
      <c r="DE7" s="25">
        <v>76.64</v>
      </c>
      <c r="DF7" s="25">
        <v>75.37</v>
      </c>
      <c r="DG7" s="25">
        <v>89.21</v>
      </c>
      <c r="DH7" s="25">
        <v>55.45</v>
      </c>
      <c r="DI7" s="25">
        <v>57.24</v>
      </c>
      <c r="DJ7" s="25">
        <v>58.23</v>
      </c>
      <c r="DK7" s="25">
        <v>58.95</v>
      </c>
      <c r="DL7" s="25">
        <v>59.69</v>
      </c>
      <c r="DM7" s="25">
        <v>47.5</v>
      </c>
      <c r="DN7" s="25">
        <v>48.41</v>
      </c>
      <c r="DO7" s="25">
        <v>50.02</v>
      </c>
      <c r="DP7" s="25">
        <v>51.38</v>
      </c>
      <c r="DQ7" s="25">
        <v>52.3</v>
      </c>
      <c r="DR7" s="25">
        <v>52.41</v>
      </c>
      <c r="DS7" s="25">
        <v>22.36</v>
      </c>
      <c r="DT7" s="25">
        <v>19.07</v>
      </c>
      <c r="DU7" s="25">
        <v>21.97</v>
      </c>
      <c r="DV7" s="25">
        <v>23.34</v>
      </c>
      <c r="DW7" s="25">
        <v>26.47</v>
      </c>
      <c r="DX7" s="25">
        <v>17.399999999999999</v>
      </c>
      <c r="DY7" s="25">
        <v>18.64</v>
      </c>
      <c r="DZ7" s="25">
        <v>19.510000000000002</v>
      </c>
      <c r="EA7" s="25">
        <v>21.6</v>
      </c>
      <c r="EB7" s="25">
        <v>23.36</v>
      </c>
      <c r="EC7" s="25">
        <v>26.78</v>
      </c>
      <c r="ED7" s="25">
        <v>0.15</v>
      </c>
      <c r="EE7" s="25">
        <v>0.13</v>
      </c>
      <c r="EF7" s="25">
        <v>0.39</v>
      </c>
      <c r="EG7" s="25">
        <v>0.53</v>
      </c>
      <c r="EH7" s="25">
        <v>0.49</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2026-01-29T23:31:47Z</cp:lastPrinted>
  <dcterms:created xsi:type="dcterms:W3CDTF">2025-12-12T09:21:21Z</dcterms:created>
  <dcterms:modified xsi:type="dcterms:W3CDTF">2026-02-05T04:45:41Z</dcterms:modified>
  <cp:category/>
</cp:coreProperties>
</file>