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n0078\Desktop\"/>
    </mc:Choice>
  </mc:AlternateContent>
  <workbookProtection workbookAlgorithmName="SHA-512" workbookHashValue="3dKE5OwDoAaEPXoV28iHNrSJ4rZlfT8PTm9eBfpH5Cl7sNVSEOm/8wsYpLocxJDUXSXqq/OHwJoKqQKPXq88zQ==" workbookSaltValue="QVdvxwJLoVfxUSXe2u0MM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<sst xmlns="http://schemas.openxmlformats.org/spreadsheetml/2006/main" count="307" uniqueCount="115">
  <si>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</si>
  <si>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</si>
  <si>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</si>
  <si>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</si>
  <si>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</si>
  <si>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</si>
  <si>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</si>
  <si>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</si>
  <si>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</si>
  <si>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</si>
  <si>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</si>
  <si>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</si>
  <si>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</si>
  <si>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</si>
  <si>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</si>
  <si>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</si>
  <si>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</si>
  <si>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</si>
  <si>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</si>
  <si>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</si>
  <si>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</si>
  <si>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</si>
  <si>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</si>
  <si>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</si>
  <si>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</si>
  <si>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</si>
  <si>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</si>
  <si>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</si>
  <si>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</si>
  <si>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</si>
  <si>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</si>
  <si>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</si>
  <si>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</si>
  <si>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</si>
  <si>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</si>
  <si>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</si>
  <si>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</si>
  <si>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</si>
  <si>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</si>
  <si>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</si>
  <si>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</si>
  <si>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</si>
  <si>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</si>
  <si>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</si>
  <si>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</si>
  <si>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</si>
  <si>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</si>
  <si>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</si>
  <si>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</si>
  <si>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</si>
  <si>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</si>
  <si>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</si>
  <si>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</si>
  <si>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</si>
  <si>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</si>
  <si>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</si>
  <si>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</si>
  <si>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</si>
  <si>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</si>
  <si>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</si>
  <si>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</si>
  <si>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</si>
  <si>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</si>
  <si>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</si>
  <si>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</si>
  <si>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</si>
  <si>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</si>
  <si>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</si>
  <si>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</si>
  <si>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</si>
  <si>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</si>
  <si>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</si>
  <si>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</si>
  <si>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</si>
  <si>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</si>
  <si>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</si>
  <si>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</si>
  <si>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</si>
  <si>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</si>
  <si>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</si>
  <si>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</si>
  <si>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</si>
  <si>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</si>
  <si>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</si>
  <si>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</si>
  <si>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</si>
  <si>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</si>
  <si>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</si>
  <si>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</si>
  <si>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</si>
  <si>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</si>
  <si>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</si>
  <si>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</si>
  <si>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</si>
  <si>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</si>
  <si>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</si>
  <si>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美郷町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</si>
  <si>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</si>
  <si>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</si>
  <si>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</si>
  <si>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</si>
  <si>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</si>
  <si>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</si>
  <si>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</si>
  <si>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</si>
  <si>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</si>
  <si>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</si>
  <si>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</si>
  <si>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</si>
  <si>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</si>
  <si>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</si>
  <si>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</si>
  <si>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平成13年度において整備した合併浄化槽で、それ以後の合併浄化槽は、特定地域生活処理施設に移行している。そのため、個別排水処理施設としては、現状の施設のみであり、今後も適正な維持管理の下に施設の運営を行なっていく必要がある。当面、修繕費が高騰しないように努める必要がある。</t>
    <phoneticPr fontId="4"/>
  </si>
  <si>
    <t>施設の規模が小さく、将来的に特定地域生活排水処理施設と一体的な施設管理並びに運営が必要なため、経営の健全性・効率性を検討し、下水道料金等の見直しを行なう時点においては、特定地域生活排水処理施設の経営指標を基準にして統一性を図るものとする。</t>
    <phoneticPr fontId="4"/>
  </si>
  <si>
    <t>令和5年度より法適用化した。
①経常収支比率②累計欠損企比率は高く、施設整備は平成13年度で完了しており、③流動比率の増加は一時的なものであり、今後収入減が見込まれることから減少していく傾向にある。⑤経費回収率は低く⑥汚水原価は高く、人口減少に歯止めがかからないことから、今後、施設長寿命化や維持管理費の抑制等を検討する必要がある。⑦施設の利用率は、類似団体の平均値と比較して若干低いものの⑧の水洗化率は、それ以上であり、今後においてもこれを維持しつつ適正な維持管理に努めたい。</t>
    <rPh sb="59" eb="61">
      <t>ゾウカ</t>
    </rPh>
    <rPh sb="62" eb="65">
      <t>イチジテキ</t>
    </rPh>
    <rPh sb="72" eb="74">
      <t>コンゴ</t>
    </rPh>
    <rPh sb="78" eb="80">
      <t>ミコ</t>
    </rPh>
    <rPh sb="93" eb="95">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</si>
</sst>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6" borderId="6"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5" fillId="6" borderId="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23-4B42-A7F4-EE3AE5C958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923-4B42-A7F4-EE3AE5C958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36.11</c:v>
                </c:pt>
                <c:pt idx="4">
                  <c:v>36.11</c:v>
                </c:pt>
              </c:numCache>
            </c:numRef>
          </c:val>
          <c:extLst>
            <c:ext xmlns:c16="http://schemas.microsoft.com/office/drawing/2014/chart" uri="{C3380CC4-5D6E-409C-BE32-E72D297353CC}">
              <c16:uniqueId val="{00000000-83B1-4062-A145-9236DAB786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45.93</c:v>
                </c:pt>
                <c:pt idx="4">
                  <c:v>44.52</c:v>
                </c:pt>
              </c:numCache>
            </c:numRef>
          </c:val>
          <c:smooth val="0"/>
          <c:extLst>
            <c:ext xmlns:c16="http://schemas.microsoft.com/office/drawing/2014/chart" uri="{C3380CC4-5D6E-409C-BE32-E72D297353CC}">
              <c16:uniqueId val="{00000001-83B1-4062-A145-9236DAB786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45C8-4967-88F0-5997F72736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82.98</c:v>
                </c:pt>
                <c:pt idx="4">
                  <c:v>82.9</c:v>
                </c:pt>
              </c:numCache>
            </c:numRef>
          </c:val>
          <c:smooth val="0"/>
          <c:extLst>
            <c:ext xmlns:c16="http://schemas.microsoft.com/office/drawing/2014/chart" uri="{C3380CC4-5D6E-409C-BE32-E72D297353CC}">
              <c16:uniqueId val="{00000001-45C8-4967-88F0-5997F72736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106.08</c:v>
                </c:pt>
                <c:pt idx="4">
                  <c:v>129.97999999999999</c:v>
                </c:pt>
              </c:numCache>
            </c:numRef>
          </c:val>
          <c:extLst>
            <c:ext xmlns:c16="http://schemas.microsoft.com/office/drawing/2014/chart" uri="{C3380CC4-5D6E-409C-BE32-E72D297353CC}">
              <c16:uniqueId val="{00000000-B3E4-4BDD-AC95-D4926B6F3D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96.48</c:v>
                </c:pt>
                <c:pt idx="4">
                  <c:v>100.84</c:v>
                </c:pt>
              </c:numCache>
            </c:numRef>
          </c:val>
          <c:smooth val="0"/>
          <c:extLst>
            <c:ext xmlns:c16="http://schemas.microsoft.com/office/drawing/2014/chart" uri="{C3380CC4-5D6E-409C-BE32-E72D297353CC}">
              <c16:uniqueId val="{00000001-B3E4-4BDD-AC95-D4926B6F3D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71.28</c:v>
                </c:pt>
                <c:pt idx="4">
                  <c:v>74.52</c:v>
                </c:pt>
              </c:numCache>
            </c:numRef>
          </c:val>
          <c:extLst>
            <c:ext xmlns:c16="http://schemas.microsoft.com/office/drawing/2014/chart" uri="{C3380CC4-5D6E-409C-BE32-E72D297353CC}">
              <c16:uniqueId val="{00000000-3845-49F7-9190-D039C5F3747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39.700000000000003</c:v>
                </c:pt>
                <c:pt idx="4">
                  <c:v>39.79</c:v>
                </c:pt>
              </c:numCache>
            </c:numRef>
          </c:val>
          <c:smooth val="0"/>
          <c:extLst>
            <c:ext xmlns:c16="http://schemas.microsoft.com/office/drawing/2014/chart" uri="{C3380CC4-5D6E-409C-BE32-E72D297353CC}">
              <c16:uniqueId val="{00000001-3845-49F7-9190-D039C5F3747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B5-4C65-919F-C4F7CA82D6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4B5-4C65-919F-C4F7CA82D6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344.36</c:v>
                </c:pt>
                <c:pt idx="4">
                  <c:v>184.29</c:v>
                </c:pt>
              </c:numCache>
            </c:numRef>
          </c:val>
          <c:extLst>
            <c:ext xmlns:c16="http://schemas.microsoft.com/office/drawing/2014/chart" uri="{C3380CC4-5D6E-409C-BE32-E72D297353CC}">
              <c16:uniqueId val="{00000000-FF54-40B5-A02B-9FCDE32D55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224.6</c:v>
                </c:pt>
                <c:pt idx="4">
                  <c:v>135.16999999999999</c:v>
                </c:pt>
              </c:numCache>
            </c:numRef>
          </c:val>
          <c:smooth val="0"/>
          <c:extLst>
            <c:ext xmlns:c16="http://schemas.microsoft.com/office/drawing/2014/chart" uri="{C3380CC4-5D6E-409C-BE32-E72D297353CC}">
              <c16:uniqueId val="{00000001-FF54-40B5-A02B-9FCDE32D55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79.38</c:v>
                </c:pt>
                <c:pt idx="4">
                  <c:v>107.21</c:v>
                </c:pt>
              </c:numCache>
            </c:numRef>
          </c:val>
          <c:extLst>
            <c:ext xmlns:c16="http://schemas.microsoft.com/office/drawing/2014/chart" uri="{C3380CC4-5D6E-409C-BE32-E72D297353CC}">
              <c16:uniqueId val="{00000000-8FCD-43FD-810A-D31A78F7B9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132.16</c:v>
                </c:pt>
                <c:pt idx="4">
                  <c:v>113.41</c:v>
                </c:pt>
              </c:numCache>
            </c:numRef>
          </c:val>
          <c:smooth val="0"/>
          <c:extLst>
            <c:ext xmlns:c16="http://schemas.microsoft.com/office/drawing/2014/chart" uri="{C3380CC4-5D6E-409C-BE32-E72D297353CC}">
              <c16:uniqueId val="{00000001-8FCD-43FD-810A-D31A78F7B9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624-44C7-A88D-DA4AA1B973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992.16</c:v>
                </c:pt>
                <c:pt idx="4">
                  <c:v>950.64</c:v>
                </c:pt>
              </c:numCache>
            </c:numRef>
          </c:val>
          <c:smooth val="0"/>
          <c:extLst>
            <c:ext xmlns:c16="http://schemas.microsoft.com/office/drawing/2014/chart" uri="{C3380CC4-5D6E-409C-BE32-E72D297353CC}">
              <c16:uniqueId val="{00000001-2624-44C7-A88D-DA4AA1B973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17.55</c:v>
                </c:pt>
                <c:pt idx="4">
                  <c:v>35.36</c:v>
                </c:pt>
              </c:numCache>
            </c:numRef>
          </c:val>
          <c:extLst>
            <c:ext xmlns:c16="http://schemas.microsoft.com/office/drawing/2014/chart" uri="{C3380CC4-5D6E-409C-BE32-E72D297353CC}">
              <c16:uniqueId val="{00000000-3C97-48F3-9E1D-03BD11E527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45.55</c:v>
                </c:pt>
                <c:pt idx="4">
                  <c:v>38.549999999999997</c:v>
                </c:pt>
              </c:numCache>
            </c:numRef>
          </c:val>
          <c:smooth val="0"/>
          <c:extLst>
            <c:ext xmlns:c16="http://schemas.microsoft.com/office/drawing/2014/chart" uri="{C3380CC4-5D6E-409C-BE32-E72D297353CC}">
              <c16:uniqueId val="{00000001-3C97-48F3-9E1D-03BD11E527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915.33</c:v>
                </c:pt>
                <c:pt idx="4">
                  <c:v>454.14</c:v>
                </c:pt>
              </c:numCache>
            </c:numRef>
          </c:val>
          <c:extLst>
            <c:ext xmlns:c16="http://schemas.microsoft.com/office/drawing/2014/chart" uri="{C3380CC4-5D6E-409C-BE32-E72D297353CC}">
              <c16:uniqueId val="{00000000-113B-42B1-A321-1AA47BA0AB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331.17</c:v>
                </c:pt>
                <c:pt idx="4">
                  <c:v>391.34</c:v>
                </c:pt>
              </c:numCache>
            </c:numRef>
          </c:val>
          <c:smooth val="0"/>
          <c:extLst>
            <c:ext xmlns:c16="http://schemas.microsoft.com/office/drawing/2014/chart" uri="{C3380CC4-5D6E-409C-BE32-E72D297353CC}">
              <c16:uniqueId val="{00000001-113B-42B1-A321-1AA47BA0AB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6" zoomScale="80" zoomScaleNormal="80" workbookViewId="0">
      <selection activeCell="CC33" sqref="CC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美郷町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個別排水処理</v>
      </c>
      <c r="Q8" s="39"/>
      <c r="R8" s="39"/>
      <c r="S8" s="39"/>
      <c r="T8" s="39"/>
      <c r="U8" s="39"/>
      <c r="V8" s="39"/>
      <c r="W8" s="39" t="str">
        <f>データ!L6</f>
        <v>L2</v>
      </c>
      <c r="X8" s="39"/>
      <c r="Y8" s="39"/>
      <c r="Z8" s="39"/>
      <c r="AA8" s="39"/>
      <c r="AB8" s="39"/>
      <c r="AC8" s="39"/>
      <c r="AD8" s="40" t="str">
        <f>データ!$M$6</f>
        <v>非設置</v>
      </c>
      <c r="AE8" s="40"/>
      <c r="AF8" s="40"/>
      <c r="AG8" s="40"/>
      <c r="AH8" s="40"/>
      <c r="AI8" s="40"/>
      <c r="AJ8" s="40"/>
      <c r="AK8" s="3"/>
      <c r="AL8" s="41">
        <f>データ!S6</f>
        <v>4034</v>
      </c>
      <c r="AM8" s="41"/>
      <c r="AN8" s="41"/>
      <c r="AO8" s="41"/>
      <c r="AP8" s="41"/>
      <c r="AQ8" s="41"/>
      <c r="AR8" s="41"/>
      <c r="AS8" s="41"/>
      <c r="AT8" s="34">
        <f>データ!T6</f>
        <v>282.92</v>
      </c>
      <c r="AU8" s="34"/>
      <c r="AV8" s="34"/>
      <c r="AW8" s="34"/>
      <c r="AX8" s="34"/>
      <c r="AY8" s="34"/>
      <c r="AZ8" s="34"/>
      <c r="BA8" s="34"/>
      <c r="BB8" s="34">
        <f>データ!U6</f>
        <v>14.26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-3.85</v>
      </c>
      <c r="J10" s="34"/>
      <c r="K10" s="34"/>
      <c r="L10" s="34"/>
      <c r="M10" s="34"/>
      <c r="N10" s="34"/>
      <c r="O10" s="34"/>
      <c r="P10" s="34">
        <f>データ!P6</f>
        <v>1.53</v>
      </c>
      <c r="Q10" s="34"/>
      <c r="R10" s="34"/>
      <c r="S10" s="34"/>
      <c r="T10" s="34"/>
      <c r="U10" s="34"/>
      <c r="V10" s="34"/>
      <c r="W10" s="34">
        <f>データ!Q6</f>
        <v>100</v>
      </c>
      <c r="X10" s="34"/>
      <c r="Y10" s="34"/>
      <c r="Z10" s="34"/>
      <c r="AA10" s="34"/>
      <c r="AB10" s="34"/>
      <c r="AC10" s="34"/>
      <c r="AD10" s="41">
        <f>データ!R6</f>
        <v>3060</v>
      </c>
      <c r="AE10" s="41"/>
      <c r="AF10" s="41"/>
      <c r="AG10" s="41"/>
      <c r="AH10" s="41"/>
      <c r="AI10" s="41"/>
      <c r="AJ10" s="41"/>
      <c r="AK10" s="2"/>
      <c r="AL10" s="41">
        <f>データ!V6</f>
        <v>61</v>
      </c>
      <c r="AM10" s="41"/>
      <c r="AN10" s="41"/>
      <c r="AO10" s="41"/>
      <c r="AP10" s="41"/>
      <c r="AQ10" s="41"/>
      <c r="AR10" s="41"/>
      <c r="AS10" s="41"/>
      <c r="AT10" s="34">
        <f>データ!W6</f>
        <v>0.01</v>
      </c>
      <c r="AU10" s="34"/>
      <c r="AV10" s="34"/>
      <c r="AW10" s="34"/>
      <c r="AX10" s="34"/>
      <c r="AY10" s="34"/>
      <c r="AZ10" s="34"/>
      <c r="BA10" s="34"/>
      <c r="BB10" s="34">
        <f>データ!X6</f>
        <v>6100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oeWbQhVIiaKUcSeAX8QmX77dUMMK2NjAOiu5nOIPrBLiJ0W2ZNaezM9+yaEpBuX/L2cC3XjPtJt7Mqify5IOyA==" saltValue="LtxRm/OZDd367mubv8e5F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324485</v>
      </c>
      <c r="D6" s="19">
        <f t="shared" si="3"/>
        <v>46</v>
      </c>
      <c r="E6" s="19">
        <f t="shared" si="3"/>
        <v>18</v>
      </c>
      <c r="F6" s="19">
        <f t="shared" si="3"/>
        <v>1</v>
      </c>
      <c r="G6" s="19">
        <f t="shared" si="3"/>
        <v>0</v>
      </c>
      <c r="H6" s="19" t="str">
        <f t="shared" si="3"/>
        <v>島根県　美郷町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-3.85</v>
      </c>
      <c r="P6" s="20">
        <f t="shared" si="3"/>
        <v>1.53</v>
      </c>
      <c r="Q6" s="20">
        <f t="shared" si="3"/>
        <v>100</v>
      </c>
      <c r="R6" s="20">
        <f t="shared" si="3"/>
        <v>3060</v>
      </c>
      <c r="S6" s="20">
        <f t="shared" si="3"/>
        <v>4034</v>
      </c>
      <c r="T6" s="20">
        <f t="shared" si="3"/>
        <v>282.92</v>
      </c>
      <c r="U6" s="20">
        <f t="shared" si="3"/>
        <v>14.26</v>
      </c>
      <c r="V6" s="20">
        <f t="shared" si="3"/>
        <v>61</v>
      </c>
      <c r="W6" s="20">
        <f t="shared" si="3"/>
        <v>0.01</v>
      </c>
      <c r="X6" s="20">
        <f t="shared" si="3"/>
        <v>6100</v>
      </c>
      <c r="Y6" s="21" t="str">
        <f>IF(Y7="",NA(),Y7)</f>
        <v>-</v>
      </c>
      <c r="Z6" s="21" t="str">
        <f t="shared" ref="Z6:AH6" si="4">IF(Z7="",NA(),Z7)</f>
        <v>-</v>
      </c>
      <c r="AA6" s="21" t="str">
        <f t="shared" si="4"/>
        <v>-</v>
      </c>
      <c r="AB6" s="21">
        <f t="shared" si="4"/>
        <v>106.08</v>
      </c>
      <c r="AC6" s="21">
        <f t="shared" si="4"/>
        <v>129.97999999999999</v>
      </c>
      <c r="AD6" s="21" t="str">
        <f t="shared" si="4"/>
        <v>-</v>
      </c>
      <c r="AE6" s="21" t="str">
        <f t="shared" si="4"/>
        <v>-</v>
      </c>
      <c r="AF6" s="21" t="str">
        <f t="shared" si="4"/>
        <v>-</v>
      </c>
      <c r="AG6" s="21">
        <f t="shared" si="4"/>
        <v>96.48</v>
      </c>
      <c r="AH6" s="21">
        <f t="shared" si="4"/>
        <v>100.84</v>
      </c>
      <c r="AI6" s="20" t="str">
        <f>IF(AI7="","",IF(AI7="-","【-】","【"&amp;SUBSTITUTE(TEXT(AI7,"#,##0.00"),"-","△")&amp;"】"))</f>
        <v>【100.11】</v>
      </c>
      <c r="AJ6" s="21" t="str">
        <f>IF(AJ7="",NA(),AJ7)</f>
        <v>-</v>
      </c>
      <c r="AK6" s="21" t="str">
        <f t="shared" ref="AK6:AS6" si="5">IF(AK7="",NA(),AK7)</f>
        <v>-</v>
      </c>
      <c r="AL6" s="21" t="str">
        <f t="shared" si="5"/>
        <v>-</v>
      </c>
      <c r="AM6" s="21">
        <f t="shared" si="5"/>
        <v>344.36</v>
      </c>
      <c r="AN6" s="21">
        <f t="shared" si="5"/>
        <v>184.29</v>
      </c>
      <c r="AO6" s="21" t="str">
        <f t="shared" si="5"/>
        <v>-</v>
      </c>
      <c r="AP6" s="21" t="str">
        <f t="shared" si="5"/>
        <v>-</v>
      </c>
      <c r="AQ6" s="21" t="str">
        <f t="shared" si="5"/>
        <v>-</v>
      </c>
      <c r="AR6" s="21">
        <f t="shared" si="5"/>
        <v>224.6</v>
      </c>
      <c r="AS6" s="21">
        <f t="shared" si="5"/>
        <v>135.16999999999999</v>
      </c>
      <c r="AT6" s="20" t="str">
        <f>IF(AT7="","",IF(AT7="-","【-】","【"&amp;SUBSTITUTE(TEXT(AT7,"#,##0.00"),"-","△")&amp;"】"))</f>
        <v>【144.34】</v>
      </c>
      <c r="AU6" s="21" t="str">
        <f>IF(AU7="",NA(),AU7)</f>
        <v>-</v>
      </c>
      <c r="AV6" s="21" t="str">
        <f t="shared" ref="AV6:BD6" si="6">IF(AV7="",NA(),AV7)</f>
        <v>-</v>
      </c>
      <c r="AW6" s="21" t="str">
        <f t="shared" si="6"/>
        <v>-</v>
      </c>
      <c r="AX6" s="21">
        <f t="shared" si="6"/>
        <v>79.38</v>
      </c>
      <c r="AY6" s="21">
        <f t="shared" si="6"/>
        <v>107.21</v>
      </c>
      <c r="AZ6" s="21" t="str">
        <f t="shared" si="6"/>
        <v>-</v>
      </c>
      <c r="BA6" s="21" t="str">
        <f t="shared" si="6"/>
        <v>-</v>
      </c>
      <c r="BB6" s="21" t="str">
        <f t="shared" si="6"/>
        <v>-</v>
      </c>
      <c r="BC6" s="21">
        <f t="shared" si="6"/>
        <v>132.16</v>
      </c>
      <c r="BD6" s="21">
        <f t="shared" si="6"/>
        <v>113.41</v>
      </c>
      <c r="BE6" s="20" t="str">
        <f>IF(BE7="","",IF(BE7="-","【-】","【"&amp;SUBSTITUTE(TEXT(BE7,"#,##0.00"),"-","△")&amp;"】"))</f>
        <v>【114.26】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992.16</v>
      </c>
      <c r="BO6" s="21">
        <f t="shared" si="7"/>
        <v>950.64</v>
      </c>
      <c r="BP6" s="20" t="str">
        <f>IF(BP7="","",IF(BP7="-","【-】","【"&amp;SUBSTITUTE(TEXT(BP7,"#,##0.00"),"-","△")&amp;"】"))</f>
        <v>【876.32】</v>
      </c>
      <c r="BQ6" s="21" t="str">
        <f>IF(BQ7="",NA(),BQ7)</f>
        <v>-</v>
      </c>
      <c r="BR6" s="21" t="str">
        <f t="shared" ref="BR6:BZ6" si="8">IF(BR7="",NA(),BR7)</f>
        <v>-</v>
      </c>
      <c r="BS6" s="21" t="str">
        <f t="shared" si="8"/>
        <v>-</v>
      </c>
      <c r="BT6" s="21">
        <f t="shared" si="8"/>
        <v>17.55</v>
      </c>
      <c r="BU6" s="21">
        <f t="shared" si="8"/>
        <v>35.36</v>
      </c>
      <c r="BV6" s="21" t="str">
        <f t="shared" si="8"/>
        <v>-</v>
      </c>
      <c r="BW6" s="21" t="str">
        <f t="shared" si="8"/>
        <v>-</v>
      </c>
      <c r="BX6" s="21" t="str">
        <f t="shared" si="8"/>
        <v>-</v>
      </c>
      <c r="BY6" s="21">
        <f t="shared" si="8"/>
        <v>45.55</v>
      </c>
      <c r="BZ6" s="21">
        <f t="shared" si="8"/>
        <v>38.549999999999997</v>
      </c>
      <c r="CA6" s="20" t="str">
        <f>IF(CA7="","",IF(CA7="-","【-】","【"&amp;SUBSTITUTE(TEXT(CA7,"#,##0.00"),"-","△")&amp;"】"))</f>
        <v>【39.48】</v>
      </c>
      <c r="CB6" s="21" t="str">
        <f>IF(CB7="",NA(),CB7)</f>
        <v>-</v>
      </c>
      <c r="CC6" s="21" t="str">
        <f t="shared" ref="CC6:CK6" si="9">IF(CC7="",NA(),CC7)</f>
        <v>-</v>
      </c>
      <c r="CD6" s="21" t="str">
        <f t="shared" si="9"/>
        <v>-</v>
      </c>
      <c r="CE6" s="21">
        <f t="shared" si="9"/>
        <v>915.33</v>
      </c>
      <c r="CF6" s="21">
        <f t="shared" si="9"/>
        <v>454.14</v>
      </c>
      <c r="CG6" s="21" t="str">
        <f t="shared" si="9"/>
        <v>-</v>
      </c>
      <c r="CH6" s="21" t="str">
        <f t="shared" si="9"/>
        <v>-</v>
      </c>
      <c r="CI6" s="21" t="str">
        <f t="shared" si="9"/>
        <v>-</v>
      </c>
      <c r="CJ6" s="21">
        <f t="shared" si="9"/>
        <v>331.17</v>
      </c>
      <c r="CK6" s="21">
        <f t="shared" si="9"/>
        <v>391.34</v>
      </c>
      <c r="CL6" s="20" t="str">
        <f>IF(CL7="","",IF(CL7="-","【-】","【"&amp;SUBSTITUTE(TEXT(CL7,"#,##0.00"),"-","△")&amp;"】"))</f>
        <v>【390.09】</v>
      </c>
      <c r="CM6" s="21" t="str">
        <f>IF(CM7="",NA(),CM7)</f>
        <v>-</v>
      </c>
      <c r="CN6" s="21" t="str">
        <f t="shared" ref="CN6:CV6" si="10">IF(CN7="",NA(),CN7)</f>
        <v>-</v>
      </c>
      <c r="CO6" s="21" t="str">
        <f t="shared" si="10"/>
        <v>-</v>
      </c>
      <c r="CP6" s="21">
        <f t="shared" si="10"/>
        <v>36.11</v>
      </c>
      <c r="CQ6" s="21">
        <f t="shared" si="10"/>
        <v>36.11</v>
      </c>
      <c r="CR6" s="21" t="str">
        <f t="shared" si="10"/>
        <v>-</v>
      </c>
      <c r="CS6" s="21" t="str">
        <f t="shared" si="10"/>
        <v>-</v>
      </c>
      <c r="CT6" s="21" t="str">
        <f t="shared" si="10"/>
        <v>-</v>
      </c>
      <c r="CU6" s="21">
        <f t="shared" si="10"/>
        <v>45.93</v>
      </c>
      <c r="CV6" s="21">
        <f t="shared" si="10"/>
        <v>44.52</v>
      </c>
      <c r="CW6" s="20" t="str">
        <f>IF(CW7="","",IF(CW7="-","【-】","【"&amp;SUBSTITUTE(TEXT(CW7,"#,##0.00"),"-","△")&amp;"】"))</f>
        <v>【45.56】</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82.98</v>
      </c>
      <c r="DG6" s="21">
        <f t="shared" si="11"/>
        <v>82.9</v>
      </c>
      <c r="DH6" s="20" t="str">
        <f>IF(DH7="","",IF(DH7="-","【-】","【"&amp;SUBSTITUTE(TEXT(DH7,"#,##0.00"),"-","△")&amp;"】"))</f>
        <v>【82.62】</v>
      </c>
      <c r="DI6" s="21" t="str">
        <f>IF(DI7="",NA(),DI7)</f>
        <v>-</v>
      </c>
      <c r="DJ6" s="21" t="str">
        <f t="shared" ref="DJ6:DR6" si="12">IF(DJ7="",NA(),DJ7)</f>
        <v>-</v>
      </c>
      <c r="DK6" s="21" t="str">
        <f t="shared" si="12"/>
        <v>-</v>
      </c>
      <c r="DL6" s="21">
        <f t="shared" si="12"/>
        <v>71.28</v>
      </c>
      <c r="DM6" s="21">
        <f t="shared" si="12"/>
        <v>74.52</v>
      </c>
      <c r="DN6" s="21" t="str">
        <f t="shared" si="12"/>
        <v>-</v>
      </c>
      <c r="DO6" s="21" t="str">
        <f t="shared" si="12"/>
        <v>-</v>
      </c>
      <c r="DP6" s="21" t="str">
        <f t="shared" si="12"/>
        <v>-</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324485</v>
      </c>
      <c r="D7" s="23">
        <v>46</v>
      </c>
      <c r="E7" s="23">
        <v>18</v>
      </c>
      <c r="F7" s="23">
        <v>1</v>
      </c>
      <c r="G7" s="23">
        <v>0</v>
      </c>
      <c r="H7" s="23" t="s">
        <v>96</v>
      </c>
      <c r="I7" s="23" t="s">
        <v>97</v>
      </c>
      <c r="J7" s="23" t="s">
        <v>98</v>
      </c>
      <c r="K7" s="23" t="s">
        <v>99</v>
      </c>
      <c r="L7" s="23" t="s">
        <v>100</v>
      </c>
      <c r="M7" s="23" t="s">
        <v>101</v>
      </c>
      <c r="N7" s="24" t="s">
        <v>102</v>
      </c>
      <c r="O7" s="24">
        <v>-3.85</v>
      </c>
      <c r="P7" s="24">
        <v>1.53</v>
      </c>
      <c r="Q7" s="24">
        <v>100</v>
      </c>
      <c r="R7" s="24">
        <v>3060</v>
      </c>
      <c r="S7" s="24">
        <v>4034</v>
      </c>
      <c r="T7" s="24">
        <v>282.92</v>
      </c>
      <c r="U7" s="24">
        <v>14.26</v>
      </c>
      <c r="V7" s="24">
        <v>61</v>
      </c>
      <c r="W7" s="24">
        <v>0.01</v>
      </c>
      <c r="X7" s="24">
        <v>6100</v>
      </c>
      <c r="Y7" s="24" t="s">
        <v>102</v>
      </c>
      <c r="Z7" s="24" t="s">
        <v>102</v>
      </c>
      <c r="AA7" s="24" t="s">
        <v>102</v>
      </c>
      <c r="AB7" s="24">
        <v>106.08</v>
      </c>
      <c r="AC7" s="24">
        <v>129.97999999999999</v>
      </c>
      <c r="AD7" s="24" t="s">
        <v>102</v>
      </c>
      <c r="AE7" s="24" t="s">
        <v>102</v>
      </c>
      <c r="AF7" s="24" t="s">
        <v>102</v>
      </c>
      <c r="AG7" s="24">
        <v>96.48</v>
      </c>
      <c r="AH7" s="24">
        <v>100.84</v>
      </c>
      <c r="AI7" s="24">
        <v>100.11</v>
      </c>
      <c r="AJ7" s="24" t="s">
        <v>102</v>
      </c>
      <c r="AK7" s="24" t="s">
        <v>102</v>
      </c>
      <c r="AL7" s="24" t="s">
        <v>102</v>
      </c>
      <c r="AM7" s="24">
        <v>344.36</v>
      </c>
      <c r="AN7" s="24">
        <v>184.29</v>
      </c>
      <c r="AO7" s="24" t="s">
        <v>102</v>
      </c>
      <c r="AP7" s="24" t="s">
        <v>102</v>
      </c>
      <c r="AQ7" s="24" t="s">
        <v>102</v>
      </c>
      <c r="AR7" s="24">
        <v>224.6</v>
      </c>
      <c r="AS7" s="24">
        <v>135.16999999999999</v>
      </c>
      <c r="AT7" s="24">
        <v>144.34</v>
      </c>
      <c r="AU7" s="24" t="s">
        <v>102</v>
      </c>
      <c r="AV7" s="24" t="s">
        <v>102</v>
      </c>
      <c r="AW7" s="24" t="s">
        <v>102</v>
      </c>
      <c r="AX7" s="24">
        <v>79.38</v>
      </c>
      <c r="AY7" s="24">
        <v>107.21</v>
      </c>
      <c r="AZ7" s="24" t="s">
        <v>102</v>
      </c>
      <c r="BA7" s="24" t="s">
        <v>102</v>
      </c>
      <c r="BB7" s="24" t="s">
        <v>102</v>
      </c>
      <c r="BC7" s="24">
        <v>132.16</v>
      </c>
      <c r="BD7" s="24">
        <v>113.41</v>
      </c>
      <c r="BE7" s="24">
        <v>114.26</v>
      </c>
      <c r="BF7" s="24" t="s">
        <v>102</v>
      </c>
      <c r="BG7" s="24" t="s">
        <v>102</v>
      </c>
      <c r="BH7" s="24" t="s">
        <v>102</v>
      </c>
      <c r="BI7" s="24">
        <v>0</v>
      </c>
      <c r="BJ7" s="24">
        <v>0</v>
      </c>
      <c r="BK7" s="24" t="s">
        <v>102</v>
      </c>
      <c r="BL7" s="24" t="s">
        <v>102</v>
      </c>
      <c r="BM7" s="24" t="s">
        <v>102</v>
      </c>
      <c r="BN7" s="24">
        <v>992.16</v>
      </c>
      <c r="BO7" s="24">
        <v>950.64</v>
      </c>
      <c r="BP7" s="24">
        <v>876.32</v>
      </c>
      <c r="BQ7" s="24" t="s">
        <v>102</v>
      </c>
      <c r="BR7" s="24" t="s">
        <v>102</v>
      </c>
      <c r="BS7" s="24" t="s">
        <v>102</v>
      </c>
      <c r="BT7" s="24">
        <v>17.55</v>
      </c>
      <c r="BU7" s="24">
        <v>35.36</v>
      </c>
      <c r="BV7" s="24" t="s">
        <v>102</v>
      </c>
      <c r="BW7" s="24" t="s">
        <v>102</v>
      </c>
      <c r="BX7" s="24" t="s">
        <v>102</v>
      </c>
      <c r="BY7" s="24">
        <v>45.55</v>
      </c>
      <c r="BZ7" s="24">
        <v>38.549999999999997</v>
      </c>
      <c r="CA7" s="24">
        <v>39.479999999999997</v>
      </c>
      <c r="CB7" s="24" t="s">
        <v>102</v>
      </c>
      <c r="CC7" s="24" t="s">
        <v>102</v>
      </c>
      <c r="CD7" s="24" t="s">
        <v>102</v>
      </c>
      <c r="CE7" s="24">
        <v>915.33</v>
      </c>
      <c r="CF7" s="24">
        <v>454.14</v>
      </c>
      <c r="CG7" s="24" t="s">
        <v>102</v>
      </c>
      <c r="CH7" s="24" t="s">
        <v>102</v>
      </c>
      <c r="CI7" s="24" t="s">
        <v>102</v>
      </c>
      <c r="CJ7" s="24">
        <v>331.17</v>
      </c>
      <c r="CK7" s="24">
        <v>391.34</v>
      </c>
      <c r="CL7" s="24">
        <v>390.09</v>
      </c>
      <c r="CM7" s="24" t="s">
        <v>102</v>
      </c>
      <c r="CN7" s="24" t="s">
        <v>102</v>
      </c>
      <c r="CO7" s="24" t="s">
        <v>102</v>
      </c>
      <c r="CP7" s="24">
        <v>36.11</v>
      </c>
      <c r="CQ7" s="24">
        <v>36.11</v>
      </c>
      <c r="CR7" s="24" t="s">
        <v>102</v>
      </c>
      <c r="CS7" s="24" t="s">
        <v>102</v>
      </c>
      <c r="CT7" s="24" t="s">
        <v>102</v>
      </c>
      <c r="CU7" s="24">
        <v>45.93</v>
      </c>
      <c r="CV7" s="24">
        <v>44.52</v>
      </c>
      <c r="CW7" s="24">
        <v>45.56</v>
      </c>
      <c r="CX7" s="24" t="s">
        <v>102</v>
      </c>
      <c r="CY7" s="24" t="s">
        <v>102</v>
      </c>
      <c r="CZ7" s="24" t="s">
        <v>102</v>
      </c>
      <c r="DA7" s="24">
        <v>100</v>
      </c>
      <c r="DB7" s="24">
        <v>100</v>
      </c>
      <c r="DC7" s="24" t="s">
        <v>102</v>
      </c>
      <c r="DD7" s="24" t="s">
        <v>102</v>
      </c>
      <c r="DE7" s="24" t="s">
        <v>102</v>
      </c>
      <c r="DF7" s="24">
        <v>82.98</v>
      </c>
      <c r="DG7" s="24">
        <v>82.9</v>
      </c>
      <c r="DH7" s="24">
        <v>82.62</v>
      </c>
      <c r="DI7" s="24" t="s">
        <v>102</v>
      </c>
      <c r="DJ7" s="24" t="s">
        <v>102</v>
      </c>
      <c r="DK7" s="24" t="s">
        <v>102</v>
      </c>
      <c r="DL7" s="24">
        <v>71.28</v>
      </c>
      <c r="DM7" s="24">
        <v>74.52</v>
      </c>
      <c r="DN7" s="24" t="s">
        <v>102</v>
      </c>
      <c r="DO7" s="24" t="s">
        <v>102</v>
      </c>
      <c r="DP7" s="24" t="s">
        <v>102</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中岡 忠幸</cp:lastModifiedBy>
  <dcterms:created xsi:type="dcterms:W3CDTF">2025-12-23T06:33:40Z</dcterms:created>
  <dcterms:modified xsi:type="dcterms:W3CDTF">2026-02-09T07:41:21Z</dcterms:modified>
  <cp:category/>
</cp:coreProperties>
</file>