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n0078\Desktop\2.6〆（美郷町）公営企業に係る経営比較分析表（令和６年度決算）の分析・公表について\【経営比較分析表】2024_324485_46_1718\【経営比較分析表】2024_324485_46_1718\"/>
    </mc:Choice>
  </mc:AlternateContent>
  <workbookProtection workbookAlgorithmName="SHA-512" workbookHashValue="uM5a1ILpgNm7RGjon+vNmyva5XzmGkvPjNMCSuI3YO675VH34Jba03moDasB+qplZYmO+A/rxSYLqYdZzM7rMg==" workbookSaltValue="vTJqiWmZB5YSQNS+Xcmkv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T6" i="5"/>
  <c r="AT8" i="4" s="1"/>
  <c r="S6" i="5"/>
  <c r="AL8" i="4" s="1"/>
  <c r="R6" i="5"/>
  <c r="Q6" i="5"/>
  <c r="P6" i="5"/>
  <c r="P10" i="4" s="1"/>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L10" i="4"/>
  <c r="AD10" i="4"/>
  <c r="W10" i="4"/>
  <c r="B10" i="4"/>
  <c r="BB8" i="4"/>
  <c r="AD8" i="4"/>
  <c r="W8" i="4"/>
  <c r="I8" i="4"/>
  <c r="B8" i="4"/>
  <c r="B6" i="4"/>
</calcChain>
</file>

<file path=xl/sharedStrings.xml><?xml version="1.0" encoding="utf-8"?>
<sst xmlns="http://schemas.openxmlformats.org/spreadsheetml/2006/main" count="307" uniqueCount="116">
  <si>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</si>
  <si>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</si>
  <si>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</si>
  <si>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</si>
  <si>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</si>
  <si>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</si>
  <si>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</si>
  <si>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</si>
  <si>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</si>
  <si>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</si>
  <si>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</si>
  <si>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</si>
  <si>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</si>
  <si>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</si>
  <si>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</si>
  <si>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</si>
  <si>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</si>
  <si>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</si>
  <si>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</si>
  <si>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</si>
  <si>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</si>
  <si>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</si>
  <si>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</si>
  <si>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</si>
  <si>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</si>
  <si>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</si>
  <si>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</si>
  <si>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</si>
  <si>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</si>
  <si>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</si>
  <si>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</si>
  <si>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</si>
  <si>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</si>
  <si>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</si>
  <si>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</si>
  <si>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</si>
  <si>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</si>
  <si>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</si>
  <si>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</si>
  <si>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</si>
  <si>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</si>
  <si>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</si>
  <si>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</si>
  <si>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</si>
  <si>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</si>
  <si>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</si>
  <si>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</si>
  <si>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</si>
  <si>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</si>
  <si>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</si>
  <si>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</si>
  <si>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</si>
  <si>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</si>
  <si>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</si>
  <si>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</si>
  <si>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</si>
  <si>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</si>
  <si>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</si>
  <si>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</si>
  <si>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</si>
  <si>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</si>
  <si>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</si>
  <si>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</si>
  <si>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</si>
  <si>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</si>
  <si>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</si>
  <si>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</si>
  <si>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</si>
  <si>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</si>
  <si>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</si>
  <si>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</si>
  <si>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</si>
  <si>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</si>
  <si>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</si>
  <si>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</si>
  <si>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</si>
  <si>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</si>
  <si>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</si>
  <si>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</si>
  <si>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</si>
  <si>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</si>
  <si>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</si>
  <si>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</si>
  <si>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</si>
  <si>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</si>
  <si>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</si>
  <si>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</si>
  <si>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</si>
  <si>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</si>
  <si>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</si>
  <si>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</si>
  <si>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</si>
  <si>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</si>
  <si>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</si>
  <si>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</si>
  <si>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</si>
  <si>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美郷町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</si>
  <si>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</si>
  <si>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</si>
  <si>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</si>
  <si>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</si>
  <si>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</si>
  <si>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</si>
  <si>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</si>
  <si>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</si>
  <si>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</si>
  <si>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</si>
  <si>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</si>
  <si>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</si>
  <si>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</si>
  <si>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</si>
  <si>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</si>
  <si>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</si>
  <si>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令和5年度より法適用化した。
①経常収支比率は類似団体に近く、②累積欠損金比率は高く、③流動比率は低いが、今後地方債償還額も増加していき、下水道料金による回収は出来ていない現状にある。現在も合併浄化槽整備を継続しているため、増加傾向にある。⑤経費回収率は類似団体と比較して低く⑥汚水処理原価は高く推移しており、今後も同様に推移するものと思われる。⑦施設利用率は、処理水量が平均値を下回る傾向にある。しかし、⑧水洗化率は類似団体の平均値よりも高く、施設ごとの接続率は高い。人口減少に歯止めがかからない状況であり、経営の健全性･効率性の観点から下水道料金収入及び維持管理費等の見直しの検討を行なう必要がある。</t>
    <phoneticPr fontId="4"/>
  </si>
  <si>
    <t>平成14年度から市町村設置型の合併浄化槽を集合的な施設である「特定環境公共下水道」、「農業集落排水施設｣の処理区域外において、下水道普及率を向上させるべく継続して整備してきている。そのため、維持管理費が年々増加してきており、適正な維持管理の下で健全な施設利用を図る必要がある。</t>
    <phoneticPr fontId="4"/>
  </si>
  <si>
    <t>①経常収支比率、⑤経費回収率は類以団体と同等及び下回っており、⑥汚水処理原価は類以団体を上回っていることから、維持管理費の抑制はもとより、経費回収率をアップさせるため、経営の健全性の観点から料金収入の見直しを図るべく、検討が必要な時期を迎え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</si>
</sst>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D4-4B06-BD07-EBA6201B3F1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AD4-4B06-BD07-EBA6201B3F1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38.76</c:v>
                </c:pt>
                <c:pt idx="4">
                  <c:v>37.96</c:v>
                </c:pt>
              </c:numCache>
            </c:numRef>
          </c:val>
          <c:extLst>
            <c:ext xmlns:c16="http://schemas.microsoft.com/office/drawing/2014/chart" uri="{C3380CC4-5D6E-409C-BE32-E72D297353CC}">
              <c16:uniqueId val="{00000000-2E3F-426B-9CA9-8D0BA259AAD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54.08</c:v>
                </c:pt>
                <c:pt idx="4">
                  <c:v>52.59</c:v>
                </c:pt>
              </c:numCache>
            </c:numRef>
          </c:val>
          <c:smooth val="0"/>
          <c:extLst>
            <c:ext xmlns:c16="http://schemas.microsoft.com/office/drawing/2014/chart" uri="{C3380CC4-5D6E-409C-BE32-E72D297353CC}">
              <c16:uniqueId val="{00000001-2E3F-426B-9CA9-8D0BA259AAD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F11F-4500-A98A-C4808178255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90.57</c:v>
                </c:pt>
                <c:pt idx="4">
                  <c:v>87.02</c:v>
                </c:pt>
              </c:numCache>
            </c:numRef>
          </c:val>
          <c:smooth val="0"/>
          <c:extLst>
            <c:ext xmlns:c16="http://schemas.microsoft.com/office/drawing/2014/chart" uri="{C3380CC4-5D6E-409C-BE32-E72D297353CC}">
              <c16:uniqueId val="{00000001-F11F-4500-A98A-C4808178255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100.89</c:v>
                </c:pt>
                <c:pt idx="4">
                  <c:v>105.98</c:v>
                </c:pt>
              </c:numCache>
            </c:numRef>
          </c:val>
          <c:extLst>
            <c:ext xmlns:c16="http://schemas.microsoft.com/office/drawing/2014/chart" uri="{C3380CC4-5D6E-409C-BE32-E72D297353CC}">
              <c16:uniqueId val="{00000000-46BF-4531-A41E-6D4A76DDF92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96.95</c:v>
                </c:pt>
                <c:pt idx="4">
                  <c:v>99.24</c:v>
                </c:pt>
              </c:numCache>
            </c:numRef>
          </c:val>
          <c:smooth val="0"/>
          <c:extLst>
            <c:ext xmlns:c16="http://schemas.microsoft.com/office/drawing/2014/chart" uri="{C3380CC4-5D6E-409C-BE32-E72D297353CC}">
              <c16:uniqueId val="{00000001-46BF-4531-A41E-6D4A76DDF92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44.2</c:v>
                </c:pt>
                <c:pt idx="4">
                  <c:v>46.34</c:v>
                </c:pt>
              </c:numCache>
            </c:numRef>
          </c:val>
          <c:extLst>
            <c:ext xmlns:c16="http://schemas.microsoft.com/office/drawing/2014/chart" uri="{C3380CC4-5D6E-409C-BE32-E72D297353CC}">
              <c16:uniqueId val="{00000000-D3EA-49EA-9251-7A599C052A4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26.92</c:v>
                </c:pt>
                <c:pt idx="4">
                  <c:v>27.57</c:v>
                </c:pt>
              </c:numCache>
            </c:numRef>
          </c:val>
          <c:smooth val="0"/>
          <c:extLst>
            <c:ext xmlns:c16="http://schemas.microsoft.com/office/drawing/2014/chart" uri="{C3380CC4-5D6E-409C-BE32-E72D297353CC}">
              <c16:uniqueId val="{00000001-D3EA-49EA-9251-7A599C052A4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27-4ADE-90C1-C8A733B9841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927-4ADE-90C1-C8A733B9841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284</c:v>
                </c:pt>
                <c:pt idx="4">
                  <c:v>250.12</c:v>
                </c:pt>
              </c:numCache>
            </c:numRef>
          </c:val>
          <c:extLst>
            <c:ext xmlns:c16="http://schemas.microsoft.com/office/drawing/2014/chart" uri="{C3380CC4-5D6E-409C-BE32-E72D297353CC}">
              <c16:uniqueId val="{00000000-AF96-4824-962E-A900F7CE1C9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91.33</c:v>
                </c:pt>
                <c:pt idx="4">
                  <c:v>89.91</c:v>
                </c:pt>
              </c:numCache>
            </c:numRef>
          </c:val>
          <c:smooth val="0"/>
          <c:extLst>
            <c:ext xmlns:c16="http://schemas.microsoft.com/office/drawing/2014/chart" uri="{C3380CC4-5D6E-409C-BE32-E72D297353CC}">
              <c16:uniqueId val="{00000001-AF96-4824-962E-A900F7CE1C9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78.08</c:v>
                </c:pt>
                <c:pt idx="4">
                  <c:v>93.83</c:v>
                </c:pt>
              </c:numCache>
            </c:numRef>
          </c:val>
          <c:extLst>
            <c:ext xmlns:c16="http://schemas.microsoft.com/office/drawing/2014/chart" uri="{C3380CC4-5D6E-409C-BE32-E72D297353CC}">
              <c16:uniqueId val="{00000000-901A-4CC7-A49D-443D93DC511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126.97</c:v>
                </c:pt>
                <c:pt idx="4">
                  <c:v>103.61</c:v>
                </c:pt>
              </c:numCache>
            </c:numRef>
          </c:val>
          <c:smooth val="0"/>
          <c:extLst>
            <c:ext xmlns:c16="http://schemas.microsoft.com/office/drawing/2014/chart" uri="{C3380CC4-5D6E-409C-BE32-E72D297353CC}">
              <c16:uniqueId val="{00000001-901A-4CC7-A49D-443D93DC511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B4F-4621-8629-F6F4FFB889E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338.47</c:v>
                </c:pt>
                <c:pt idx="4">
                  <c:v>368.83</c:v>
                </c:pt>
              </c:numCache>
            </c:numRef>
          </c:val>
          <c:smooth val="0"/>
          <c:extLst>
            <c:ext xmlns:c16="http://schemas.microsoft.com/office/drawing/2014/chart" uri="{C3380CC4-5D6E-409C-BE32-E72D297353CC}">
              <c16:uniqueId val="{00000001-5B4F-4621-8629-F6F4FFB889E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38.130000000000003</c:v>
                </c:pt>
                <c:pt idx="4">
                  <c:v>31.94</c:v>
                </c:pt>
              </c:numCache>
            </c:numRef>
          </c:val>
          <c:extLst>
            <c:ext xmlns:c16="http://schemas.microsoft.com/office/drawing/2014/chart" uri="{C3380CC4-5D6E-409C-BE32-E72D297353CC}">
              <c16:uniqueId val="{00000000-CB73-47E7-9771-65891872AD8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56.06</c:v>
                </c:pt>
                <c:pt idx="4">
                  <c:v>53.25</c:v>
                </c:pt>
              </c:numCache>
            </c:numRef>
          </c:val>
          <c:smooth val="0"/>
          <c:extLst>
            <c:ext xmlns:c16="http://schemas.microsoft.com/office/drawing/2014/chart" uri="{C3380CC4-5D6E-409C-BE32-E72D297353CC}">
              <c16:uniqueId val="{00000001-CB73-47E7-9771-65891872AD8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431.7</c:v>
                </c:pt>
                <c:pt idx="4">
                  <c:v>515.32000000000005</c:v>
                </c:pt>
              </c:numCache>
            </c:numRef>
          </c:val>
          <c:extLst>
            <c:ext xmlns:c16="http://schemas.microsoft.com/office/drawing/2014/chart" uri="{C3380CC4-5D6E-409C-BE32-E72D297353CC}">
              <c16:uniqueId val="{00000000-E0E3-42C5-8CA1-A492A283D92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304.36</c:v>
                </c:pt>
                <c:pt idx="4">
                  <c:v>325.45</c:v>
                </c:pt>
              </c:numCache>
            </c:numRef>
          </c:val>
          <c:smooth val="0"/>
          <c:extLst>
            <c:ext xmlns:c16="http://schemas.microsoft.com/office/drawing/2014/chart" uri="{C3380CC4-5D6E-409C-BE32-E72D297353CC}">
              <c16:uniqueId val="{00000001-E0E3-42C5-8CA1-A492A283D92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9"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島根県　美郷町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4034</v>
      </c>
      <c r="AM8" s="36"/>
      <c r="AN8" s="36"/>
      <c r="AO8" s="36"/>
      <c r="AP8" s="36"/>
      <c r="AQ8" s="36"/>
      <c r="AR8" s="36"/>
      <c r="AS8" s="36"/>
      <c r="AT8" s="37">
        <f>データ!T6</f>
        <v>282.92</v>
      </c>
      <c r="AU8" s="37"/>
      <c r="AV8" s="37"/>
      <c r="AW8" s="37"/>
      <c r="AX8" s="37"/>
      <c r="AY8" s="37"/>
      <c r="AZ8" s="37"/>
      <c r="BA8" s="37"/>
      <c r="BB8" s="37">
        <f>データ!U6</f>
        <v>14.26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27.45</v>
      </c>
      <c r="J10" s="37"/>
      <c r="K10" s="37"/>
      <c r="L10" s="37"/>
      <c r="M10" s="37"/>
      <c r="N10" s="37"/>
      <c r="O10" s="37"/>
      <c r="P10" s="37">
        <f>データ!P6</f>
        <v>24.52</v>
      </c>
      <c r="Q10" s="37"/>
      <c r="R10" s="37"/>
      <c r="S10" s="37"/>
      <c r="T10" s="37"/>
      <c r="U10" s="37"/>
      <c r="V10" s="37"/>
      <c r="W10" s="37">
        <f>データ!Q6</f>
        <v>100</v>
      </c>
      <c r="X10" s="37"/>
      <c r="Y10" s="37"/>
      <c r="Z10" s="37"/>
      <c r="AA10" s="37"/>
      <c r="AB10" s="37"/>
      <c r="AC10" s="37"/>
      <c r="AD10" s="36">
        <f>データ!R6</f>
        <v>3060</v>
      </c>
      <c r="AE10" s="36"/>
      <c r="AF10" s="36"/>
      <c r="AG10" s="36"/>
      <c r="AH10" s="36"/>
      <c r="AI10" s="36"/>
      <c r="AJ10" s="36"/>
      <c r="AK10" s="2"/>
      <c r="AL10" s="36">
        <f>データ!V6</f>
        <v>976</v>
      </c>
      <c r="AM10" s="36"/>
      <c r="AN10" s="36"/>
      <c r="AO10" s="36"/>
      <c r="AP10" s="36"/>
      <c r="AQ10" s="36"/>
      <c r="AR10" s="36"/>
      <c r="AS10" s="36"/>
      <c r="AT10" s="37">
        <f>データ!W6</f>
        <v>0.05</v>
      </c>
      <c r="AU10" s="37"/>
      <c r="AV10" s="37"/>
      <c r="AW10" s="37"/>
      <c r="AX10" s="37"/>
      <c r="AY10" s="37"/>
      <c r="AZ10" s="37"/>
      <c r="BA10" s="37"/>
      <c r="BB10" s="37">
        <f>データ!X6</f>
        <v>19520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113</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CdvquZ3FGzLJ2kb/3cr61QOEXw59wrYhXmhN1due8LMBIK/21+1jc/W5EYQqGEYJ+0HQgk7rO9O37iwur0kGTw==" saltValue="gLqq07nEwmFwWgGlkLwYu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324485</v>
      </c>
      <c r="D6" s="19">
        <f t="shared" si="3"/>
        <v>46</v>
      </c>
      <c r="E6" s="19">
        <f t="shared" si="3"/>
        <v>18</v>
      </c>
      <c r="F6" s="19">
        <f t="shared" si="3"/>
        <v>0</v>
      </c>
      <c r="G6" s="19">
        <f t="shared" si="3"/>
        <v>0</v>
      </c>
      <c r="H6" s="19" t="str">
        <f t="shared" si="3"/>
        <v>島根県　美郷町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27.45</v>
      </c>
      <c r="P6" s="20">
        <f t="shared" si="3"/>
        <v>24.52</v>
      </c>
      <c r="Q6" s="20">
        <f t="shared" si="3"/>
        <v>100</v>
      </c>
      <c r="R6" s="20">
        <f t="shared" si="3"/>
        <v>3060</v>
      </c>
      <c r="S6" s="20">
        <f t="shared" si="3"/>
        <v>4034</v>
      </c>
      <c r="T6" s="20">
        <f t="shared" si="3"/>
        <v>282.92</v>
      </c>
      <c r="U6" s="20">
        <f t="shared" si="3"/>
        <v>14.26</v>
      </c>
      <c r="V6" s="20">
        <f t="shared" si="3"/>
        <v>976</v>
      </c>
      <c r="W6" s="20">
        <f t="shared" si="3"/>
        <v>0.05</v>
      </c>
      <c r="X6" s="20">
        <f t="shared" si="3"/>
        <v>19520</v>
      </c>
      <c r="Y6" s="21" t="str">
        <f>IF(Y7="",NA(),Y7)</f>
        <v>-</v>
      </c>
      <c r="Z6" s="21" t="str">
        <f t="shared" ref="Z6:AH6" si="4">IF(Z7="",NA(),Z7)</f>
        <v>-</v>
      </c>
      <c r="AA6" s="21" t="str">
        <f t="shared" si="4"/>
        <v>-</v>
      </c>
      <c r="AB6" s="21">
        <f t="shared" si="4"/>
        <v>100.89</v>
      </c>
      <c r="AC6" s="21">
        <f t="shared" si="4"/>
        <v>105.98</v>
      </c>
      <c r="AD6" s="21" t="str">
        <f t="shared" si="4"/>
        <v>-</v>
      </c>
      <c r="AE6" s="21" t="str">
        <f t="shared" si="4"/>
        <v>-</v>
      </c>
      <c r="AF6" s="21" t="str">
        <f t="shared" si="4"/>
        <v>-</v>
      </c>
      <c r="AG6" s="21">
        <f t="shared" si="4"/>
        <v>96.95</v>
      </c>
      <c r="AH6" s="21">
        <f t="shared" si="4"/>
        <v>99.24</v>
      </c>
      <c r="AI6" s="20" t="str">
        <f>IF(AI7="","",IF(AI7="-","【-】","【"&amp;SUBSTITUTE(TEXT(AI7,"#,##0.00"),"-","△")&amp;"】"))</f>
        <v>【100.06】</v>
      </c>
      <c r="AJ6" s="21" t="str">
        <f>IF(AJ7="",NA(),AJ7)</f>
        <v>-</v>
      </c>
      <c r="AK6" s="21" t="str">
        <f t="shared" ref="AK6:AS6" si="5">IF(AK7="",NA(),AK7)</f>
        <v>-</v>
      </c>
      <c r="AL6" s="21" t="str">
        <f t="shared" si="5"/>
        <v>-</v>
      </c>
      <c r="AM6" s="21">
        <f t="shared" si="5"/>
        <v>284</v>
      </c>
      <c r="AN6" s="21">
        <f t="shared" si="5"/>
        <v>250.12</v>
      </c>
      <c r="AO6" s="21" t="str">
        <f t="shared" si="5"/>
        <v>-</v>
      </c>
      <c r="AP6" s="21" t="str">
        <f t="shared" si="5"/>
        <v>-</v>
      </c>
      <c r="AQ6" s="21" t="str">
        <f t="shared" si="5"/>
        <v>-</v>
      </c>
      <c r="AR6" s="21">
        <f t="shared" si="5"/>
        <v>91.33</v>
      </c>
      <c r="AS6" s="21">
        <f t="shared" si="5"/>
        <v>89.91</v>
      </c>
      <c r="AT6" s="20" t="str">
        <f>IF(AT7="","",IF(AT7="-","【-】","【"&amp;SUBSTITUTE(TEXT(AT7,"#,##0.00"),"-","△")&amp;"】"))</f>
        <v>【84.61】</v>
      </c>
      <c r="AU6" s="21" t="str">
        <f>IF(AU7="",NA(),AU7)</f>
        <v>-</v>
      </c>
      <c r="AV6" s="21" t="str">
        <f t="shared" ref="AV6:BD6" si="6">IF(AV7="",NA(),AV7)</f>
        <v>-</v>
      </c>
      <c r="AW6" s="21" t="str">
        <f t="shared" si="6"/>
        <v>-</v>
      </c>
      <c r="AX6" s="21">
        <f t="shared" si="6"/>
        <v>78.08</v>
      </c>
      <c r="AY6" s="21">
        <f t="shared" si="6"/>
        <v>93.83</v>
      </c>
      <c r="AZ6" s="21" t="str">
        <f t="shared" si="6"/>
        <v>-</v>
      </c>
      <c r="BA6" s="21" t="str">
        <f t="shared" si="6"/>
        <v>-</v>
      </c>
      <c r="BB6" s="21" t="str">
        <f t="shared" si="6"/>
        <v>-</v>
      </c>
      <c r="BC6" s="21">
        <f t="shared" si="6"/>
        <v>126.97</v>
      </c>
      <c r="BD6" s="21">
        <f t="shared" si="6"/>
        <v>103.61</v>
      </c>
      <c r="BE6" s="20" t="str">
        <f>IF(BE7="","",IF(BE7="-","【-】","【"&amp;SUBSTITUTE(TEXT(BE7,"#,##0.00"),"-","△")&amp;"】"))</f>
        <v>【106.63】</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338.47</v>
      </c>
      <c r="BO6" s="21">
        <f t="shared" si="7"/>
        <v>368.83</v>
      </c>
      <c r="BP6" s="20" t="str">
        <f>IF(BP7="","",IF(BP7="-","【-】","【"&amp;SUBSTITUTE(TEXT(BP7,"#,##0.00"),"-","△")&amp;"】"))</f>
        <v>【386.06】</v>
      </c>
      <c r="BQ6" s="21" t="str">
        <f>IF(BQ7="",NA(),BQ7)</f>
        <v>-</v>
      </c>
      <c r="BR6" s="21" t="str">
        <f t="shared" ref="BR6:BZ6" si="8">IF(BR7="",NA(),BR7)</f>
        <v>-</v>
      </c>
      <c r="BS6" s="21" t="str">
        <f t="shared" si="8"/>
        <v>-</v>
      </c>
      <c r="BT6" s="21">
        <f t="shared" si="8"/>
        <v>38.130000000000003</v>
      </c>
      <c r="BU6" s="21">
        <f t="shared" si="8"/>
        <v>31.94</v>
      </c>
      <c r="BV6" s="21" t="str">
        <f t="shared" si="8"/>
        <v>-</v>
      </c>
      <c r="BW6" s="21" t="str">
        <f t="shared" si="8"/>
        <v>-</v>
      </c>
      <c r="BX6" s="21" t="str">
        <f t="shared" si="8"/>
        <v>-</v>
      </c>
      <c r="BY6" s="21">
        <f t="shared" si="8"/>
        <v>56.06</v>
      </c>
      <c r="BZ6" s="21">
        <f t="shared" si="8"/>
        <v>53.25</v>
      </c>
      <c r="CA6" s="20" t="str">
        <f>IF(CA7="","",IF(CA7="-","【-】","【"&amp;SUBSTITUTE(TEXT(CA7,"#,##0.00"),"-","△")&amp;"】"))</f>
        <v>【51.14】</v>
      </c>
      <c r="CB6" s="21" t="str">
        <f>IF(CB7="",NA(),CB7)</f>
        <v>-</v>
      </c>
      <c r="CC6" s="21" t="str">
        <f t="shared" ref="CC6:CK6" si="9">IF(CC7="",NA(),CC7)</f>
        <v>-</v>
      </c>
      <c r="CD6" s="21" t="str">
        <f t="shared" si="9"/>
        <v>-</v>
      </c>
      <c r="CE6" s="21">
        <f t="shared" si="9"/>
        <v>431.7</v>
      </c>
      <c r="CF6" s="21">
        <f t="shared" si="9"/>
        <v>515.32000000000005</v>
      </c>
      <c r="CG6" s="21" t="str">
        <f t="shared" si="9"/>
        <v>-</v>
      </c>
      <c r="CH6" s="21" t="str">
        <f t="shared" si="9"/>
        <v>-</v>
      </c>
      <c r="CI6" s="21" t="str">
        <f t="shared" si="9"/>
        <v>-</v>
      </c>
      <c r="CJ6" s="21">
        <f t="shared" si="9"/>
        <v>304.36</v>
      </c>
      <c r="CK6" s="21">
        <f t="shared" si="9"/>
        <v>325.45</v>
      </c>
      <c r="CL6" s="20" t="str">
        <f>IF(CL7="","",IF(CL7="-","【-】","【"&amp;SUBSTITUTE(TEXT(CL7,"#,##0.00"),"-","△")&amp;"】"))</f>
        <v>【329.31】</v>
      </c>
      <c r="CM6" s="21" t="str">
        <f>IF(CM7="",NA(),CM7)</f>
        <v>-</v>
      </c>
      <c r="CN6" s="21" t="str">
        <f t="shared" ref="CN6:CV6" si="10">IF(CN7="",NA(),CN7)</f>
        <v>-</v>
      </c>
      <c r="CO6" s="21" t="str">
        <f t="shared" si="10"/>
        <v>-</v>
      </c>
      <c r="CP6" s="21">
        <f t="shared" si="10"/>
        <v>38.76</v>
      </c>
      <c r="CQ6" s="21">
        <f t="shared" si="10"/>
        <v>37.96</v>
      </c>
      <c r="CR6" s="21" t="str">
        <f t="shared" si="10"/>
        <v>-</v>
      </c>
      <c r="CS6" s="21" t="str">
        <f t="shared" si="10"/>
        <v>-</v>
      </c>
      <c r="CT6" s="21" t="str">
        <f t="shared" si="10"/>
        <v>-</v>
      </c>
      <c r="CU6" s="21">
        <f t="shared" si="10"/>
        <v>54.08</v>
      </c>
      <c r="CV6" s="21">
        <f t="shared" si="10"/>
        <v>52.59</v>
      </c>
      <c r="CW6" s="20" t="str">
        <f>IF(CW7="","",IF(CW7="-","【-】","【"&amp;SUBSTITUTE(TEXT(CW7,"#,##0.00"),"-","△")&amp;"】"))</f>
        <v>【54.37】</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90.57</v>
      </c>
      <c r="DG6" s="21">
        <f t="shared" si="11"/>
        <v>87.02</v>
      </c>
      <c r="DH6" s="20" t="str">
        <f>IF(DH7="","",IF(DH7="-","【-】","【"&amp;SUBSTITUTE(TEXT(DH7,"#,##0.00"),"-","△")&amp;"】"))</f>
        <v>【84.89】</v>
      </c>
      <c r="DI6" s="21" t="str">
        <f>IF(DI7="",NA(),DI7)</f>
        <v>-</v>
      </c>
      <c r="DJ6" s="21" t="str">
        <f t="shared" ref="DJ6:DR6" si="12">IF(DJ7="",NA(),DJ7)</f>
        <v>-</v>
      </c>
      <c r="DK6" s="21" t="str">
        <f t="shared" si="12"/>
        <v>-</v>
      </c>
      <c r="DL6" s="21">
        <f t="shared" si="12"/>
        <v>44.2</v>
      </c>
      <c r="DM6" s="21">
        <f t="shared" si="12"/>
        <v>46.34</v>
      </c>
      <c r="DN6" s="21" t="str">
        <f t="shared" si="12"/>
        <v>-</v>
      </c>
      <c r="DO6" s="21" t="str">
        <f t="shared" si="12"/>
        <v>-</v>
      </c>
      <c r="DP6" s="21" t="str">
        <f t="shared" si="12"/>
        <v>-</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324485</v>
      </c>
      <c r="D7" s="23">
        <v>46</v>
      </c>
      <c r="E7" s="23">
        <v>18</v>
      </c>
      <c r="F7" s="23">
        <v>0</v>
      </c>
      <c r="G7" s="23">
        <v>0</v>
      </c>
      <c r="H7" s="23" t="s">
        <v>96</v>
      </c>
      <c r="I7" s="23" t="s">
        <v>97</v>
      </c>
      <c r="J7" s="23" t="s">
        <v>98</v>
      </c>
      <c r="K7" s="23" t="s">
        <v>99</v>
      </c>
      <c r="L7" s="23" t="s">
        <v>100</v>
      </c>
      <c r="M7" s="23" t="s">
        <v>101</v>
      </c>
      <c r="N7" s="24" t="s">
        <v>102</v>
      </c>
      <c r="O7" s="24">
        <v>27.45</v>
      </c>
      <c r="P7" s="24">
        <v>24.52</v>
      </c>
      <c r="Q7" s="24">
        <v>100</v>
      </c>
      <c r="R7" s="24">
        <v>3060</v>
      </c>
      <c r="S7" s="24">
        <v>4034</v>
      </c>
      <c r="T7" s="24">
        <v>282.92</v>
      </c>
      <c r="U7" s="24">
        <v>14.26</v>
      </c>
      <c r="V7" s="24">
        <v>976</v>
      </c>
      <c r="W7" s="24">
        <v>0.05</v>
      </c>
      <c r="X7" s="24">
        <v>19520</v>
      </c>
      <c r="Y7" s="24" t="s">
        <v>102</v>
      </c>
      <c r="Z7" s="24" t="s">
        <v>102</v>
      </c>
      <c r="AA7" s="24" t="s">
        <v>102</v>
      </c>
      <c r="AB7" s="24">
        <v>100.89</v>
      </c>
      <c r="AC7" s="24">
        <v>105.98</v>
      </c>
      <c r="AD7" s="24" t="s">
        <v>102</v>
      </c>
      <c r="AE7" s="24" t="s">
        <v>102</v>
      </c>
      <c r="AF7" s="24" t="s">
        <v>102</v>
      </c>
      <c r="AG7" s="24">
        <v>96.95</v>
      </c>
      <c r="AH7" s="24">
        <v>99.24</v>
      </c>
      <c r="AI7" s="24">
        <v>100.06</v>
      </c>
      <c r="AJ7" s="24" t="s">
        <v>102</v>
      </c>
      <c r="AK7" s="24" t="s">
        <v>102</v>
      </c>
      <c r="AL7" s="24" t="s">
        <v>102</v>
      </c>
      <c r="AM7" s="24">
        <v>284</v>
      </c>
      <c r="AN7" s="24">
        <v>250.12</v>
      </c>
      <c r="AO7" s="24" t="s">
        <v>102</v>
      </c>
      <c r="AP7" s="24" t="s">
        <v>102</v>
      </c>
      <c r="AQ7" s="24" t="s">
        <v>102</v>
      </c>
      <c r="AR7" s="24">
        <v>91.33</v>
      </c>
      <c r="AS7" s="24">
        <v>89.91</v>
      </c>
      <c r="AT7" s="24">
        <v>84.61</v>
      </c>
      <c r="AU7" s="24" t="s">
        <v>102</v>
      </c>
      <c r="AV7" s="24" t="s">
        <v>102</v>
      </c>
      <c r="AW7" s="24" t="s">
        <v>102</v>
      </c>
      <c r="AX7" s="24">
        <v>78.08</v>
      </c>
      <c r="AY7" s="24">
        <v>93.83</v>
      </c>
      <c r="AZ7" s="24" t="s">
        <v>102</v>
      </c>
      <c r="BA7" s="24" t="s">
        <v>102</v>
      </c>
      <c r="BB7" s="24" t="s">
        <v>102</v>
      </c>
      <c r="BC7" s="24">
        <v>126.97</v>
      </c>
      <c r="BD7" s="24">
        <v>103.61</v>
      </c>
      <c r="BE7" s="24">
        <v>106.63</v>
      </c>
      <c r="BF7" s="24" t="s">
        <v>102</v>
      </c>
      <c r="BG7" s="24" t="s">
        <v>102</v>
      </c>
      <c r="BH7" s="24" t="s">
        <v>102</v>
      </c>
      <c r="BI7" s="24">
        <v>0</v>
      </c>
      <c r="BJ7" s="24">
        <v>0</v>
      </c>
      <c r="BK7" s="24" t="s">
        <v>102</v>
      </c>
      <c r="BL7" s="24" t="s">
        <v>102</v>
      </c>
      <c r="BM7" s="24" t="s">
        <v>102</v>
      </c>
      <c r="BN7" s="24">
        <v>338.47</v>
      </c>
      <c r="BO7" s="24">
        <v>368.83</v>
      </c>
      <c r="BP7" s="24">
        <v>386.06</v>
      </c>
      <c r="BQ7" s="24" t="s">
        <v>102</v>
      </c>
      <c r="BR7" s="24" t="s">
        <v>102</v>
      </c>
      <c r="BS7" s="24" t="s">
        <v>102</v>
      </c>
      <c r="BT7" s="24">
        <v>38.130000000000003</v>
      </c>
      <c r="BU7" s="24">
        <v>31.94</v>
      </c>
      <c r="BV7" s="24" t="s">
        <v>102</v>
      </c>
      <c r="BW7" s="24" t="s">
        <v>102</v>
      </c>
      <c r="BX7" s="24" t="s">
        <v>102</v>
      </c>
      <c r="BY7" s="24">
        <v>56.06</v>
      </c>
      <c r="BZ7" s="24">
        <v>53.25</v>
      </c>
      <c r="CA7" s="24">
        <v>51.14</v>
      </c>
      <c r="CB7" s="24" t="s">
        <v>102</v>
      </c>
      <c r="CC7" s="24" t="s">
        <v>102</v>
      </c>
      <c r="CD7" s="24" t="s">
        <v>102</v>
      </c>
      <c r="CE7" s="24">
        <v>431.7</v>
      </c>
      <c r="CF7" s="24">
        <v>515.32000000000005</v>
      </c>
      <c r="CG7" s="24" t="s">
        <v>102</v>
      </c>
      <c r="CH7" s="24" t="s">
        <v>102</v>
      </c>
      <c r="CI7" s="24" t="s">
        <v>102</v>
      </c>
      <c r="CJ7" s="24">
        <v>304.36</v>
      </c>
      <c r="CK7" s="24">
        <v>325.45</v>
      </c>
      <c r="CL7" s="24">
        <v>329.31</v>
      </c>
      <c r="CM7" s="24" t="s">
        <v>102</v>
      </c>
      <c r="CN7" s="24" t="s">
        <v>102</v>
      </c>
      <c r="CO7" s="24" t="s">
        <v>102</v>
      </c>
      <c r="CP7" s="24">
        <v>38.76</v>
      </c>
      <c r="CQ7" s="24">
        <v>37.96</v>
      </c>
      <c r="CR7" s="24" t="s">
        <v>102</v>
      </c>
      <c r="CS7" s="24" t="s">
        <v>102</v>
      </c>
      <c r="CT7" s="24" t="s">
        <v>102</v>
      </c>
      <c r="CU7" s="24">
        <v>54.08</v>
      </c>
      <c r="CV7" s="24">
        <v>52.59</v>
      </c>
      <c r="CW7" s="24">
        <v>54.37</v>
      </c>
      <c r="CX7" s="24" t="s">
        <v>102</v>
      </c>
      <c r="CY7" s="24" t="s">
        <v>102</v>
      </c>
      <c r="CZ7" s="24" t="s">
        <v>102</v>
      </c>
      <c r="DA7" s="24">
        <v>100</v>
      </c>
      <c r="DB7" s="24">
        <v>100</v>
      </c>
      <c r="DC7" s="24" t="s">
        <v>102</v>
      </c>
      <c r="DD7" s="24" t="s">
        <v>102</v>
      </c>
      <c r="DE7" s="24" t="s">
        <v>102</v>
      </c>
      <c r="DF7" s="24">
        <v>90.57</v>
      </c>
      <c r="DG7" s="24">
        <v>87.02</v>
      </c>
      <c r="DH7" s="24">
        <v>84.89</v>
      </c>
      <c r="DI7" s="24" t="s">
        <v>102</v>
      </c>
      <c r="DJ7" s="24" t="s">
        <v>102</v>
      </c>
      <c r="DK7" s="24" t="s">
        <v>102</v>
      </c>
      <c r="DL7" s="24">
        <v>44.2</v>
      </c>
      <c r="DM7" s="24">
        <v>46.34</v>
      </c>
      <c r="DN7" s="24" t="s">
        <v>102</v>
      </c>
      <c r="DO7" s="24" t="s">
        <v>102</v>
      </c>
      <c r="DP7" s="24" t="s">
        <v>102</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中岡 忠幸</cp:lastModifiedBy>
  <dcterms:created xsi:type="dcterms:W3CDTF">2025-12-23T06:31:14Z</dcterms:created>
  <dcterms:modified xsi:type="dcterms:W3CDTF">2026-02-04T08:09:00Z</dcterms:modified>
  <cp:category/>
</cp:coreProperties>
</file>