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n0078\Desktop\2.6〆（美郷町）公営企業に係る経営比較分析表（令和６年度決算）の分析・公表について\【経営比較分析表】2024_324485_46_1718\【経営比較分析表】2024_324485_46_1718\"/>
    </mc:Choice>
  </mc:AlternateContent>
  <workbookProtection workbookAlgorithmName="SHA-512" workbookHashValue="kFPLf/okULfGEW+aBBe1d/saHgRJapCNNkKfh4NbcbMIe5Wo4RkQzUB4phe8Dlp0vh5M3VfJWKndvjlx/U2Yog==" workbookSaltValue="jYK9c+Dkewz90X+2clLgrQ=="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E85" i="4"/>
  <c r="AT10" i="4"/>
  <c r="AL10" i="4"/>
  <c r="W10" i="4"/>
  <c r="I10" i="4"/>
  <c r="BB8" i="4"/>
  <c r="AL8" i="4"/>
  <c r="P8" i="4"/>
  <c r="I8" i="4"/>
</calcChain>
</file>

<file path=xl/sharedStrings.xml><?xml version="1.0" encoding="utf-8"?>
<sst xmlns="http://schemas.openxmlformats.org/spreadsheetml/2006/main" count="297" uniqueCount="117">
  <si>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</si>
  <si>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</si>
  <si>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</si>
  <si>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</si>
  <si>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</si>
  <si>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</si>
  <si>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</si>
  <si>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</si>
  <si>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</si>
  <si>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</si>
  <si>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</si>
  <si>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</si>
  <si>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</si>
  <si>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</si>
  <si>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</si>
  <si>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</si>
  <si>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</si>
  <si>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</si>
  <si>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</si>
  <si>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</si>
  <si>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</si>
  <si>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</si>
  <si>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</si>
  <si>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</si>
  <si>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</si>
  <si>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</si>
  <si>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</si>
  <si>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</si>
  <si>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</si>
  <si>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</si>
  <si>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</si>
  <si>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</si>
  <si>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</si>
  <si>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</si>
  <si>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</si>
  <si>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</si>
  <si>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</si>
  <si>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</si>
  <si>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</si>
  <si>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</si>
  <si>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</si>
  <si>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</si>
  <si>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</si>
  <si>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</si>
  <si>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</si>
  <si>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</si>
  <si>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</si>
  <si>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</si>
  <si>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</si>
  <si>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</si>
  <si>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</si>
  <si>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</si>
  <si>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</si>
  <si>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</si>
  <si>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</si>
  <si>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</si>
  <si>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</si>
  <si>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</si>
  <si>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</si>
  <si>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</si>
  <si>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</si>
  <si>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</si>
  <si>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</si>
  <si>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</si>
  <si>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</si>
  <si>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</si>
  <si>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</si>
  <si>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</si>
  <si>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</si>
  <si>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</si>
  <si>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</si>
  <si>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</si>
  <si>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</si>
  <si>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</si>
  <si>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</si>
  <si>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</si>
  <si>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</si>
  <si>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</si>
  <si>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</si>
  <si>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</si>
  <si>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</si>
  <si>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</si>
  <si>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</si>
  <si>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</si>
  <si>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</si>
  <si>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</si>
  <si>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</si>
  <si>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</si>
  <si>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</si>
  <si>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</si>
  <si>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</si>
  <si>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</si>
  <si>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</si>
  <si>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</si>
  <si>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</si>
  <si>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</si>
  <si>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美郷町</t>
  </si>
  <si>
    <t>法適用</t>
  </si>
  <si>
    <t>下水道事業</t>
  </si>
  <si>
    <t>小規模集合排水処理</t>
  </si>
  <si>
    <t>I2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</si>
  <si>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</si>
  <si>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</si>
  <si>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</si>
  <si>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</si>
  <si>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</si>
  <si>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</si>
  <si>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</si>
  <si>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</si>
  <si>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</si>
  <si>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</si>
  <si>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</si>
  <si>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</si>
  <si>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</si>
  <si>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令和5年度より法適用化した。
①収益的収支比率②累積欠損金比率③流動比率⑥汚水処理原価は、類似団体平均値よりも低く、⑤経費経回収率⑦施設利用率⑧水洗化率は、接続率や世帯利用が多いことから処理水量は多くなる傾向にあり、今後も同様に推移するものと思われる。ただ、料金収入の大きな増加は見込めないことから経営の健全性･効率性の観点から維持管理費の最大限の抑制が必要である。</t>
    <phoneticPr fontId="4"/>
  </si>
  <si>
    <t>施設の最も古いもので平成13年供用開始となっている。平成30年度末現在において、施設は12施設であるがいずれも小規模の施設であり管渠延長も短い。そのため、管渠の修繕費は現在発生していないが、機器類の老朽化も進んでおり、今後維持管理費を検討していく必要がある。</t>
    <phoneticPr fontId="4"/>
  </si>
  <si>
    <t>個々の施設が小規模であり、また、施設はそれぞれの団地ごとに整備している性質上、新たな加入者が増加することは考えられない。そのため、水洗化率を現状維持しつつ修繕費の増加を招かないように適正な維持管理に努め、健全性及び効率性を保つ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</si>
</sst>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F22-40E4-BAC0-4809604304B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4F22-40E4-BAC0-4809604304B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40.950000000000003</c:v>
                </c:pt>
                <c:pt idx="4">
                  <c:v>39.049999999999997</c:v>
                </c:pt>
              </c:numCache>
            </c:numRef>
          </c:val>
          <c:extLst>
            <c:ext xmlns:c16="http://schemas.microsoft.com/office/drawing/2014/chart" uri="{C3380CC4-5D6E-409C-BE32-E72D297353CC}">
              <c16:uniqueId val="{00000000-5612-4739-B361-593E23EEC21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32.979999999999997</c:v>
                </c:pt>
                <c:pt idx="4">
                  <c:v>34.04</c:v>
                </c:pt>
              </c:numCache>
            </c:numRef>
          </c:val>
          <c:smooth val="0"/>
          <c:extLst>
            <c:ext xmlns:c16="http://schemas.microsoft.com/office/drawing/2014/chart" uri="{C3380CC4-5D6E-409C-BE32-E72D297353CC}">
              <c16:uniqueId val="{00000001-5612-4739-B361-593E23EEC21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100</c:v>
                </c:pt>
                <c:pt idx="4">
                  <c:v>100</c:v>
                </c:pt>
              </c:numCache>
            </c:numRef>
          </c:val>
          <c:extLst>
            <c:ext xmlns:c16="http://schemas.microsoft.com/office/drawing/2014/chart" uri="{C3380CC4-5D6E-409C-BE32-E72D297353CC}">
              <c16:uniqueId val="{00000000-21E6-4F4D-B8C0-AF496530C87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89.95</c:v>
                </c:pt>
                <c:pt idx="4">
                  <c:v>90.07</c:v>
                </c:pt>
              </c:numCache>
            </c:numRef>
          </c:val>
          <c:smooth val="0"/>
          <c:extLst>
            <c:ext xmlns:c16="http://schemas.microsoft.com/office/drawing/2014/chart" uri="{C3380CC4-5D6E-409C-BE32-E72D297353CC}">
              <c16:uniqueId val="{00000001-21E6-4F4D-B8C0-AF496530C87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116.68</c:v>
                </c:pt>
                <c:pt idx="4">
                  <c:v>109.04</c:v>
                </c:pt>
              </c:numCache>
            </c:numRef>
          </c:val>
          <c:extLst>
            <c:ext xmlns:c16="http://schemas.microsoft.com/office/drawing/2014/chart" uri="{C3380CC4-5D6E-409C-BE32-E72D297353CC}">
              <c16:uniqueId val="{00000000-2961-4492-B056-55A27347CEE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109.38</c:v>
                </c:pt>
                <c:pt idx="4">
                  <c:v>108.97</c:v>
                </c:pt>
              </c:numCache>
            </c:numRef>
          </c:val>
          <c:smooth val="0"/>
          <c:extLst>
            <c:ext xmlns:c16="http://schemas.microsoft.com/office/drawing/2014/chart" uri="{C3380CC4-5D6E-409C-BE32-E72D297353CC}">
              <c16:uniqueId val="{00000001-2961-4492-B056-55A27347CEE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56.54</c:v>
                </c:pt>
                <c:pt idx="4">
                  <c:v>58.71</c:v>
                </c:pt>
              </c:numCache>
            </c:numRef>
          </c:val>
          <c:extLst>
            <c:ext xmlns:c16="http://schemas.microsoft.com/office/drawing/2014/chart" uri="{C3380CC4-5D6E-409C-BE32-E72D297353CC}">
              <c16:uniqueId val="{00000000-F6C0-4137-8BF1-A0B5F5B9271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36.090000000000003</c:v>
                </c:pt>
                <c:pt idx="4">
                  <c:v>36.51</c:v>
                </c:pt>
              </c:numCache>
            </c:numRef>
          </c:val>
          <c:smooth val="0"/>
          <c:extLst>
            <c:ext xmlns:c16="http://schemas.microsoft.com/office/drawing/2014/chart" uri="{C3380CC4-5D6E-409C-BE32-E72D297353CC}">
              <c16:uniqueId val="{00000001-F6C0-4137-8BF1-A0B5F5B9271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86AB-4534-AF75-006C3F10CC1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86AB-4534-AF75-006C3F10CC1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99.87</c:v>
                </c:pt>
                <c:pt idx="4" formatCode="#,##0.00;&quot;△&quot;#,##0.00">
                  <c:v>0</c:v>
                </c:pt>
              </c:numCache>
            </c:numRef>
          </c:val>
          <c:extLst>
            <c:ext xmlns:c16="http://schemas.microsoft.com/office/drawing/2014/chart" uri="{C3380CC4-5D6E-409C-BE32-E72D297353CC}">
              <c16:uniqueId val="{00000000-CFF3-4628-BAFA-036060C5553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641.13</c:v>
                </c:pt>
                <c:pt idx="4">
                  <c:v>547.89</c:v>
                </c:pt>
              </c:numCache>
            </c:numRef>
          </c:val>
          <c:smooth val="0"/>
          <c:extLst>
            <c:ext xmlns:c16="http://schemas.microsoft.com/office/drawing/2014/chart" uri="{C3380CC4-5D6E-409C-BE32-E72D297353CC}">
              <c16:uniqueId val="{00000001-CFF3-4628-BAFA-036060C5553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43.12</c:v>
                </c:pt>
                <c:pt idx="4">
                  <c:v>56.26</c:v>
                </c:pt>
              </c:numCache>
            </c:numRef>
          </c:val>
          <c:extLst>
            <c:ext xmlns:c16="http://schemas.microsoft.com/office/drawing/2014/chart" uri="{C3380CC4-5D6E-409C-BE32-E72D297353CC}">
              <c16:uniqueId val="{00000000-201C-4A18-AB44-0A536BEC381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90.92</c:v>
                </c:pt>
                <c:pt idx="4">
                  <c:v>76</c:v>
                </c:pt>
              </c:numCache>
            </c:numRef>
          </c:val>
          <c:smooth val="0"/>
          <c:extLst>
            <c:ext xmlns:c16="http://schemas.microsoft.com/office/drawing/2014/chart" uri="{C3380CC4-5D6E-409C-BE32-E72D297353CC}">
              <c16:uniqueId val="{00000001-201C-4A18-AB44-0A536BEC381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3BAD-4130-8977-A082CF9B33B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1312.67</c:v>
                </c:pt>
                <c:pt idx="4">
                  <c:v>1260.97</c:v>
                </c:pt>
              </c:numCache>
            </c:numRef>
          </c:val>
          <c:smooth val="0"/>
          <c:extLst>
            <c:ext xmlns:c16="http://schemas.microsoft.com/office/drawing/2014/chart" uri="{C3380CC4-5D6E-409C-BE32-E72D297353CC}">
              <c16:uniqueId val="{00000001-3BAD-4130-8977-A082CF9B33B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45.46</c:v>
                </c:pt>
                <c:pt idx="4">
                  <c:v>37.630000000000003</c:v>
                </c:pt>
              </c:numCache>
            </c:numRef>
          </c:val>
          <c:extLst>
            <c:ext xmlns:c16="http://schemas.microsoft.com/office/drawing/2014/chart" uri="{C3380CC4-5D6E-409C-BE32-E72D297353CC}">
              <c16:uniqueId val="{00000000-938B-413F-9DF9-DE244563A0C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34.44</c:v>
                </c:pt>
                <c:pt idx="4">
                  <c:v>32.020000000000003</c:v>
                </c:pt>
              </c:numCache>
            </c:numRef>
          </c:val>
          <c:smooth val="0"/>
          <c:extLst>
            <c:ext xmlns:c16="http://schemas.microsoft.com/office/drawing/2014/chart" uri="{C3380CC4-5D6E-409C-BE32-E72D297353CC}">
              <c16:uniqueId val="{00000001-938B-413F-9DF9-DE244563A0C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322.33999999999997</c:v>
                </c:pt>
                <c:pt idx="4">
                  <c:v>396.11</c:v>
                </c:pt>
              </c:numCache>
            </c:numRef>
          </c:val>
          <c:extLst>
            <c:ext xmlns:c16="http://schemas.microsoft.com/office/drawing/2014/chart" uri="{C3380CC4-5D6E-409C-BE32-E72D297353CC}">
              <c16:uniqueId val="{00000000-370C-41EC-AC3E-2559706ACAB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541.80999999999995</c:v>
                </c:pt>
                <c:pt idx="4">
                  <c:v>592.49</c:v>
                </c:pt>
              </c:numCache>
            </c:numRef>
          </c:val>
          <c:smooth val="0"/>
          <c:extLst>
            <c:ext xmlns:c16="http://schemas.microsoft.com/office/drawing/2014/chart" uri="{C3380CC4-5D6E-409C-BE32-E72D297353CC}">
              <c16:uniqueId val="{00000001-370C-41EC-AC3E-2559706ACAB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【1,269.43】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4" zoomScale="80" zoomScaleNormal="80" workbookViewId="0">
      <selection activeCell="BB35" sqref="BB3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島根県　美郷町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小規模集合排水処理</v>
      </c>
      <c r="Q8" s="34"/>
      <c r="R8" s="34"/>
      <c r="S8" s="34"/>
      <c r="T8" s="34"/>
      <c r="U8" s="34"/>
      <c r="V8" s="34"/>
      <c r="W8" s="34" t="str">
        <f>データ!L6</f>
        <v>I2</v>
      </c>
      <c r="X8" s="34"/>
      <c r="Y8" s="34"/>
      <c r="Z8" s="34"/>
      <c r="AA8" s="34"/>
      <c r="AB8" s="34"/>
      <c r="AC8" s="34"/>
      <c r="AD8" s="35" t="str">
        <f>データ!$M$6</f>
        <v>非設置</v>
      </c>
      <c r="AE8" s="35"/>
      <c r="AF8" s="35"/>
      <c r="AG8" s="35"/>
      <c r="AH8" s="35"/>
      <c r="AI8" s="35"/>
      <c r="AJ8" s="35"/>
      <c r="AK8" s="3"/>
      <c r="AL8" s="36">
        <f>データ!S6</f>
        <v>4034</v>
      </c>
      <c r="AM8" s="36"/>
      <c r="AN8" s="36"/>
      <c r="AO8" s="36"/>
      <c r="AP8" s="36"/>
      <c r="AQ8" s="36"/>
      <c r="AR8" s="36"/>
      <c r="AS8" s="36"/>
      <c r="AT8" s="37">
        <f>データ!T6</f>
        <v>282.92</v>
      </c>
      <c r="AU8" s="37"/>
      <c r="AV8" s="37"/>
      <c r="AW8" s="37"/>
      <c r="AX8" s="37"/>
      <c r="AY8" s="37"/>
      <c r="AZ8" s="37"/>
      <c r="BA8" s="37"/>
      <c r="BB8" s="37">
        <f>データ!U6</f>
        <v>14.26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21.34</v>
      </c>
      <c r="J10" s="37"/>
      <c r="K10" s="37"/>
      <c r="L10" s="37"/>
      <c r="M10" s="37"/>
      <c r="N10" s="37"/>
      <c r="O10" s="37"/>
      <c r="P10" s="37">
        <f>データ!P6</f>
        <v>5.65</v>
      </c>
      <c r="Q10" s="37"/>
      <c r="R10" s="37"/>
      <c r="S10" s="37"/>
      <c r="T10" s="37"/>
      <c r="U10" s="37"/>
      <c r="V10" s="37"/>
      <c r="W10" s="37">
        <f>データ!Q6</f>
        <v>100</v>
      </c>
      <c r="X10" s="37"/>
      <c r="Y10" s="37"/>
      <c r="Z10" s="37"/>
      <c r="AA10" s="37"/>
      <c r="AB10" s="37"/>
      <c r="AC10" s="37"/>
      <c r="AD10" s="36">
        <f>データ!R6</f>
        <v>3060</v>
      </c>
      <c r="AE10" s="36"/>
      <c r="AF10" s="36"/>
      <c r="AG10" s="36"/>
      <c r="AH10" s="36"/>
      <c r="AI10" s="36"/>
      <c r="AJ10" s="36"/>
      <c r="AK10" s="2"/>
      <c r="AL10" s="36">
        <f>データ!V6</f>
        <v>225</v>
      </c>
      <c r="AM10" s="36"/>
      <c r="AN10" s="36"/>
      <c r="AO10" s="36"/>
      <c r="AP10" s="36"/>
      <c r="AQ10" s="36"/>
      <c r="AR10" s="36"/>
      <c r="AS10" s="36"/>
      <c r="AT10" s="37">
        <f>データ!W6</f>
        <v>0.05</v>
      </c>
      <c r="AU10" s="37"/>
      <c r="AV10" s="37"/>
      <c r="AW10" s="37"/>
      <c r="AX10" s="37"/>
      <c r="AY10" s="37"/>
      <c r="AZ10" s="37"/>
      <c r="BA10" s="37"/>
      <c r="BB10" s="37">
        <f>データ!X6</f>
        <v>4500</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114</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116</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【108.79】</v>
      </c>
      <c r="F85" s="12" t="str">
        <f>データ!AT6</f>
        <v>【541.72】</v>
      </c>
      <c r="G85" s="12" t="str">
        <f>データ!BE6</f>
        <v>【77.16】</v>
      </c>
      <c r="H85" s="12" t="str">
        <f>データ!BP6</f>
        <v>【1,269.43】</v>
      </c>
      <c r="I85" s="12" t="str">
        <f>データ!CA6</f>
        <v>【32.20】</v>
      </c>
      <c r="J85" s="12" t="str">
        <f>データ!CL6</f>
        <v>【588.46】</v>
      </c>
      <c r="K85" s="12" t="str">
        <f>データ!CW6</f>
        <v>【34.07】</v>
      </c>
      <c r="L85" s="12" t="str">
        <f>データ!DH6</f>
        <v>【89.95】</v>
      </c>
      <c r="M85" s="12" t="str">
        <f>データ!DS6</f>
        <v>【36.31】</v>
      </c>
      <c r="N85" s="12" t="str">
        <f>データ!ED6</f>
        <v>【0.00】</v>
      </c>
      <c r="O85" s="12" t="str">
        <f>データ!EO6</f>
        <v>【0.00】</v>
      </c>
    </row>
  </sheetData>
  <sheetProtection algorithmName="SHA-512" hashValue="S+e6MHErfqST95XTAVgW2L9HcKJRqnlRUTgnqeApz3sNyOFZt2WK2ZPHNb7SQA7CaqEBSbzFLFpN8XNZLKyvkw==" saltValue="1n5auzI32TI0LQatJ+r9I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324485</v>
      </c>
      <c r="D6" s="19">
        <f t="shared" si="3"/>
        <v>46</v>
      </c>
      <c r="E6" s="19">
        <f t="shared" si="3"/>
        <v>17</v>
      </c>
      <c r="F6" s="19">
        <f t="shared" si="3"/>
        <v>9</v>
      </c>
      <c r="G6" s="19">
        <f t="shared" si="3"/>
        <v>0</v>
      </c>
      <c r="H6" s="19" t="str">
        <f t="shared" si="3"/>
        <v>島根県　美郷町</v>
      </c>
      <c r="I6" s="19" t="str">
        <f t="shared" si="3"/>
        <v>法適用</v>
      </c>
      <c r="J6" s="19" t="str">
        <f t="shared" si="3"/>
        <v>下水道事業</v>
      </c>
      <c r="K6" s="19" t="str">
        <f t="shared" si="3"/>
        <v>小規模集合排水処理</v>
      </c>
      <c r="L6" s="19" t="str">
        <f t="shared" si="3"/>
        <v>I2</v>
      </c>
      <c r="M6" s="19" t="str">
        <f t="shared" si="3"/>
        <v>非設置</v>
      </c>
      <c r="N6" s="20" t="str">
        <f t="shared" si="3"/>
        <v>-</v>
      </c>
      <c r="O6" s="20">
        <f t="shared" si="3"/>
        <v>21.34</v>
      </c>
      <c r="P6" s="20">
        <f t="shared" si="3"/>
        <v>5.65</v>
      </c>
      <c r="Q6" s="20">
        <f t="shared" si="3"/>
        <v>100</v>
      </c>
      <c r="R6" s="20">
        <f t="shared" si="3"/>
        <v>3060</v>
      </c>
      <c r="S6" s="20">
        <f t="shared" si="3"/>
        <v>4034</v>
      </c>
      <c r="T6" s="20">
        <f t="shared" si="3"/>
        <v>282.92</v>
      </c>
      <c r="U6" s="20">
        <f t="shared" si="3"/>
        <v>14.26</v>
      </c>
      <c r="V6" s="20">
        <f t="shared" si="3"/>
        <v>225</v>
      </c>
      <c r="W6" s="20">
        <f t="shared" si="3"/>
        <v>0.05</v>
      </c>
      <c r="X6" s="20">
        <f t="shared" si="3"/>
        <v>4500</v>
      </c>
      <c r="Y6" s="21" t="str">
        <f>IF(Y7="",NA(),Y7)</f>
        <v>-</v>
      </c>
      <c r="Z6" s="21" t="str">
        <f t="shared" ref="Z6:AH6" si="4">IF(Z7="",NA(),Z7)</f>
        <v>-</v>
      </c>
      <c r="AA6" s="21" t="str">
        <f t="shared" si="4"/>
        <v>-</v>
      </c>
      <c r="AB6" s="21">
        <f t="shared" si="4"/>
        <v>116.68</v>
      </c>
      <c r="AC6" s="21">
        <f t="shared" si="4"/>
        <v>109.04</v>
      </c>
      <c r="AD6" s="21" t="str">
        <f t="shared" si="4"/>
        <v>-</v>
      </c>
      <c r="AE6" s="21" t="str">
        <f t="shared" si="4"/>
        <v>-</v>
      </c>
      <c r="AF6" s="21" t="str">
        <f t="shared" si="4"/>
        <v>-</v>
      </c>
      <c r="AG6" s="21">
        <f t="shared" si="4"/>
        <v>109.38</v>
      </c>
      <c r="AH6" s="21">
        <f t="shared" si="4"/>
        <v>108.97</v>
      </c>
      <c r="AI6" s="20" t="str">
        <f>IF(AI7="","",IF(AI7="-","【-】","【"&amp;SUBSTITUTE(TEXT(AI7,"#,##0.00"),"-","△")&amp;"】"))</f>
        <v>【108.79】</v>
      </c>
      <c r="AJ6" s="21" t="str">
        <f>IF(AJ7="",NA(),AJ7)</f>
        <v>-</v>
      </c>
      <c r="AK6" s="21" t="str">
        <f t="shared" ref="AK6:AS6" si="5">IF(AK7="",NA(),AK7)</f>
        <v>-</v>
      </c>
      <c r="AL6" s="21" t="str">
        <f t="shared" si="5"/>
        <v>-</v>
      </c>
      <c r="AM6" s="21">
        <f t="shared" si="5"/>
        <v>99.87</v>
      </c>
      <c r="AN6" s="20">
        <f t="shared" si="5"/>
        <v>0</v>
      </c>
      <c r="AO6" s="21" t="str">
        <f t="shared" si="5"/>
        <v>-</v>
      </c>
      <c r="AP6" s="21" t="str">
        <f t="shared" si="5"/>
        <v>-</v>
      </c>
      <c r="AQ6" s="21" t="str">
        <f t="shared" si="5"/>
        <v>-</v>
      </c>
      <c r="AR6" s="21">
        <f t="shared" si="5"/>
        <v>641.13</v>
      </c>
      <c r="AS6" s="21">
        <f t="shared" si="5"/>
        <v>547.89</v>
      </c>
      <c r="AT6" s="20" t="str">
        <f>IF(AT7="","",IF(AT7="-","【-】","【"&amp;SUBSTITUTE(TEXT(AT7,"#,##0.00"),"-","△")&amp;"】"))</f>
        <v>【541.72】</v>
      </c>
      <c r="AU6" s="21" t="str">
        <f>IF(AU7="",NA(),AU7)</f>
        <v>-</v>
      </c>
      <c r="AV6" s="21" t="str">
        <f t="shared" ref="AV6:BD6" si="6">IF(AV7="",NA(),AV7)</f>
        <v>-</v>
      </c>
      <c r="AW6" s="21" t="str">
        <f t="shared" si="6"/>
        <v>-</v>
      </c>
      <c r="AX6" s="21">
        <f t="shared" si="6"/>
        <v>43.12</v>
      </c>
      <c r="AY6" s="21">
        <f t="shared" si="6"/>
        <v>56.26</v>
      </c>
      <c r="AZ6" s="21" t="str">
        <f t="shared" si="6"/>
        <v>-</v>
      </c>
      <c r="BA6" s="21" t="str">
        <f t="shared" si="6"/>
        <v>-</v>
      </c>
      <c r="BB6" s="21" t="str">
        <f t="shared" si="6"/>
        <v>-</v>
      </c>
      <c r="BC6" s="21">
        <f t="shared" si="6"/>
        <v>90.92</v>
      </c>
      <c r="BD6" s="21">
        <f t="shared" si="6"/>
        <v>76</v>
      </c>
      <c r="BE6" s="20" t="str">
        <f>IF(BE7="","",IF(BE7="-","【-】","【"&amp;SUBSTITUTE(TEXT(BE7,"#,##0.00"),"-","△")&amp;"】"))</f>
        <v>【77.16】</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1312.67</v>
      </c>
      <c r="BO6" s="21">
        <f t="shared" si="7"/>
        <v>1260.97</v>
      </c>
      <c r="BP6" s="20" t="str">
        <f>IF(BP7="","",IF(BP7="-","【-】","【"&amp;SUBSTITUTE(TEXT(BP7,"#,##0.00"),"-","△")&amp;"】"))</f>
        <v>【1,269.43】</v>
      </c>
      <c r="BQ6" s="21" t="str">
        <f>IF(BQ7="",NA(),BQ7)</f>
        <v>-</v>
      </c>
      <c r="BR6" s="21" t="str">
        <f t="shared" ref="BR6:BZ6" si="8">IF(BR7="",NA(),BR7)</f>
        <v>-</v>
      </c>
      <c r="BS6" s="21" t="str">
        <f t="shared" si="8"/>
        <v>-</v>
      </c>
      <c r="BT6" s="21">
        <f t="shared" si="8"/>
        <v>45.46</v>
      </c>
      <c r="BU6" s="21">
        <f t="shared" si="8"/>
        <v>37.630000000000003</v>
      </c>
      <c r="BV6" s="21" t="str">
        <f t="shared" si="8"/>
        <v>-</v>
      </c>
      <c r="BW6" s="21" t="str">
        <f t="shared" si="8"/>
        <v>-</v>
      </c>
      <c r="BX6" s="21" t="str">
        <f t="shared" si="8"/>
        <v>-</v>
      </c>
      <c r="BY6" s="21">
        <f t="shared" si="8"/>
        <v>34.44</v>
      </c>
      <c r="BZ6" s="21">
        <f t="shared" si="8"/>
        <v>32.020000000000003</v>
      </c>
      <c r="CA6" s="20" t="str">
        <f>IF(CA7="","",IF(CA7="-","【-】","【"&amp;SUBSTITUTE(TEXT(CA7,"#,##0.00"),"-","△")&amp;"】"))</f>
        <v>【32.20】</v>
      </c>
      <c r="CB6" s="21" t="str">
        <f>IF(CB7="",NA(),CB7)</f>
        <v>-</v>
      </c>
      <c r="CC6" s="21" t="str">
        <f t="shared" ref="CC6:CK6" si="9">IF(CC7="",NA(),CC7)</f>
        <v>-</v>
      </c>
      <c r="CD6" s="21" t="str">
        <f t="shared" si="9"/>
        <v>-</v>
      </c>
      <c r="CE6" s="21">
        <f t="shared" si="9"/>
        <v>322.33999999999997</v>
      </c>
      <c r="CF6" s="21">
        <f t="shared" si="9"/>
        <v>396.11</v>
      </c>
      <c r="CG6" s="21" t="str">
        <f t="shared" si="9"/>
        <v>-</v>
      </c>
      <c r="CH6" s="21" t="str">
        <f t="shared" si="9"/>
        <v>-</v>
      </c>
      <c r="CI6" s="21" t="str">
        <f t="shared" si="9"/>
        <v>-</v>
      </c>
      <c r="CJ6" s="21">
        <f t="shared" si="9"/>
        <v>541.80999999999995</v>
      </c>
      <c r="CK6" s="21">
        <f t="shared" si="9"/>
        <v>592.49</v>
      </c>
      <c r="CL6" s="20" t="str">
        <f>IF(CL7="","",IF(CL7="-","【-】","【"&amp;SUBSTITUTE(TEXT(CL7,"#,##0.00"),"-","△")&amp;"】"))</f>
        <v>【588.46】</v>
      </c>
      <c r="CM6" s="21" t="str">
        <f>IF(CM7="",NA(),CM7)</f>
        <v>-</v>
      </c>
      <c r="CN6" s="21" t="str">
        <f t="shared" ref="CN6:CV6" si="10">IF(CN7="",NA(),CN7)</f>
        <v>-</v>
      </c>
      <c r="CO6" s="21" t="str">
        <f t="shared" si="10"/>
        <v>-</v>
      </c>
      <c r="CP6" s="21">
        <f t="shared" si="10"/>
        <v>40.950000000000003</v>
      </c>
      <c r="CQ6" s="21">
        <f t="shared" si="10"/>
        <v>39.049999999999997</v>
      </c>
      <c r="CR6" s="21" t="str">
        <f t="shared" si="10"/>
        <v>-</v>
      </c>
      <c r="CS6" s="21" t="str">
        <f t="shared" si="10"/>
        <v>-</v>
      </c>
      <c r="CT6" s="21" t="str">
        <f t="shared" si="10"/>
        <v>-</v>
      </c>
      <c r="CU6" s="21">
        <f t="shared" si="10"/>
        <v>32.979999999999997</v>
      </c>
      <c r="CV6" s="21">
        <f t="shared" si="10"/>
        <v>34.04</v>
      </c>
      <c r="CW6" s="20" t="str">
        <f>IF(CW7="","",IF(CW7="-","【-】","【"&amp;SUBSTITUTE(TEXT(CW7,"#,##0.00"),"-","△")&amp;"】"))</f>
        <v>【34.07】</v>
      </c>
      <c r="CX6" s="21" t="str">
        <f>IF(CX7="",NA(),CX7)</f>
        <v>-</v>
      </c>
      <c r="CY6" s="21" t="str">
        <f t="shared" ref="CY6:DG6" si="11">IF(CY7="",NA(),CY7)</f>
        <v>-</v>
      </c>
      <c r="CZ6" s="21" t="str">
        <f t="shared" si="11"/>
        <v>-</v>
      </c>
      <c r="DA6" s="21">
        <f t="shared" si="11"/>
        <v>100</v>
      </c>
      <c r="DB6" s="21">
        <f t="shared" si="11"/>
        <v>100</v>
      </c>
      <c r="DC6" s="21" t="str">
        <f t="shared" si="11"/>
        <v>-</v>
      </c>
      <c r="DD6" s="21" t="str">
        <f t="shared" si="11"/>
        <v>-</v>
      </c>
      <c r="DE6" s="21" t="str">
        <f t="shared" si="11"/>
        <v>-</v>
      </c>
      <c r="DF6" s="21">
        <f t="shared" si="11"/>
        <v>89.95</v>
      </c>
      <c r="DG6" s="21">
        <f t="shared" si="11"/>
        <v>90.07</v>
      </c>
      <c r="DH6" s="20" t="str">
        <f>IF(DH7="","",IF(DH7="-","【-】","【"&amp;SUBSTITUTE(TEXT(DH7,"#,##0.00"),"-","△")&amp;"】"))</f>
        <v>【89.95】</v>
      </c>
      <c r="DI6" s="21" t="str">
        <f>IF(DI7="",NA(),DI7)</f>
        <v>-</v>
      </c>
      <c r="DJ6" s="21" t="str">
        <f t="shared" ref="DJ6:DR6" si="12">IF(DJ7="",NA(),DJ7)</f>
        <v>-</v>
      </c>
      <c r="DK6" s="21" t="str">
        <f t="shared" si="12"/>
        <v>-</v>
      </c>
      <c r="DL6" s="21">
        <f t="shared" si="12"/>
        <v>56.54</v>
      </c>
      <c r="DM6" s="21">
        <f t="shared" si="12"/>
        <v>58.71</v>
      </c>
      <c r="DN6" s="21" t="str">
        <f t="shared" si="12"/>
        <v>-</v>
      </c>
      <c r="DO6" s="21" t="str">
        <f t="shared" si="12"/>
        <v>-</v>
      </c>
      <c r="DP6" s="21" t="str">
        <f t="shared" si="12"/>
        <v>-</v>
      </c>
      <c r="DQ6" s="21">
        <f t="shared" si="12"/>
        <v>36.090000000000003</v>
      </c>
      <c r="DR6" s="21">
        <f t="shared" si="12"/>
        <v>36.51</v>
      </c>
      <c r="DS6" s="20" t="str">
        <f>IF(DS7="","",IF(DS7="-","【-】","【"&amp;SUBSTITUTE(TEXT(DS7,"#,##0.00"),"-","△")&amp;"】"))</f>
        <v>【36.31】</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【0.00】</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0">
        <f t="shared" si="14"/>
        <v>0</v>
      </c>
      <c r="EN6" s="20">
        <f t="shared" si="14"/>
        <v>0</v>
      </c>
      <c r="EO6" s="20" t="str">
        <f>IF(EO7="","",IF(EO7="-","【-】","【"&amp;SUBSTITUTE(TEXT(EO7,"#,##0.00"),"-","△")&amp;"】"))</f>
        <v>【0.00】</v>
      </c>
    </row>
    <row r="7" spans="1:148" s="22" customFormat="1" x14ac:dyDescent="0.15">
      <c r="A7" s="14"/>
      <c r="B7" s="23">
        <v>2024</v>
      </c>
      <c r="C7" s="23">
        <v>324485</v>
      </c>
      <c r="D7" s="23">
        <v>46</v>
      </c>
      <c r="E7" s="23">
        <v>17</v>
      </c>
      <c r="F7" s="23">
        <v>9</v>
      </c>
      <c r="G7" s="23">
        <v>0</v>
      </c>
      <c r="H7" s="23" t="s">
        <v>96</v>
      </c>
      <c r="I7" s="23" t="s">
        <v>97</v>
      </c>
      <c r="J7" s="23" t="s">
        <v>98</v>
      </c>
      <c r="K7" s="23" t="s">
        <v>99</v>
      </c>
      <c r="L7" s="23" t="s">
        <v>100</v>
      </c>
      <c r="M7" s="23" t="s">
        <v>101</v>
      </c>
      <c r="N7" s="24" t="s">
        <v>102</v>
      </c>
      <c r="O7" s="24">
        <v>21.34</v>
      </c>
      <c r="P7" s="24">
        <v>5.65</v>
      </c>
      <c r="Q7" s="24">
        <v>100</v>
      </c>
      <c r="R7" s="24">
        <v>3060</v>
      </c>
      <c r="S7" s="24">
        <v>4034</v>
      </c>
      <c r="T7" s="24">
        <v>282.92</v>
      </c>
      <c r="U7" s="24">
        <v>14.26</v>
      </c>
      <c r="V7" s="24">
        <v>225</v>
      </c>
      <c r="W7" s="24">
        <v>0.05</v>
      </c>
      <c r="X7" s="24">
        <v>4500</v>
      </c>
      <c r="Y7" s="24" t="s">
        <v>102</v>
      </c>
      <c r="Z7" s="24" t="s">
        <v>102</v>
      </c>
      <c r="AA7" s="24" t="s">
        <v>102</v>
      </c>
      <c r="AB7" s="24">
        <v>116.68</v>
      </c>
      <c r="AC7" s="24">
        <v>109.04</v>
      </c>
      <c r="AD7" s="24" t="s">
        <v>102</v>
      </c>
      <c r="AE7" s="24" t="s">
        <v>102</v>
      </c>
      <c r="AF7" s="24" t="s">
        <v>102</v>
      </c>
      <c r="AG7" s="24">
        <v>109.38</v>
      </c>
      <c r="AH7" s="24">
        <v>108.97</v>
      </c>
      <c r="AI7" s="24">
        <v>108.79</v>
      </c>
      <c r="AJ7" s="24" t="s">
        <v>102</v>
      </c>
      <c r="AK7" s="24" t="s">
        <v>102</v>
      </c>
      <c r="AL7" s="24" t="s">
        <v>102</v>
      </c>
      <c r="AM7" s="24">
        <v>99.87</v>
      </c>
      <c r="AN7" s="24">
        <v>0</v>
      </c>
      <c r="AO7" s="24" t="s">
        <v>102</v>
      </c>
      <c r="AP7" s="24" t="s">
        <v>102</v>
      </c>
      <c r="AQ7" s="24" t="s">
        <v>102</v>
      </c>
      <c r="AR7" s="24">
        <v>641.13</v>
      </c>
      <c r="AS7" s="24">
        <v>547.89</v>
      </c>
      <c r="AT7" s="24">
        <v>541.72</v>
      </c>
      <c r="AU7" s="24" t="s">
        <v>102</v>
      </c>
      <c r="AV7" s="24" t="s">
        <v>102</v>
      </c>
      <c r="AW7" s="24" t="s">
        <v>102</v>
      </c>
      <c r="AX7" s="24">
        <v>43.12</v>
      </c>
      <c r="AY7" s="24">
        <v>56.26</v>
      </c>
      <c r="AZ7" s="24" t="s">
        <v>102</v>
      </c>
      <c r="BA7" s="24" t="s">
        <v>102</v>
      </c>
      <c r="BB7" s="24" t="s">
        <v>102</v>
      </c>
      <c r="BC7" s="24">
        <v>90.92</v>
      </c>
      <c r="BD7" s="24">
        <v>76</v>
      </c>
      <c r="BE7" s="24">
        <v>77.16</v>
      </c>
      <c r="BF7" s="24" t="s">
        <v>102</v>
      </c>
      <c r="BG7" s="24" t="s">
        <v>102</v>
      </c>
      <c r="BH7" s="24" t="s">
        <v>102</v>
      </c>
      <c r="BI7" s="24">
        <v>0</v>
      </c>
      <c r="BJ7" s="24">
        <v>0</v>
      </c>
      <c r="BK7" s="24" t="s">
        <v>102</v>
      </c>
      <c r="BL7" s="24" t="s">
        <v>102</v>
      </c>
      <c r="BM7" s="24" t="s">
        <v>102</v>
      </c>
      <c r="BN7" s="24">
        <v>1312.67</v>
      </c>
      <c r="BO7" s="24">
        <v>1260.97</v>
      </c>
      <c r="BP7" s="24">
        <v>1269.43</v>
      </c>
      <c r="BQ7" s="24" t="s">
        <v>102</v>
      </c>
      <c r="BR7" s="24" t="s">
        <v>102</v>
      </c>
      <c r="BS7" s="24" t="s">
        <v>102</v>
      </c>
      <c r="BT7" s="24">
        <v>45.46</v>
      </c>
      <c r="BU7" s="24">
        <v>37.630000000000003</v>
      </c>
      <c r="BV7" s="24" t="s">
        <v>102</v>
      </c>
      <c r="BW7" s="24" t="s">
        <v>102</v>
      </c>
      <c r="BX7" s="24" t="s">
        <v>102</v>
      </c>
      <c r="BY7" s="24">
        <v>34.44</v>
      </c>
      <c r="BZ7" s="24">
        <v>32.020000000000003</v>
      </c>
      <c r="CA7" s="24">
        <v>32.200000000000003</v>
      </c>
      <c r="CB7" s="24" t="s">
        <v>102</v>
      </c>
      <c r="CC7" s="24" t="s">
        <v>102</v>
      </c>
      <c r="CD7" s="24" t="s">
        <v>102</v>
      </c>
      <c r="CE7" s="24">
        <v>322.33999999999997</v>
      </c>
      <c r="CF7" s="24">
        <v>396.11</v>
      </c>
      <c r="CG7" s="24" t="s">
        <v>102</v>
      </c>
      <c r="CH7" s="24" t="s">
        <v>102</v>
      </c>
      <c r="CI7" s="24" t="s">
        <v>102</v>
      </c>
      <c r="CJ7" s="24">
        <v>541.80999999999995</v>
      </c>
      <c r="CK7" s="24">
        <v>592.49</v>
      </c>
      <c r="CL7" s="24">
        <v>588.46</v>
      </c>
      <c r="CM7" s="24" t="s">
        <v>102</v>
      </c>
      <c r="CN7" s="24" t="s">
        <v>102</v>
      </c>
      <c r="CO7" s="24" t="s">
        <v>102</v>
      </c>
      <c r="CP7" s="24">
        <v>40.950000000000003</v>
      </c>
      <c r="CQ7" s="24">
        <v>39.049999999999997</v>
      </c>
      <c r="CR7" s="24" t="s">
        <v>102</v>
      </c>
      <c r="CS7" s="24" t="s">
        <v>102</v>
      </c>
      <c r="CT7" s="24" t="s">
        <v>102</v>
      </c>
      <c r="CU7" s="24">
        <v>32.979999999999997</v>
      </c>
      <c r="CV7" s="24">
        <v>34.04</v>
      </c>
      <c r="CW7" s="24">
        <v>34.07</v>
      </c>
      <c r="CX7" s="24" t="s">
        <v>102</v>
      </c>
      <c r="CY7" s="24" t="s">
        <v>102</v>
      </c>
      <c r="CZ7" s="24" t="s">
        <v>102</v>
      </c>
      <c r="DA7" s="24">
        <v>100</v>
      </c>
      <c r="DB7" s="24">
        <v>100</v>
      </c>
      <c r="DC7" s="24" t="s">
        <v>102</v>
      </c>
      <c r="DD7" s="24" t="s">
        <v>102</v>
      </c>
      <c r="DE7" s="24" t="s">
        <v>102</v>
      </c>
      <c r="DF7" s="24">
        <v>89.95</v>
      </c>
      <c r="DG7" s="24">
        <v>90.07</v>
      </c>
      <c r="DH7" s="24">
        <v>89.95</v>
      </c>
      <c r="DI7" s="24" t="s">
        <v>102</v>
      </c>
      <c r="DJ7" s="24" t="s">
        <v>102</v>
      </c>
      <c r="DK7" s="24" t="s">
        <v>102</v>
      </c>
      <c r="DL7" s="24">
        <v>56.54</v>
      </c>
      <c r="DM7" s="24">
        <v>58.71</v>
      </c>
      <c r="DN7" s="24" t="s">
        <v>102</v>
      </c>
      <c r="DO7" s="24" t="s">
        <v>102</v>
      </c>
      <c r="DP7" s="24" t="s">
        <v>102</v>
      </c>
      <c r="DQ7" s="24">
        <v>36.090000000000003</v>
      </c>
      <c r="DR7" s="24">
        <v>36.51</v>
      </c>
      <c r="DS7" s="24">
        <v>36.31</v>
      </c>
      <c r="DT7" s="24" t="s">
        <v>102</v>
      </c>
      <c r="DU7" s="24" t="s">
        <v>102</v>
      </c>
      <c r="DV7" s="24" t="s">
        <v>102</v>
      </c>
      <c r="DW7" s="24">
        <v>0</v>
      </c>
      <c r="DX7" s="24">
        <v>0</v>
      </c>
      <c r="DY7" s="24" t="s">
        <v>102</v>
      </c>
      <c r="DZ7" s="24" t="s">
        <v>102</v>
      </c>
      <c r="EA7" s="24" t="s">
        <v>102</v>
      </c>
      <c r="EB7" s="24">
        <v>0</v>
      </c>
      <c r="EC7" s="24">
        <v>0</v>
      </c>
      <c r="ED7" s="24">
        <v>0</v>
      </c>
      <c r="EE7" s="24" t="s">
        <v>102</v>
      </c>
      <c r="EF7" s="24" t="s">
        <v>102</v>
      </c>
      <c r="EG7" s="24" t="s">
        <v>102</v>
      </c>
      <c r="EH7" s="24">
        <v>0</v>
      </c>
      <c r="EI7" s="24">
        <v>0</v>
      </c>
      <c r="EJ7" s="24" t="s">
        <v>102</v>
      </c>
      <c r="EK7" s="24" t="s">
        <v>102</v>
      </c>
      <c r="EL7" s="24" t="s">
        <v>102</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110</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中岡 忠幸</cp:lastModifiedBy>
  <dcterms:created xsi:type="dcterms:W3CDTF">2025-12-23T06:28:31Z</dcterms:created>
  <dcterms:modified xsi:type="dcterms:W3CDTF">2026-02-04T08:02:52Z</dcterms:modified>
  <cp:category/>
</cp:coreProperties>
</file>