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n0078\Desktop\2.6〆（美郷町）公営企業に係る経営比較分析表（令和６年度決算）の分析・公表について\【経営比較分析表】2024_324485_46_1718\【経営比較分析表】2024_324485_46_1718\"/>
    </mc:Choice>
  </mc:AlternateContent>
  <workbookProtection workbookAlgorithmName="SHA-512" workbookHashValue="E1F9cLEsDWAVppwuC1yvQkMVf5rrA3r9zVDZPwkb3DJb1IJ1ga9XhFt1MD4EVd/vTWZqEIITmNYXzo/xIhcAYg==" workbookSaltValue="fwDX19YuB+1ag0h2hPYeZ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<sst xmlns="http://schemas.openxmlformats.org/spreadsheetml/2006/main" count="297" uniqueCount="115">
  <si>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</si>
  <si>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</si>
  <si>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</si>
  <si>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</si>
  <si>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</si>
  <si>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</si>
  <si>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</si>
  <si>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</si>
  <si>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</si>
  <si>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</si>
  <si>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</si>
  <si>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</si>
  <si>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</si>
  <si>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</si>
  <si>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</si>
  <si>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</si>
  <si>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</si>
  <si>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</si>
  <si>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</si>
  <si>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</si>
  <si>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</si>
  <si>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</si>
  <si>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</si>
  <si>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</si>
  <si>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</si>
  <si>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</si>
  <si>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</si>
  <si>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</si>
  <si>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</si>
  <si>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</si>
  <si>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</si>
  <si>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</si>
  <si>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</si>
  <si>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</si>
  <si>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</si>
  <si>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</si>
  <si>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</si>
  <si>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</si>
  <si>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</si>
  <si>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</si>
  <si>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</si>
  <si>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</si>
  <si>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</si>
  <si>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</si>
  <si>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</si>
  <si>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</si>
  <si>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</si>
  <si>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</si>
  <si>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</si>
  <si>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</si>
  <si>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</si>
  <si>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</si>
  <si>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</si>
  <si>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</si>
  <si>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</si>
  <si>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</si>
  <si>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</si>
  <si>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</si>
  <si>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</si>
  <si>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</si>
  <si>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</si>
  <si>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</si>
  <si>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</si>
  <si>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</si>
  <si>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</si>
  <si>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</si>
  <si>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</si>
  <si>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</si>
  <si>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</si>
  <si>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</si>
  <si>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</si>
  <si>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</si>
  <si>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</si>
  <si>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</si>
  <si>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</si>
  <si>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</si>
  <si>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</si>
  <si>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</si>
  <si>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</si>
  <si>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</si>
  <si>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</si>
  <si>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</si>
  <si>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</si>
  <si>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</si>
  <si>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</si>
  <si>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</si>
  <si>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</si>
  <si>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</si>
  <si>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</si>
  <si>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</si>
  <si>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</si>
  <si>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</si>
  <si>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</si>
  <si>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</si>
  <si>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</si>
  <si>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美郷町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</si>
  <si>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</si>
  <si>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</si>
  <si>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</si>
  <si>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</si>
  <si>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</si>
  <si>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</si>
  <si>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</si>
  <si>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</si>
  <si>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</si>
  <si>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</si>
  <si>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</si>
  <si>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</si>
  <si>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</si>
  <si>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</si>
  <si>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</si>
  <si>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</si>
  <si>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Ｈ２８年度よりストックマネジメント基本計画策定業務を実施しておりＲ１年度よりストックマネジメント基本計画に基づき施設修繕を計画的に行っている。なお、人口減少に歯止めがかからないことから、収益的収支や料金水準の適切性並びに費用の効率性を改善する必要があると思われる。また、公営企業会計の導入も予定しているため、今後の料金収入を加味し、下水道料金の類似団体及び近隣市町との比較分析を行い、下水道会計経営改善のために料金の値上げも視野に入れた検討が必要となってきている。</t>
    <phoneticPr fontId="4"/>
  </si>
  <si>
    <t>平成10年4月から供用を開始した施設で、管渠の耐用年数も50年であることから健全な維持管理の下でカメラ調査等行いながら修繕費等の抑制を継続する。しかし、施設機器類の老朽化が進行しており、順次更新改修を進めて行く。</t>
    <phoneticPr fontId="4"/>
  </si>
  <si>
    <t>令和5年度より法適用化した。③流動比率は類似団体より高く、④企業債残高対事業規模比率⑤経費回収率及び⑥汚水処理原価はストックマネジメント事業を継続して実施しているため経費が増える傾向にある。⑦施設利用率については、現有施設に比して汚水の処理水量が少なく推移しており⑧水洗化率についても、横ばいであり、利用率水洗化率を向上させたいが人口減少に歯止めがかからず、料金収入の減少が予測される。また老朽化も進むことからストックマネジメント事業を継続して実施することから、更に企業債が増える傾向にあり、近い将来において下水道料金の見直しを検討する時期となってきている。　　　　　　</t>
    <rPh sb="143" eb="144">
      <t>ヨコ</t>
    </rPh>
    <rPh sb="218" eb="220">
      <t>ケイゾク</t>
    </rPh>
    <rPh sb="222" eb="224">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</si>
</sst>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488-41B8-A3BD-8416D0E9AB1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0.05</c:v>
                </c:pt>
              </c:numCache>
            </c:numRef>
          </c:val>
          <c:smooth val="0"/>
          <c:extLst>
            <c:ext xmlns:c16="http://schemas.microsoft.com/office/drawing/2014/chart" uri="{C3380CC4-5D6E-409C-BE32-E72D297353CC}">
              <c16:uniqueId val="{00000001-E488-41B8-A3BD-8416D0E9AB1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25.5</c:v>
                </c:pt>
                <c:pt idx="4">
                  <c:v>25.63</c:v>
                </c:pt>
              </c:numCache>
            </c:numRef>
          </c:val>
          <c:extLst>
            <c:ext xmlns:c16="http://schemas.microsoft.com/office/drawing/2014/chart" uri="{C3380CC4-5D6E-409C-BE32-E72D297353CC}">
              <c16:uniqueId val="{00000000-369C-45D3-A577-C86D23624C1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42.09</c:v>
                </c:pt>
                <c:pt idx="4">
                  <c:v>42.15</c:v>
                </c:pt>
              </c:numCache>
            </c:numRef>
          </c:val>
          <c:smooth val="0"/>
          <c:extLst>
            <c:ext xmlns:c16="http://schemas.microsoft.com/office/drawing/2014/chart" uri="{C3380CC4-5D6E-409C-BE32-E72D297353CC}">
              <c16:uniqueId val="{00000001-369C-45D3-A577-C86D23624C1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81.44</c:v>
                </c:pt>
                <c:pt idx="4">
                  <c:v>83.77</c:v>
                </c:pt>
              </c:numCache>
            </c:numRef>
          </c:val>
          <c:extLst>
            <c:ext xmlns:c16="http://schemas.microsoft.com/office/drawing/2014/chart" uri="{C3380CC4-5D6E-409C-BE32-E72D297353CC}">
              <c16:uniqueId val="{00000000-2BBD-415C-9498-89CDBF376D7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84.73</c:v>
                </c:pt>
                <c:pt idx="4">
                  <c:v>84.21</c:v>
                </c:pt>
              </c:numCache>
            </c:numRef>
          </c:val>
          <c:smooth val="0"/>
          <c:extLst>
            <c:ext xmlns:c16="http://schemas.microsoft.com/office/drawing/2014/chart" uri="{C3380CC4-5D6E-409C-BE32-E72D297353CC}">
              <c16:uniqueId val="{00000001-2BBD-415C-9498-89CDBF376D7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104.2</c:v>
                </c:pt>
                <c:pt idx="4">
                  <c:v>100.83</c:v>
                </c:pt>
              </c:numCache>
            </c:numRef>
          </c:val>
          <c:extLst>
            <c:ext xmlns:c16="http://schemas.microsoft.com/office/drawing/2014/chart" uri="{C3380CC4-5D6E-409C-BE32-E72D297353CC}">
              <c16:uniqueId val="{00000000-B542-4FEE-97BE-56BCAF6D62D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107.11</c:v>
                </c:pt>
                <c:pt idx="4">
                  <c:v>106.38</c:v>
                </c:pt>
              </c:numCache>
            </c:numRef>
          </c:val>
          <c:smooth val="0"/>
          <c:extLst>
            <c:ext xmlns:c16="http://schemas.microsoft.com/office/drawing/2014/chart" uri="{C3380CC4-5D6E-409C-BE32-E72D297353CC}">
              <c16:uniqueId val="{00000001-B542-4FEE-97BE-56BCAF6D62D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57.21</c:v>
                </c:pt>
                <c:pt idx="4">
                  <c:v>58.25</c:v>
                </c:pt>
              </c:numCache>
            </c:numRef>
          </c:val>
          <c:extLst>
            <c:ext xmlns:c16="http://schemas.microsoft.com/office/drawing/2014/chart" uri="{C3380CC4-5D6E-409C-BE32-E72D297353CC}">
              <c16:uniqueId val="{00000000-E397-4EB3-87F5-DD9361363D2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26.77</c:v>
                </c:pt>
                <c:pt idx="4">
                  <c:v>27.46</c:v>
                </c:pt>
              </c:numCache>
            </c:numRef>
          </c:val>
          <c:smooth val="0"/>
          <c:extLst>
            <c:ext xmlns:c16="http://schemas.microsoft.com/office/drawing/2014/chart" uri="{C3380CC4-5D6E-409C-BE32-E72D297353CC}">
              <c16:uniqueId val="{00000001-E397-4EB3-87F5-DD9361363D2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E05-425C-8E7D-30E2ADE1633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7.0000000000000007E-2</c:v>
                </c:pt>
                <c:pt idx="4">
                  <c:v>0.02</c:v>
                </c:pt>
              </c:numCache>
            </c:numRef>
          </c:val>
          <c:smooth val="0"/>
          <c:extLst>
            <c:ext xmlns:c16="http://schemas.microsoft.com/office/drawing/2014/chart" uri="{C3380CC4-5D6E-409C-BE32-E72D297353CC}">
              <c16:uniqueId val="{00000001-BE05-425C-8E7D-30E2ADE1633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18F-428F-94BF-097D74FE757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69.540000000000006</c:v>
                </c:pt>
                <c:pt idx="4">
                  <c:v>70.63</c:v>
                </c:pt>
              </c:numCache>
            </c:numRef>
          </c:val>
          <c:smooth val="0"/>
          <c:extLst>
            <c:ext xmlns:c16="http://schemas.microsoft.com/office/drawing/2014/chart" uri="{C3380CC4-5D6E-409C-BE32-E72D297353CC}">
              <c16:uniqueId val="{00000001-C18F-428F-94BF-097D74FE757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71.39</c:v>
                </c:pt>
                <c:pt idx="4">
                  <c:v>79.239999999999995</c:v>
                </c:pt>
              </c:numCache>
            </c:numRef>
          </c:val>
          <c:extLst>
            <c:ext xmlns:c16="http://schemas.microsoft.com/office/drawing/2014/chart" uri="{C3380CC4-5D6E-409C-BE32-E72D297353CC}">
              <c16:uniqueId val="{00000000-AE0A-4E03-8114-78543ECAC3C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50.63</c:v>
                </c:pt>
                <c:pt idx="4">
                  <c:v>53.28</c:v>
                </c:pt>
              </c:numCache>
            </c:numRef>
          </c:val>
          <c:smooth val="0"/>
          <c:extLst>
            <c:ext xmlns:c16="http://schemas.microsoft.com/office/drawing/2014/chart" uri="{C3380CC4-5D6E-409C-BE32-E72D297353CC}">
              <c16:uniqueId val="{00000001-AE0A-4E03-8114-78543ECAC3C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2460.92</c:v>
                </c:pt>
                <c:pt idx="4" formatCode="#,##0.00;&quot;△&quot;#,##0.00">
                  <c:v>0</c:v>
                </c:pt>
              </c:numCache>
            </c:numRef>
          </c:val>
          <c:extLst>
            <c:ext xmlns:c16="http://schemas.microsoft.com/office/drawing/2014/chart" uri="{C3380CC4-5D6E-409C-BE32-E72D297353CC}">
              <c16:uniqueId val="{00000000-13D1-4F23-82CC-B595075F6FA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1168.69</c:v>
                </c:pt>
                <c:pt idx="4">
                  <c:v>1142.44</c:v>
                </c:pt>
              </c:numCache>
            </c:numRef>
          </c:val>
          <c:smooth val="0"/>
          <c:extLst>
            <c:ext xmlns:c16="http://schemas.microsoft.com/office/drawing/2014/chart" uri="{C3380CC4-5D6E-409C-BE32-E72D297353CC}">
              <c16:uniqueId val="{00000001-13D1-4F23-82CC-B595075F6FA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24.73</c:v>
                </c:pt>
                <c:pt idx="4">
                  <c:v>23.98</c:v>
                </c:pt>
              </c:numCache>
            </c:numRef>
          </c:val>
          <c:extLst>
            <c:ext xmlns:c16="http://schemas.microsoft.com/office/drawing/2014/chart" uri="{C3380CC4-5D6E-409C-BE32-E72D297353CC}">
              <c16:uniqueId val="{00000000-4003-414C-B4BC-E41BC71A839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70.709999999999994</c:v>
                </c:pt>
                <c:pt idx="4">
                  <c:v>66.63</c:v>
                </c:pt>
              </c:numCache>
            </c:numRef>
          </c:val>
          <c:smooth val="0"/>
          <c:extLst>
            <c:ext xmlns:c16="http://schemas.microsoft.com/office/drawing/2014/chart" uri="{C3380CC4-5D6E-409C-BE32-E72D297353CC}">
              <c16:uniqueId val="{00000001-4003-414C-B4BC-E41BC71A839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673.67</c:v>
                </c:pt>
                <c:pt idx="4">
                  <c:v>708.41</c:v>
                </c:pt>
              </c:numCache>
            </c:numRef>
          </c:val>
          <c:extLst>
            <c:ext xmlns:c16="http://schemas.microsoft.com/office/drawing/2014/chart" uri="{C3380CC4-5D6E-409C-BE32-E72D297353CC}">
              <c16:uniqueId val="{00000000-FD39-4F71-9A7E-215F3D649BA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233.15</c:v>
                </c:pt>
                <c:pt idx="4">
                  <c:v>252.17</c:v>
                </c:pt>
              </c:numCache>
            </c:numRef>
          </c:val>
          <c:smooth val="0"/>
          <c:extLst>
            <c:ext xmlns:c16="http://schemas.microsoft.com/office/drawing/2014/chart" uri="{C3380CC4-5D6E-409C-BE32-E72D297353CC}">
              <c16:uniqueId val="{00000001-FD39-4F71-9A7E-215F3D649BA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A36" sqref="BA35:BA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美郷町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4034</v>
      </c>
      <c r="AM8" s="36"/>
      <c r="AN8" s="36"/>
      <c r="AO8" s="36"/>
      <c r="AP8" s="36"/>
      <c r="AQ8" s="36"/>
      <c r="AR8" s="36"/>
      <c r="AS8" s="36"/>
      <c r="AT8" s="37">
        <f>データ!T6</f>
        <v>282.92</v>
      </c>
      <c r="AU8" s="37"/>
      <c r="AV8" s="37"/>
      <c r="AW8" s="37"/>
      <c r="AX8" s="37"/>
      <c r="AY8" s="37"/>
      <c r="AZ8" s="37"/>
      <c r="BA8" s="37"/>
      <c r="BB8" s="37">
        <f>データ!U6</f>
        <v>14.26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73.5</v>
      </c>
      <c r="J10" s="37"/>
      <c r="K10" s="37"/>
      <c r="L10" s="37"/>
      <c r="M10" s="37"/>
      <c r="N10" s="37"/>
      <c r="O10" s="37"/>
      <c r="P10" s="37">
        <f>データ!P6</f>
        <v>20.9</v>
      </c>
      <c r="Q10" s="37"/>
      <c r="R10" s="37"/>
      <c r="S10" s="37"/>
      <c r="T10" s="37"/>
      <c r="U10" s="37"/>
      <c r="V10" s="37"/>
      <c r="W10" s="37">
        <f>データ!Q6</f>
        <v>100</v>
      </c>
      <c r="X10" s="37"/>
      <c r="Y10" s="37"/>
      <c r="Z10" s="37"/>
      <c r="AA10" s="37"/>
      <c r="AB10" s="37"/>
      <c r="AC10" s="37"/>
      <c r="AD10" s="36">
        <f>データ!R6</f>
        <v>3060</v>
      </c>
      <c r="AE10" s="36"/>
      <c r="AF10" s="36"/>
      <c r="AG10" s="36"/>
      <c r="AH10" s="36"/>
      <c r="AI10" s="36"/>
      <c r="AJ10" s="36"/>
      <c r="AK10" s="2"/>
      <c r="AL10" s="36">
        <f>データ!V6</f>
        <v>832</v>
      </c>
      <c r="AM10" s="36"/>
      <c r="AN10" s="36"/>
      <c r="AO10" s="36"/>
      <c r="AP10" s="36"/>
      <c r="AQ10" s="36"/>
      <c r="AR10" s="36"/>
      <c r="AS10" s="36"/>
      <c r="AT10" s="37">
        <f>データ!W6</f>
        <v>0.51</v>
      </c>
      <c r="AU10" s="37"/>
      <c r="AV10" s="37"/>
      <c r="AW10" s="37"/>
      <c r="AX10" s="37"/>
      <c r="AY10" s="37"/>
      <c r="AZ10" s="37"/>
      <c r="BA10" s="37"/>
      <c r="BB10" s="37">
        <f>データ!X6</f>
        <v>1631.37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7NqrRX9EwQcH9GE62oQznpIt9ekEcvBOgM+J3Y5Tg67j5IzDngM7dC8bg/d6y/8WAuNOos+T6y/tTwGPdr4aJw==" saltValue="7iTOy5cxZ6VT1eNsiDsiU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324485</v>
      </c>
      <c r="D6" s="19">
        <f t="shared" si="3"/>
        <v>46</v>
      </c>
      <c r="E6" s="19">
        <f t="shared" si="3"/>
        <v>17</v>
      </c>
      <c r="F6" s="19">
        <f t="shared" si="3"/>
        <v>4</v>
      </c>
      <c r="G6" s="19">
        <f t="shared" si="3"/>
        <v>0</v>
      </c>
      <c r="H6" s="19" t="str">
        <f t="shared" si="3"/>
        <v>島根県　美郷町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73.5</v>
      </c>
      <c r="P6" s="20">
        <f t="shared" si="3"/>
        <v>20.9</v>
      </c>
      <c r="Q6" s="20">
        <f t="shared" si="3"/>
        <v>100</v>
      </c>
      <c r="R6" s="20">
        <f t="shared" si="3"/>
        <v>3060</v>
      </c>
      <c r="S6" s="20">
        <f t="shared" si="3"/>
        <v>4034</v>
      </c>
      <c r="T6" s="20">
        <f t="shared" si="3"/>
        <v>282.92</v>
      </c>
      <c r="U6" s="20">
        <f t="shared" si="3"/>
        <v>14.26</v>
      </c>
      <c r="V6" s="20">
        <f t="shared" si="3"/>
        <v>832</v>
      </c>
      <c r="W6" s="20">
        <f t="shared" si="3"/>
        <v>0.51</v>
      </c>
      <c r="X6" s="20">
        <f t="shared" si="3"/>
        <v>1631.37</v>
      </c>
      <c r="Y6" s="21" t="str">
        <f>IF(Y7="",NA(),Y7)</f>
        <v>-</v>
      </c>
      <c r="Z6" s="21" t="str">
        <f t="shared" ref="Z6:AH6" si="4">IF(Z7="",NA(),Z7)</f>
        <v>-</v>
      </c>
      <c r="AA6" s="21" t="str">
        <f t="shared" si="4"/>
        <v>-</v>
      </c>
      <c r="AB6" s="21">
        <f t="shared" si="4"/>
        <v>104.2</v>
      </c>
      <c r="AC6" s="21">
        <f t="shared" si="4"/>
        <v>100.83</v>
      </c>
      <c r="AD6" s="21" t="str">
        <f t="shared" si="4"/>
        <v>-</v>
      </c>
      <c r="AE6" s="21" t="str">
        <f t="shared" si="4"/>
        <v>-</v>
      </c>
      <c r="AF6" s="21" t="str">
        <f t="shared" si="4"/>
        <v>-</v>
      </c>
      <c r="AG6" s="21">
        <f t="shared" si="4"/>
        <v>107.11</v>
      </c>
      <c r="AH6" s="21">
        <f t="shared" si="4"/>
        <v>106.38</v>
      </c>
      <c r="AI6" s="20" t="str">
        <f>IF(AI7="","",IF(AI7="-","【-】","【"&amp;SUBSTITUTE(TEXT(AI7,"#,##0.00"),"-","△")&amp;"】"))</f>
        <v>【105.07】</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69.540000000000006</v>
      </c>
      <c r="AS6" s="21">
        <f t="shared" si="5"/>
        <v>70.63</v>
      </c>
      <c r="AT6" s="20" t="str">
        <f>IF(AT7="","",IF(AT7="-","【-】","【"&amp;SUBSTITUTE(TEXT(AT7,"#,##0.00"),"-","△")&amp;"】"))</f>
        <v>【63.54】</v>
      </c>
      <c r="AU6" s="21" t="str">
        <f>IF(AU7="",NA(),AU7)</f>
        <v>-</v>
      </c>
      <c r="AV6" s="21" t="str">
        <f t="shared" ref="AV6:BD6" si="6">IF(AV7="",NA(),AV7)</f>
        <v>-</v>
      </c>
      <c r="AW6" s="21" t="str">
        <f t="shared" si="6"/>
        <v>-</v>
      </c>
      <c r="AX6" s="21">
        <f t="shared" si="6"/>
        <v>71.39</v>
      </c>
      <c r="AY6" s="21">
        <f t="shared" si="6"/>
        <v>79.239999999999995</v>
      </c>
      <c r="AZ6" s="21" t="str">
        <f t="shared" si="6"/>
        <v>-</v>
      </c>
      <c r="BA6" s="21" t="str">
        <f t="shared" si="6"/>
        <v>-</v>
      </c>
      <c r="BB6" s="21" t="str">
        <f t="shared" si="6"/>
        <v>-</v>
      </c>
      <c r="BC6" s="21">
        <f t="shared" si="6"/>
        <v>50.63</v>
      </c>
      <c r="BD6" s="21">
        <f t="shared" si="6"/>
        <v>53.28</v>
      </c>
      <c r="BE6" s="20" t="str">
        <f>IF(BE7="","",IF(BE7="-","【-】","【"&amp;SUBSTITUTE(TEXT(BE7,"#,##0.00"),"-","△")&amp;"】"))</f>
        <v>【50.90】</v>
      </c>
      <c r="BF6" s="21" t="str">
        <f>IF(BF7="",NA(),BF7)</f>
        <v>-</v>
      </c>
      <c r="BG6" s="21" t="str">
        <f t="shared" ref="BG6:BO6" si="7">IF(BG7="",NA(),BG7)</f>
        <v>-</v>
      </c>
      <c r="BH6" s="21" t="str">
        <f t="shared" si="7"/>
        <v>-</v>
      </c>
      <c r="BI6" s="21">
        <f t="shared" si="7"/>
        <v>2460.92</v>
      </c>
      <c r="BJ6" s="20">
        <f t="shared" si="7"/>
        <v>0</v>
      </c>
      <c r="BK6" s="21" t="str">
        <f t="shared" si="7"/>
        <v>-</v>
      </c>
      <c r="BL6" s="21" t="str">
        <f t="shared" si="7"/>
        <v>-</v>
      </c>
      <c r="BM6" s="21" t="str">
        <f t="shared" si="7"/>
        <v>-</v>
      </c>
      <c r="BN6" s="21">
        <f t="shared" si="7"/>
        <v>1168.69</v>
      </c>
      <c r="BO6" s="21">
        <f t="shared" si="7"/>
        <v>1142.44</v>
      </c>
      <c r="BP6" s="20" t="str">
        <f>IF(BP7="","",IF(BP7="-","【-】","【"&amp;SUBSTITUTE(TEXT(BP7,"#,##0.00"),"-","△")&amp;"】"))</f>
        <v>【1,099.15】</v>
      </c>
      <c r="BQ6" s="21" t="str">
        <f>IF(BQ7="",NA(),BQ7)</f>
        <v>-</v>
      </c>
      <c r="BR6" s="21" t="str">
        <f t="shared" ref="BR6:BZ6" si="8">IF(BR7="",NA(),BR7)</f>
        <v>-</v>
      </c>
      <c r="BS6" s="21" t="str">
        <f t="shared" si="8"/>
        <v>-</v>
      </c>
      <c r="BT6" s="21">
        <f t="shared" si="8"/>
        <v>24.73</v>
      </c>
      <c r="BU6" s="21">
        <f t="shared" si="8"/>
        <v>23.98</v>
      </c>
      <c r="BV6" s="21" t="str">
        <f t="shared" si="8"/>
        <v>-</v>
      </c>
      <c r="BW6" s="21" t="str">
        <f t="shared" si="8"/>
        <v>-</v>
      </c>
      <c r="BX6" s="21" t="str">
        <f t="shared" si="8"/>
        <v>-</v>
      </c>
      <c r="BY6" s="21">
        <f t="shared" si="8"/>
        <v>70.709999999999994</v>
      </c>
      <c r="BZ6" s="21">
        <f t="shared" si="8"/>
        <v>66.63</v>
      </c>
      <c r="CA6" s="20" t="str">
        <f>IF(CA7="","",IF(CA7="-","【-】","【"&amp;SUBSTITUTE(TEXT(CA7,"#,##0.00"),"-","△")&amp;"】"))</f>
        <v>【72.92】</v>
      </c>
      <c r="CB6" s="21" t="str">
        <f>IF(CB7="",NA(),CB7)</f>
        <v>-</v>
      </c>
      <c r="CC6" s="21" t="str">
        <f t="shared" ref="CC6:CK6" si="9">IF(CC7="",NA(),CC7)</f>
        <v>-</v>
      </c>
      <c r="CD6" s="21" t="str">
        <f t="shared" si="9"/>
        <v>-</v>
      </c>
      <c r="CE6" s="21">
        <f t="shared" si="9"/>
        <v>673.67</v>
      </c>
      <c r="CF6" s="21">
        <f t="shared" si="9"/>
        <v>708.41</v>
      </c>
      <c r="CG6" s="21" t="str">
        <f t="shared" si="9"/>
        <v>-</v>
      </c>
      <c r="CH6" s="21" t="str">
        <f t="shared" si="9"/>
        <v>-</v>
      </c>
      <c r="CI6" s="21" t="str">
        <f t="shared" si="9"/>
        <v>-</v>
      </c>
      <c r="CJ6" s="21">
        <f t="shared" si="9"/>
        <v>233.15</v>
      </c>
      <c r="CK6" s="21">
        <f t="shared" si="9"/>
        <v>252.17</v>
      </c>
      <c r="CL6" s="20" t="str">
        <f>IF(CL7="","",IF(CL7="-","【-】","【"&amp;SUBSTITUTE(TEXT(CL7,"#,##0.00"),"-","△")&amp;"】"))</f>
        <v>【225.78】</v>
      </c>
      <c r="CM6" s="21" t="str">
        <f>IF(CM7="",NA(),CM7)</f>
        <v>-</v>
      </c>
      <c r="CN6" s="21" t="str">
        <f t="shared" ref="CN6:CV6" si="10">IF(CN7="",NA(),CN7)</f>
        <v>-</v>
      </c>
      <c r="CO6" s="21" t="str">
        <f t="shared" si="10"/>
        <v>-</v>
      </c>
      <c r="CP6" s="21">
        <f t="shared" si="10"/>
        <v>25.5</v>
      </c>
      <c r="CQ6" s="21">
        <f t="shared" si="10"/>
        <v>25.63</v>
      </c>
      <c r="CR6" s="21" t="str">
        <f t="shared" si="10"/>
        <v>-</v>
      </c>
      <c r="CS6" s="21" t="str">
        <f t="shared" si="10"/>
        <v>-</v>
      </c>
      <c r="CT6" s="21" t="str">
        <f t="shared" si="10"/>
        <v>-</v>
      </c>
      <c r="CU6" s="21">
        <f t="shared" si="10"/>
        <v>42.09</v>
      </c>
      <c r="CV6" s="21">
        <f t="shared" si="10"/>
        <v>42.15</v>
      </c>
      <c r="CW6" s="20" t="str">
        <f>IF(CW7="","",IF(CW7="-","【-】","【"&amp;SUBSTITUTE(TEXT(CW7,"#,##0.00"),"-","△")&amp;"】"))</f>
        <v>【43.17】</v>
      </c>
      <c r="CX6" s="21" t="str">
        <f>IF(CX7="",NA(),CX7)</f>
        <v>-</v>
      </c>
      <c r="CY6" s="21" t="str">
        <f t="shared" ref="CY6:DG6" si="11">IF(CY7="",NA(),CY7)</f>
        <v>-</v>
      </c>
      <c r="CZ6" s="21" t="str">
        <f t="shared" si="11"/>
        <v>-</v>
      </c>
      <c r="DA6" s="21">
        <f t="shared" si="11"/>
        <v>81.44</v>
      </c>
      <c r="DB6" s="21">
        <f t="shared" si="11"/>
        <v>83.77</v>
      </c>
      <c r="DC6" s="21" t="str">
        <f t="shared" si="11"/>
        <v>-</v>
      </c>
      <c r="DD6" s="21" t="str">
        <f t="shared" si="11"/>
        <v>-</v>
      </c>
      <c r="DE6" s="21" t="str">
        <f t="shared" si="11"/>
        <v>-</v>
      </c>
      <c r="DF6" s="21">
        <f t="shared" si="11"/>
        <v>84.73</v>
      </c>
      <c r="DG6" s="21">
        <f t="shared" si="11"/>
        <v>84.21</v>
      </c>
      <c r="DH6" s="20" t="str">
        <f>IF(DH7="","",IF(DH7="-","【-】","【"&amp;SUBSTITUTE(TEXT(DH7,"#,##0.00"),"-","△")&amp;"】"))</f>
        <v>【86.31】</v>
      </c>
      <c r="DI6" s="21" t="str">
        <f>IF(DI7="",NA(),DI7)</f>
        <v>-</v>
      </c>
      <c r="DJ6" s="21" t="str">
        <f t="shared" ref="DJ6:DR6" si="12">IF(DJ7="",NA(),DJ7)</f>
        <v>-</v>
      </c>
      <c r="DK6" s="21" t="str">
        <f t="shared" si="12"/>
        <v>-</v>
      </c>
      <c r="DL6" s="21">
        <f t="shared" si="12"/>
        <v>57.21</v>
      </c>
      <c r="DM6" s="21">
        <f t="shared" si="12"/>
        <v>58.25</v>
      </c>
      <c r="DN6" s="21" t="str">
        <f t="shared" si="12"/>
        <v>-</v>
      </c>
      <c r="DO6" s="21" t="str">
        <f t="shared" si="12"/>
        <v>-</v>
      </c>
      <c r="DP6" s="21" t="str">
        <f t="shared" si="12"/>
        <v>-</v>
      </c>
      <c r="DQ6" s="21">
        <f t="shared" si="12"/>
        <v>26.77</v>
      </c>
      <c r="DR6" s="21">
        <f t="shared" si="12"/>
        <v>27.46</v>
      </c>
      <c r="DS6" s="20" t="str">
        <f>IF(DS7="","",IF(DS7="-","【-】","【"&amp;SUBSTITUTE(TEXT(DS7,"#,##0.00"),"-","△")&amp;"】"))</f>
        <v>【30.82】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7.0000000000000007E-2</v>
      </c>
      <c r="EC6" s="21">
        <f t="shared" si="13"/>
        <v>0.02</v>
      </c>
      <c r="ED6" s="20" t="str">
        <f>IF(ED7="","",IF(ED7="-","【-】","【"&amp;SUBSTITUTE(TEXT(ED7,"#,##0.00"),"-","△")&amp;"】"))</f>
        <v>【0.06】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0.05</v>
      </c>
      <c r="EO6" s="20" t="str">
        <f>IF(EO7="","",IF(EO7="-","【-】","【"&amp;SUBSTITUTE(TEXT(EO7,"#,##0.00"),"-","△")&amp;"】"))</f>
        <v>【0.15】</v>
      </c>
    </row>
    <row r="7" spans="1:148" s="22" customFormat="1" x14ac:dyDescent="0.15">
      <c r="A7" s="14"/>
      <c r="B7" s="23">
        <v>2024</v>
      </c>
      <c r="C7" s="23">
        <v>324485</v>
      </c>
      <c r="D7" s="23">
        <v>46</v>
      </c>
      <c r="E7" s="23">
        <v>17</v>
      </c>
      <c r="F7" s="23">
        <v>4</v>
      </c>
      <c r="G7" s="23">
        <v>0</v>
      </c>
      <c r="H7" s="23" t="s">
        <v>95</v>
      </c>
      <c r="I7" s="23" t="s">
        <v>96</v>
      </c>
      <c r="J7" s="23" t="s">
        <v>97</v>
      </c>
      <c r="K7" s="23" t="s">
        <v>98</v>
      </c>
      <c r="L7" s="23" t="s">
        <v>99</v>
      </c>
      <c r="M7" s="23" t="s">
        <v>100</v>
      </c>
      <c r="N7" s="24" t="s">
        <v>101</v>
      </c>
      <c r="O7" s="24">
        <v>73.5</v>
      </c>
      <c r="P7" s="24">
        <v>20.9</v>
      </c>
      <c r="Q7" s="24">
        <v>100</v>
      </c>
      <c r="R7" s="24">
        <v>3060</v>
      </c>
      <c r="S7" s="24">
        <v>4034</v>
      </c>
      <c r="T7" s="24">
        <v>282.92</v>
      </c>
      <c r="U7" s="24">
        <v>14.26</v>
      </c>
      <c r="V7" s="24">
        <v>832</v>
      </c>
      <c r="W7" s="24">
        <v>0.51</v>
      </c>
      <c r="X7" s="24">
        <v>1631.37</v>
      </c>
      <c r="Y7" s="24" t="s">
        <v>101</v>
      </c>
      <c r="Z7" s="24" t="s">
        <v>101</v>
      </c>
      <c r="AA7" s="24" t="s">
        <v>101</v>
      </c>
      <c r="AB7" s="24">
        <v>104.2</v>
      </c>
      <c r="AC7" s="24">
        <v>100.83</v>
      </c>
      <c r="AD7" s="24" t="s">
        <v>101</v>
      </c>
      <c r="AE7" s="24" t="s">
        <v>101</v>
      </c>
      <c r="AF7" s="24" t="s">
        <v>101</v>
      </c>
      <c r="AG7" s="24">
        <v>107.11</v>
      </c>
      <c r="AH7" s="24">
        <v>106.38</v>
      </c>
      <c r="AI7" s="24">
        <v>105.07</v>
      </c>
      <c r="AJ7" s="24" t="s">
        <v>101</v>
      </c>
      <c r="AK7" s="24" t="s">
        <v>101</v>
      </c>
      <c r="AL7" s="24" t="s">
        <v>101</v>
      </c>
      <c r="AM7" s="24">
        <v>0</v>
      </c>
      <c r="AN7" s="24">
        <v>0</v>
      </c>
      <c r="AO7" s="24" t="s">
        <v>101</v>
      </c>
      <c r="AP7" s="24" t="s">
        <v>101</v>
      </c>
      <c r="AQ7" s="24" t="s">
        <v>101</v>
      </c>
      <c r="AR7" s="24">
        <v>69.540000000000006</v>
      </c>
      <c r="AS7" s="24">
        <v>70.63</v>
      </c>
      <c r="AT7" s="24">
        <v>63.54</v>
      </c>
      <c r="AU7" s="24" t="s">
        <v>101</v>
      </c>
      <c r="AV7" s="24" t="s">
        <v>101</v>
      </c>
      <c r="AW7" s="24" t="s">
        <v>101</v>
      </c>
      <c r="AX7" s="24">
        <v>71.39</v>
      </c>
      <c r="AY7" s="24">
        <v>79.239999999999995</v>
      </c>
      <c r="AZ7" s="24" t="s">
        <v>101</v>
      </c>
      <c r="BA7" s="24" t="s">
        <v>101</v>
      </c>
      <c r="BB7" s="24" t="s">
        <v>101</v>
      </c>
      <c r="BC7" s="24">
        <v>50.63</v>
      </c>
      <c r="BD7" s="24">
        <v>53.28</v>
      </c>
      <c r="BE7" s="24">
        <v>50.9</v>
      </c>
      <c r="BF7" s="24" t="s">
        <v>101</v>
      </c>
      <c r="BG7" s="24" t="s">
        <v>101</v>
      </c>
      <c r="BH7" s="24" t="s">
        <v>101</v>
      </c>
      <c r="BI7" s="24">
        <v>2460.92</v>
      </c>
      <c r="BJ7" s="24">
        <v>0</v>
      </c>
      <c r="BK7" s="24" t="s">
        <v>101</v>
      </c>
      <c r="BL7" s="24" t="s">
        <v>101</v>
      </c>
      <c r="BM7" s="24" t="s">
        <v>101</v>
      </c>
      <c r="BN7" s="24">
        <v>1168.69</v>
      </c>
      <c r="BO7" s="24">
        <v>1142.44</v>
      </c>
      <c r="BP7" s="24">
        <v>1099.1500000000001</v>
      </c>
      <c r="BQ7" s="24" t="s">
        <v>101</v>
      </c>
      <c r="BR7" s="24" t="s">
        <v>101</v>
      </c>
      <c r="BS7" s="24" t="s">
        <v>101</v>
      </c>
      <c r="BT7" s="24">
        <v>24.73</v>
      </c>
      <c r="BU7" s="24">
        <v>23.98</v>
      </c>
      <c r="BV7" s="24" t="s">
        <v>101</v>
      </c>
      <c r="BW7" s="24" t="s">
        <v>101</v>
      </c>
      <c r="BX7" s="24" t="s">
        <v>101</v>
      </c>
      <c r="BY7" s="24">
        <v>70.709999999999994</v>
      </c>
      <c r="BZ7" s="24">
        <v>66.63</v>
      </c>
      <c r="CA7" s="24">
        <v>72.92</v>
      </c>
      <c r="CB7" s="24" t="s">
        <v>101</v>
      </c>
      <c r="CC7" s="24" t="s">
        <v>101</v>
      </c>
      <c r="CD7" s="24" t="s">
        <v>101</v>
      </c>
      <c r="CE7" s="24">
        <v>673.67</v>
      </c>
      <c r="CF7" s="24">
        <v>708.41</v>
      </c>
      <c r="CG7" s="24" t="s">
        <v>101</v>
      </c>
      <c r="CH7" s="24" t="s">
        <v>101</v>
      </c>
      <c r="CI7" s="24" t="s">
        <v>101</v>
      </c>
      <c r="CJ7" s="24">
        <v>233.15</v>
      </c>
      <c r="CK7" s="24">
        <v>252.17</v>
      </c>
      <c r="CL7" s="24">
        <v>225.78</v>
      </c>
      <c r="CM7" s="24" t="s">
        <v>101</v>
      </c>
      <c r="CN7" s="24" t="s">
        <v>101</v>
      </c>
      <c r="CO7" s="24" t="s">
        <v>101</v>
      </c>
      <c r="CP7" s="24">
        <v>25.5</v>
      </c>
      <c r="CQ7" s="24">
        <v>25.63</v>
      </c>
      <c r="CR7" s="24" t="s">
        <v>101</v>
      </c>
      <c r="CS7" s="24" t="s">
        <v>101</v>
      </c>
      <c r="CT7" s="24" t="s">
        <v>101</v>
      </c>
      <c r="CU7" s="24">
        <v>42.09</v>
      </c>
      <c r="CV7" s="24">
        <v>42.15</v>
      </c>
      <c r="CW7" s="24">
        <v>43.17</v>
      </c>
      <c r="CX7" s="24" t="s">
        <v>101</v>
      </c>
      <c r="CY7" s="24" t="s">
        <v>101</v>
      </c>
      <c r="CZ7" s="24" t="s">
        <v>101</v>
      </c>
      <c r="DA7" s="24">
        <v>81.44</v>
      </c>
      <c r="DB7" s="24">
        <v>83.77</v>
      </c>
      <c r="DC7" s="24" t="s">
        <v>101</v>
      </c>
      <c r="DD7" s="24" t="s">
        <v>101</v>
      </c>
      <c r="DE7" s="24" t="s">
        <v>101</v>
      </c>
      <c r="DF7" s="24">
        <v>84.73</v>
      </c>
      <c r="DG7" s="24">
        <v>84.21</v>
      </c>
      <c r="DH7" s="24">
        <v>86.31</v>
      </c>
      <c r="DI7" s="24" t="s">
        <v>101</v>
      </c>
      <c r="DJ7" s="24" t="s">
        <v>101</v>
      </c>
      <c r="DK7" s="24" t="s">
        <v>101</v>
      </c>
      <c r="DL7" s="24">
        <v>57.21</v>
      </c>
      <c r="DM7" s="24">
        <v>58.25</v>
      </c>
      <c r="DN7" s="24" t="s">
        <v>101</v>
      </c>
      <c r="DO7" s="24" t="s">
        <v>101</v>
      </c>
      <c r="DP7" s="24" t="s">
        <v>101</v>
      </c>
      <c r="DQ7" s="24">
        <v>26.77</v>
      </c>
      <c r="DR7" s="24">
        <v>27.46</v>
      </c>
      <c r="DS7" s="24">
        <v>30.82</v>
      </c>
      <c r="DT7" s="24" t="s">
        <v>101</v>
      </c>
      <c r="DU7" s="24" t="s">
        <v>101</v>
      </c>
      <c r="DV7" s="24" t="s">
        <v>101</v>
      </c>
      <c r="DW7" s="24">
        <v>0</v>
      </c>
      <c r="DX7" s="24">
        <v>0</v>
      </c>
      <c r="DY7" s="24" t="s">
        <v>101</v>
      </c>
      <c r="DZ7" s="24" t="s">
        <v>101</v>
      </c>
      <c r="EA7" s="24" t="s">
        <v>101</v>
      </c>
      <c r="EB7" s="24">
        <v>7.0000000000000007E-2</v>
      </c>
      <c r="EC7" s="24">
        <v>0.02</v>
      </c>
      <c r="ED7" s="24">
        <v>0.06</v>
      </c>
      <c r="EE7" s="24" t="s">
        <v>101</v>
      </c>
      <c r="EF7" s="24" t="s">
        <v>101</v>
      </c>
      <c r="EG7" s="24" t="s">
        <v>101</v>
      </c>
      <c r="EH7" s="24">
        <v>0</v>
      </c>
      <c r="EI7" s="24">
        <v>0</v>
      </c>
      <c r="EJ7" s="24" t="s">
        <v>101</v>
      </c>
      <c r="EK7" s="24" t="s">
        <v>101</v>
      </c>
      <c r="EL7" s="24" t="s">
        <v>101</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109</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中岡 忠幸</cp:lastModifiedBy>
  <dcterms:created xsi:type="dcterms:W3CDTF">2025-12-23T06:13:36Z</dcterms:created>
  <dcterms:modified xsi:type="dcterms:W3CDTF">2026-02-04T08:13:12Z</dcterms:modified>
  <cp:category/>
</cp:coreProperties>
</file>