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lockStructure="1" workbookAlgorithmName="SHA-512" workbookHashValue="vhucInZr+f8f3KA4rklaDxpspxMpqS5wDG/0MAVNcRXIrjrhfWvYSCnmUM7QNk0YfqV6JbYJ9dHfwsTVyUX+fA==" workbookSaltValue="KXKhj47/ejMctxmWUDAASQ==" workbookSpinCount="100000"/>
  <bookViews>
    <workbookView xWindow="0" yWindow="0" windowWidth="23040" windowHeight="9216"/>
  </bookViews>
  <sheets>
    <sheet name="法適用_下水道事業" sheetId="4" r:id="rId1"/>
    <sheet name="データ" sheetId="5" state="hidden" r:id="rId2"/>
  </sheets>
  <externalReferences>
    <externalReference r:id="rId3"/>
  </externalReferenc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<sst xmlns="http://schemas.openxmlformats.org/spreadsheetml/2006/main" xmlns:r="http://schemas.openxmlformats.org/officeDocument/2006/relationships" count="114" uniqueCount="114">
  <si>
    <t>1⑥</t>
  </si>
  <si>
    <t>令和6年度全国平均</t>
    <rPh sb="0" eb="2">
      <t>レイワ</t>
    </rPh>
    <rPh sb="3" eb="5">
      <t>ネンド</t>
    </rPh>
    <phoneticPr fontId="1"/>
  </si>
  <si>
    <t>経営比較分析表（令和6年度決算）</t>
    <rPh sb="8" eb="10">
      <t>レイワ</t>
    </rPh>
    <rPh sb="11" eb="13">
      <t>ネンド</t>
    </rPh>
    <phoneticPr fontId="1"/>
  </si>
  <si>
    <t>人口（人）</t>
    <rPh sb="0" eb="2">
      <t>ジンコウ</t>
    </rPh>
    <rPh sb="3" eb="4">
      <t>ヒト</t>
    </rPh>
    <phoneticPr fontId="1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</si>
  <si>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</si>
  <si>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業務名</t>
    <rPh sb="2" eb="3">
      <t>メイ</t>
    </rPh>
    <phoneticPr fontId="1"/>
  </si>
  <si>
    <t>1. 経営の健全性・効率性について</t>
  </si>
  <si>
    <t>業種名</t>
    <rPh sb="2" eb="3">
      <t>メイ</t>
    </rPh>
    <phoneticPr fontId="1"/>
  </si>
  <si>
    <t>事業名</t>
  </si>
  <si>
    <t>比率(N-3)</t>
    <rPh sb="0" eb="2">
      <t>ヒリツ</t>
    </rPh>
    <phoneticPr fontId="1"/>
  </si>
  <si>
    <t>業務CD</t>
    <rPh sb="0" eb="2">
      <t>ギョウム</t>
    </rPh>
    <phoneticPr fontId="1"/>
  </si>
  <si>
    <r>
      <t>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</si>
  <si>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当該団体値（当該値）</t>
    <rPh sb="2" eb="4">
      <t>ダンタイ</t>
    </rPh>
    <phoneticPr fontId="1"/>
  </si>
  <si>
    <t>類似団体区分</t>
    <rPh sb="4" eb="6">
      <t>クブン</t>
    </rPh>
    <phoneticPr fontId="1"/>
  </si>
  <si>
    <r>
      <t>処理区域内人口密度(人/km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ショリ</t>
    </rPh>
    <rPh sb="2" eb="5">
      <t>クイキナイ</t>
    </rPh>
    <phoneticPr fontId="1"/>
  </si>
  <si>
    <t>管理者の情報</t>
    <rPh sb="0" eb="3">
      <t>カンリシャ</t>
    </rPh>
    <rPh sb="4" eb="6">
      <t>ジョウホウ</t>
    </rPh>
    <phoneticPr fontId="1"/>
  </si>
  <si>
    <r>
      <t>1か月20ｍ</t>
    </r>
    <r>
      <rPr>
        <b/>
        <vertAlign val="superscript"/>
        <sz val="12"/>
        <color theme="1"/>
        <rFont val="ＭＳ ゴシック"/>
      </rPr>
      <t>3</t>
    </r>
    <r>
      <rPr>
        <b/>
        <sz val="11"/>
        <color theme="1"/>
        <rFont val="ＭＳ ゴシック"/>
      </rPr>
      <t>当たり家庭料金(円)</t>
    </r>
  </si>
  <si>
    <t>分析欄</t>
    <rPh sb="0" eb="2">
      <t>ブンセキ</t>
    </rPh>
    <rPh sb="2" eb="3">
      <t>ラン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</si>
  <si>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</si>
  <si>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グラフ凡例</t>
    <rPh sb="3" eb="5">
      <t>ハンレイ</t>
    </rPh>
    <phoneticPr fontId="1"/>
  </si>
  <si>
    <t>■</t>
  </si>
  <si>
    <t>業種CD</t>
    <rPh sb="0" eb="2">
      <t>ギョウシュ</t>
    </rPh>
    <phoneticPr fontId="1"/>
  </si>
  <si>
    <t>施設CD</t>
    <rPh sb="0" eb="2">
      <t>シセツ</t>
    </rPh>
    <phoneticPr fontId="1"/>
  </si>
  <si>
    <t>資金不足比率(％)</t>
  </si>
  <si>
    <t>自己資本構成比率(％)</t>
  </si>
  <si>
    <t>1⑦</t>
  </si>
  <si>
    <t>類似団体</t>
    <rPh sb="0" eb="2">
      <t>ルイジ</t>
    </rPh>
    <rPh sb="2" eb="4">
      <t>ダンタイ</t>
    </rPh>
    <phoneticPr fontId="1"/>
  </si>
  <si>
    <t>普及率(％)</t>
  </si>
  <si>
    <t>－</t>
  </si>
  <si>
    <t>2. 老朽化の状況</t>
  </si>
  <si>
    <t>有収率(％)</t>
    <rPh sb="0" eb="1">
      <t>ユウ</t>
    </rPh>
    <rPh sb="1" eb="3">
      <t>シュウリツ</t>
    </rPh>
    <phoneticPr fontId="1"/>
  </si>
  <si>
    <t>処理区域内人口(人)</t>
    <rPh sb="0" eb="2">
      <t>ショリ</t>
    </rPh>
    <rPh sb="2" eb="5">
      <t>クイキナイ</t>
    </rPh>
    <phoneticPr fontId="1"/>
  </si>
  <si>
    <r>
      <t>処理区域面積(km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ショリ</t>
    </rPh>
    <rPh sb="2" eb="4">
      <t>クイキ</t>
    </rPh>
    <phoneticPr fontId="1"/>
  </si>
  <si>
    <t>④企業債残高対事業規模比率(％)</t>
  </si>
  <si>
    <t>1②</t>
  </si>
  <si>
    <t>類似団体平均値（平均値）</t>
  </si>
  <si>
    <t>大項目</t>
    <rPh sb="0" eb="3">
      <t>ダイコウモク</t>
    </rPh>
    <phoneticPr fontId="1"/>
  </si>
  <si>
    <t>【】</t>
  </si>
  <si>
    <t>全国平均</t>
    <rPh sb="0" eb="2">
      <t>ゼンコク</t>
    </rPh>
    <rPh sb="2" eb="4">
      <t>ヘイキン</t>
    </rPh>
    <phoneticPr fontId="1"/>
  </si>
  <si>
    <t>1. 経営の健全性・効率性</t>
  </si>
  <si>
    <t>小項目</t>
    <rPh sb="0" eb="3">
      <t>ショウコウモク</t>
    </rPh>
    <phoneticPr fontId="1"/>
  </si>
  <si>
    <t>2. 老朽化の状況について</t>
  </si>
  <si>
    <t>類似団体平均(N-2)</t>
  </si>
  <si>
    <t>全体総括</t>
    <rPh sb="0" eb="2">
      <t>ゼンタイ</t>
    </rPh>
    <rPh sb="2" eb="4">
      <t>ソウカツ</t>
    </rPh>
    <phoneticPr fontId="1"/>
  </si>
  <si>
    <t>②累積欠損金比率(％)</t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</si>
  <si>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1"/>
  </si>
  <si>
    <t>←年数補正</t>
    <rPh sb="1" eb="3">
      <t>ネンスウ</t>
    </rPh>
    <rPh sb="3" eb="5">
      <t>ホセイ</t>
    </rPh>
    <phoneticPr fontId="1"/>
  </si>
  <si>
    <t>団体CD</t>
    <rPh sb="0" eb="2">
      <t>ダンタイ</t>
    </rPh>
    <phoneticPr fontId="1"/>
  </si>
  <si>
    <t>⑧水洗化率(％)</t>
  </si>
  <si>
    <t>1①</t>
  </si>
  <si>
    <t>　令和6年度は、経常収支比率が100％を下回っており、単年度収支が赤字であった。一方、累積欠損金比率は昨年度より上昇しているが、類似団体平均や全国平均を下回っている。
　流動比率が類似団体平均よりも低いことについては、建設改良に伴う企業債償還金が多いことが影響している。施設整備については終了しているが、今後、施設の老朽化に伴う更新等は必要となってくるため、企業債残高に注視した事業計画を立てる必要がある。
　企業債残高対事業規模比率は類似団体に比較すると低い。今後施設更新等を実施する際には上昇すると見込まれるため、適正な数値を維持できるよう努める。
　経費回収率については、ほぼ類似団体平均と同じではあるが、汚水処理原価は類似団体平均より高い状況であり、繰出金に依存せず経営できる体質への転換が必要である。
　施設利用率については、類似団体を下回っているため、さらなる加入率の向上に努める。</t>
    <rPh sb="20" eb="22">
      <t>シタマワ</t>
    </rPh>
    <rPh sb="33" eb="35">
      <t>アカジ</t>
    </rPh>
    <rPh sb="40" eb="42">
      <t>イッポウ</t>
    </rPh>
    <rPh sb="51" eb="54">
      <t>サクネンド</t>
    </rPh>
    <rPh sb="56" eb="58">
      <t>ジョウショウ</t>
    </rPh>
    <rPh sb="64" eb="68">
      <t>ルイジ</t>
    </rPh>
    <rPh sb="68" eb="70">
      <t>ヘイキン</t>
    </rPh>
    <rPh sb="71" eb="75">
      <t>ゼンコ</t>
    </rPh>
    <rPh sb="76" eb="78">
      <t>シタマワ</t>
    </rPh>
    <rPh sb="90" eb="92">
      <t>ルイジ</t>
    </rPh>
    <rPh sb="92" eb="94">
      <t>ダンタイ</t>
    </rPh>
    <rPh sb="94" eb="96">
      <t>ヘイキン</t>
    </rPh>
    <rPh sb="231" eb="233">
      <t>コンゴ</t>
    </rPh>
    <rPh sb="239" eb="241">
      <t>ジッシ</t>
    </rPh>
    <rPh sb="295" eb="297">
      <t>ヘイキン</t>
    </rPh>
    <rPh sb="298" eb="299">
      <t>オナ</t>
    </rPh>
    <rPh sb="317" eb="319">
      <t>ヘイキン</t>
    </rPh>
    <rPh sb="321" eb="322">
      <t>タカ</t>
    </rPh>
    <rPh sb="323" eb="325">
      <t>ジョウキョウ</t>
    </rPh>
    <rPh sb="390" eb="392">
      <t>コウジョウ</t>
    </rPh>
    <phoneticPr fontId="1"/>
  </si>
  <si>
    <t>1③</t>
  </si>
  <si>
    <t>①経常収支比率(％)</t>
  </si>
  <si>
    <t>1④</t>
  </si>
  <si>
    <t>1⑧</t>
  </si>
  <si>
    <t>項番</t>
    <rPh sb="0" eb="2">
      <t>コウバン</t>
    </rPh>
    <phoneticPr fontId="1"/>
  </si>
  <si>
    <t>1⑤</t>
  </si>
  <si>
    <t>2①</t>
  </si>
  <si>
    <t>2②</t>
  </si>
  <si>
    <t>下水道事業(法適用)</t>
    <rPh sb="3" eb="5">
      <t>ジギョウ</t>
    </rPh>
    <rPh sb="6" eb="7">
      <t>ホウ</t>
    </rPh>
    <rPh sb="7" eb="9">
      <t>テキヨウ</t>
    </rPh>
    <phoneticPr fontId="1"/>
  </si>
  <si>
    <t>業種名称</t>
    <rPh sb="0" eb="2">
      <t>ギョウシュ</t>
    </rPh>
    <rPh sb="2" eb="4">
      <t>メイショウ</t>
    </rPh>
    <phoneticPr fontId="1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</si>
  <si>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</si>
  <si>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2③</t>
  </si>
  <si>
    <t>事業CD</t>
    <rPh sb="0" eb="2">
      <t>ジギョウ</t>
    </rPh>
    <phoneticPr fontId="1"/>
  </si>
  <si>
    <t>年度</t>
    <rPh sb="0" eb="2">
      <t>ネンド</t>
    </rPh>
    <phoneticPr fontId="1"/>
  </si>
  <si>
    <t>③流動比率(％)</t>
    <rPh sb="1" eb="3">
      <t>リュウドウ</t>
    </rPh>
    <rPh sb="3" eb="5">
      <t>ヒリツ</t>
    </rPh>
    <phoneticPr fontId="1"/>
  </si>
  <si>
    <t>基本情報</t>
    <rPh sb="0" eb="2">
      <t>キホン</t>
    </rPh>
    <rPh sb="2" eb="4">
      <t>ジョウホウ</t>
    </rPh>
    <phoneticPr fontId="1"/>
  </si>
  <si>
    <t>中項目</t>
    <rPh sb="0" eb="1">
      <t>チュウ</t>
    </rPh>
    <rPh sb="1" eb="3">
      <t>コウモク</t>
    </rPh>
    <phoneticPr fontId="1"/>
  </si>
  <si>
    <t>⑤経費回収率(％)</t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</si>
  <si>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1"/>
  </si>
  <si>
    <t>⑦施設利用率(％)</t>
    <rPh sb="1" eb="3">
      <t>シセツ</t>
    </rPh>
    <rPh sb="3" eb="6">
      <t>リヨウリツ</t>
    </rPh>
    <phoneticPr fontId="1"/>
  </si>
  <si>
    <t>②管渠老朽化率(％)</t>
  </si>
  <si>
    <t>③管渠改善率(％)</t>
  </si>
  <si>
    <t>都道府県名</t>
    <rPh sb="0" eb="4">
      <t>トドウフケン</t>
    </rPh>
    <rPh sb="4" eb="5">
      <t>メイ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</si>
  <si>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</si>
  <si>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事業名称</t>
    <rPh sb="0" eb="2">
      <t>ジギョウ</t>
    </rPh>
    <rPh sb="2" eb="4">
      <t>メイショウ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</si>
  <si>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</si>
  <si>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</si>
  <si>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</si>
  <si>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有収率</t>
    <rPh sb="0" eb="1">
      <t>ユウ</t>
    </rPh>
    <rPh sb="1" eb="3">
      <t>シュウリツ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</si>
  <si>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</si>
  <si>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</si>
  <si>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</si>
  <si>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人口密度</t>
    <rPh sb="0" eb="2">
      <t>ジンコウ</t>
    </rPh>
    <rPh sb="2" eb="4">
      <t>ミツド</t>
    </rPh>
    <phoneticPr fontId="1"/>
  </si>
  <si>
    <t>処理区域内人口</t>
  </si>
  <si>
    <t>処理区域面積</t>
  </si>
  <si>
    <t>処理区域内人口密度</t>
  </si>
  <si>
    <t>比率(N-4)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</si>
  <si>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</si>
  <si>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</si>
  <si>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</si>
  <si>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類似団体平均(N-4)</t>
  </si>
  <si>
    <t>類似団体平均(N-3)</t>
  </si>
  <si>
    <t>類似団体平均(N-1)</t>
  </si>
  <si>
    <t>類似団体平均(N)</t>
  </si>
  <si>
    <t>全国平均</t>
  </si>
  <si>
    <t>参照用</t>
    <rPh sb="0" eb="3">
      <t>サンショウヨウ</t>
    </rPh>
    <phoneticPr fontId="1"/>
  </si>
  <si>
    <t>島根県　飯南町</t>
  </si>
  <si>
    <t>法適用</t>
  </si>
  <si>
    <t>下水道事業</t>
  </si>
  <si>
    <t>特定環境保全公共下水道</t>
  </si>
  <si>
    <t>D2</t>
  </si>
  <si>
    <t>非設置</t>
  </si>
  <si>
    <t>-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</si>
  <si>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</si>
  <si>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</si>
  <si>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</si>
  <si>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</si>
  <si>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</si>
  <si>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←日数補正</t>
    <rPh sb="1" eb="3">
      <t>ニッスウ</t>
    </rPh>
    <rPh sb="3" eb="5">
      <t>ホセイ</t>
    </rPh>
    <phoneticPr fontId="1"/>
  </si>
  <si>
    <t>"R"yy</t>
  </si>
  <si>
    <t>←書式設定</t>
    <rPh sb="1" eb="3">
      <t>ショシキ</t>
    </rPh>
    <rPh sb="3" eb="5">
      <t>セッテイ</t>
    </rPh>
    <phoneticPr fontId="1"/>
  </si>
  <si>
    <t>　直ちに施設の更新が必要という段階ではないが、中長期の更新需要見通しを検討しながら、財政収支見通しを踏まえた更新財源の確保を図り、健全経営を行っていく。</t>
  </si>
  <si>
    <t>　有形固定資産減価償却率は類似団体よりも高く、老朽化度合いは高いと言える。処理施設内の機器の故障も年々増えつつあり、都度、修繕を行っている状況である。
　今後は、施設の長寿命化等を図りながら、突発的な大規模修繕が経営を圧迫することのないよう、施設の維持管理に努める。</t>
    <rPh sb="49" eb="51">
      <t>ネンネン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</si>
</sst>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.00;&quot;△&quot;#,##0.00"/>
    <numFmt numFmtId="177" formatCode="#,##0;&quot;△&quot;#,##0"/>
    <numFmt numFmtId="178" formatCode="&quot;R&quot;yy"/>
    <numFmt numFmtId="179" formatCode="0.00_);[Red]\(0.00\)"/>
    <numFmt numFmtId="180" formatCode="#,##0.00;&quot;△&quot;#,##0.00;&quot;-&quot;"/>
  </numFmts>
  <fonts count="13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color theme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/>
      <protection hidden="1"/>
    </xf>
    <xf numFmtId="176" fontId="3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177" fontId="3" fillId="0" borderId="2" xfId="0" applyNumberFormat="1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8" fontId="0" fillId="0" borderId="2" xfId="0" applyNumberFormat="1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" xfId="0" applyFill="1" applyBorder="1" applyAlignment="1">
      <alignment vertical="center" shrinkToFit="1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180" fontId="0" fillId="5" borderId="2" xfId="1" applyNumberFormat="1" applyFont="1" applyFill="1" applyBorder="1" applyAlignment="1">
      <alignment vertical="center"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0.39</c:v>
                </c:pt>
                <c:pt idx="1">
                  <c:v>0.1</c:v>
                </c:pt>
                <c:pt idx="2">
                  <c:v>8.e-002</c:v>
                </c:pt>
                <c:pt idx="3">
                  <c:v>6.e-002</c:v>
                </c:pt>
                <c:pt idx="4">
                  <c:v>5.e-002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32" b="0.750000000000011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0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20.059999999999999</c:v>
                </c:pt>
                <c:pt idx="1">
                  <c:v>20.059999999999999</c:v>
                </c:pt>
                <c:pt idx="2">
                  <c:v>20.059999999999999</c:v>
                </c:pt>
                <c:pt idx="3">
                  <c:v>20.059999999999999</c:v>
                </c:pt>
                <c:pt idx="4">
                  <c:v>20.059999999999999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42.4</c:v>
                </c:pt>
                <c:pt idx="1">
                  <c:v>42.28</c:v>
                </c:pt>
                <c:pt idx="2">
                  <c:v>41.06</c:v>
                </c:pt>
                <c:pt idx="3">
                  <c:v>42.09</c:v>
                </c:pt>
                <c:pt idx="4">
                  <c:v>42.15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84.48</c:v>
                </c:pt>
                <c:pt idx="1">
                  <c:v>86.86</c:v>
                </c:pt>
                <c:pt idx="2">
                  <c:v>89.52</c:v>
                </c:pt>
                <c:pt idx="3">
                  <c:v>91.88</c:v>
                </c:pt>
                <c:pt idx="4">
                  <c:v>90.94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84.19</c:v>
                </c:pt>
                <c:pt idx="1">
                  <c:v>84.34</c:v>
                </c:pt>
                <c:pt idx="2">
                  <c:v>84.34</c:v>
                </c:pt>
                <c:pt idx="3">
                  <c:v>84.73</c:v>
                </c:pt>
                <c:pt idx="4">
                  <c:v>84.21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105.11</c:v>
                </c:pt>
                <c:pt idx="1">
                  <c:v>135.63</c:v>
                </c:pt>
                <c:pt idx="2">
                  <c:v>92.06</c:v>
                </c:pt>
                <c:pt idx="3">
                  <c:v>96.5</c:v>
                </c:pt>
                <c:pt idx="4">
                  <c:v>94.21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105.78</c:v>
                </c:pt>
                <c:pt idx="1">
                  <c:v>106.09</c:v>
                </c:pt>
                <c:pt idx="2">
                  <c:v>106.44</c:v>
                </c:pt>
                <c:pt idx="3">
                  <c:v>107.11</c:v>
                </c:pt>
                <c:pt idx="4">
                  <c:v>106.38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77" b="0.75000000000001077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45.1</c:v>
                </c:pt>
                <c:pt idx="1">
                  <c:v>46.9</c:v>
                </c:pt>
                <c:pt idx="2">
                  <c:v>48.7</c:v>
                </c:pt>
                <c:pt idx="3">
                  <c:v>50.39</c:v>
                </c:pt>
                <c:pt idx="4">
                  <c:v>51.71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21.36</c:v>
                </c:pt>
                <c:pt idx="1">
                  <c:v>22.79</c:v>
                </c:pt>
                <c:pt idx="2">
                  <c:v>24.8</c:v>
                </c:pt>
                <c:pt idx="3">
                  <c:v>26.77</c:v>
                </c:pt>
                <c:pt idx="4">
                  <c:v>27.46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1.e-002</c:v>
                </c:pt>
                <c:pt idx="1">
                  <c:v>1.e-002</c:v>
                </c:pt>
                <c:pt idx="2">
                  <c:v>2.e-002</c:v>
                </c:pt>
                <c:pt idx="3">
                  <c:v>7.0000000000000007e-002</c:v>
                </c:pt>
                <c:pt idx="4">
                  <c:v>2.e-002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21" b="0.7500000000000112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 formatCode="#,##0.00;&quot;△&quot;#,##0.00;&quot;-&quot;">
                  <c:v>6.04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10.72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63.96</c:v>
                </c:pt>
                <c:pt idx="1">
                  <c:v>69.42</c:v>
                </c:pt>
                <c:pt idx="2">
                  <c:v>72.86</c:v>
                </c:pt>
                <c:pt idx="3">
                  <c:v>69.540000000000006</c:v>
                </c:pt>
                <c:pt idx="4">
                  <c:v>70.63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20.56</c:v>
                </c:pt>
                <c:pt idx="1">
                  <c:v>30.89</c:v>
                </c:pt>
                <c:pt idx="2">
                  <c:v>28.2</c:v>
                </c:pt>
                <c:pt idx="3">
                  <c:v>29.72</c:v>
                </c:pt>
                <c:pt idx="4">
                  <c:v>28.39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44.24</c:v>
                </c:pt>
                <c:pt idx="1">
                  <c:v>43.07</c:v>
                </c:pt>
                <c:pt idx="2">
                  <c:v>45.42</c:v>
                </c:pt>
                <c:pt idx="3">
                  <c:v>50.63</c:v>
                </c:pt>
                <c:pt idx="4">
                  <c:v>53.28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241.71</c:v>
                </c:pt>
                <c:pt idx="1">
                  <c:v>221.59</c:v>
                </c:pt>
                <c:pt idx="2">
                  <c:v>203.11</c:v>
                </c:pt>
                <c:pt idx="3">
                  <c:v>186.33</c:v>
                </c:pt>
                <c:pt idx="4">
                  <c:v>181.94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1258.43</c:v>
                </c:pt>
                <c:pt idx="1">
                  <c:v>1163.75</c:v>
                </c:pt>
                <c:pt idx="2">
                  <c:v>1195.47</c:v>
                </c:pt>
                <c:pt idx="3">
                  <c:v>1168.69</c:v>
                </c:pt>
                <c:pt idx="4">
                  <c:v>1142.44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53.54</c:v>
                </c:pt>
                <c:pt idx="1">
                  <c:v>55.91</c:v>
                </c:pt>
                <c:pt idx="2">
                  <c:v>63.88</c:v>
                </c:pt>
                <c:pt idx="3">
                  <c:v>65.989999999999995</c:v>
                </c:pt>
                <c:pt idx="4">
                  <c:v>63.9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73.36</c:v>
                </c:pt>
                <c:pt idx="1">
                  <c:v>72.599999999999994</c:v>
                </c:pt>
                <c:pt idx="2">
                  <c:v>69.430000000000007</c:v>
                </c:pt>
                <c:pt idx="3">
                  <c:v>70.709999999999994</c:v>
                </c:pt>
                <c:pt idx="4">
                  <c:v>66.63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394.17</c:v>
                </c:pt>
                <c:pt idx="1">
                  <c:v>382.44</c:v>
                </c:pt>
                <c:pt idx="2">
                  <c:v>357.72</c:v>
                </c:pt>
                <c:pt idx="3">
                  <c:v>344.77</c:v>
                </c:pt>
                <c:pt idx="4">
                  <c:v>355.6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224.88</c:v>
                </c:pt>
                <c:pt idx="1">
                  <c:v>228.64</c:v>
                </c:pt>
                <c:pt idx="2">
                  <c:v>239.46</c:v>
                </c:pt>
                <c:pt idx="3">
                  <c:v>233.15</c:v>
                </c:pt>
                <c:pt idx="4">
                  <c:v>252.17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Relationship Id="rId5" Type="http://schemas.openxmlformats.org/officeDocument/2006/relationships/chart" Target="../charts/chart5.xml" /><Relationship Id="rId6" Type="http://schemas.openxmlformats.org/officeDocument/2006/relationships/chart" Target="../charts/chart6.xml" /><Relationship Id="rId7" Type="http://schemas.openxmlformats.org/officeDocument/2006/relationships/chart" Target="../charts/chart7.xml" /><Relationship Id="rId8" Type="http://schemas.openxmlformats.org/officeDocument/2006/relationships/chart" Target="../charts/chart8.xml" /><Relationship Id="rId9" Type="http://schemas.openxmlformats.org/officeDocument/2006/relationships/chart" Target="../charts/chart9.xml" /><Relationship Id="rId10" Type="http://schemas.openxmlformats.org/officeDocument/2006/relationships/chart" Target="../charts/chart10.xml" /><Relationship Id="rId11" Type="http://schemas.openxmlformats.org/officeDocument/2006/relationships/chart" Target="../charts/chart1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9022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①経常収支比率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15</xdr:row>
      <xdr:rowOff>171450</xdr:rowOff>
    </xdr:from>
    <xdr:to xmlns:xdr="http://schemas.openxmlformats.org/drawingml/2006/spreadsheetDrawing">
      <xdr:col>31</xdr:col>
      <xdr:colOff>0</xdr:colOff>
      <xdr:row>33</xdr:row>
      <xdr:rowOff>1270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15</xdr:row>
      <xdr:rowOff>171450</xdr:rowOff>
    </xdr:from>
    <xdr:to xmlns:xdr="http://schemas.openxmlformats.org/drawingml/2006/spreadsheetDrawing">
      <xdr:col>46</xdr:col>
      <xdr:colOff>0</xdr:colOff>
      <xdr:row>33</xdr:row>
      <xdr:rowOff>1270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15</xdr:row>
      <xdr:rowOff>171450</xdr:rowOff>
    </xdr:from>
    <xdr:to xmlns:xdr="http://schemas.openxmlformats.org/drawingml/2006/spreadsheetDrawing">
      <xdr:col>61</xdr:col>
      <xdr:colOff>0</xdr:colOff>
      <xdr:row>33</xdr:row>
      <xdr:rowOff>1270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37</xdr:row>
      <xdr:rowOff>171450</xdr:rowOff>
    </xdr:from>
    <xdr:to xmlns:xdr="http://schemas.openxmlformats.org/drawingml/2006/spreadsheetDrawing">
      <xdr:col>16</xdr:col>
      <xdr:colOff>0</xdr:colOff>
      <xdr:row>55</xdr:row>
      <xdr:rowOff>1270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37</xdr:row>
      <xdr:rowOff>171450</xdr:rowOff>
    </xdr:from>
    <xdr:to xmlns:xdr="http://schemas.openxmlformats.org/drawingml/2006/spreadsheetDrawing">
      <xdr:col>31</xdr:col>
      <xdr:colOff>0</xdr:colOff>
      <xdr:row>55</xdr:row>
      <xdr:rowOff>1270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37</xdr:row>
      <xdr:rowOff>171450</xdr:rowOff>
    </xdr:from>
    <xdr:to xmlns:xdr="http://schemas.openxmlformats.org/drawingml/2006/spreadsheetDrawing">
      <xdr:col>46</xdr:col>
      <xdr:colOff>0</xdr:colOff>
      <xdr:row>55</xdr:row>
      <xdr:rowOff>1270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37</xdr:row>
      <xdr:rowOff>171450</xdr:rowOff>
    </xdr:from>
    <xdr:to xmlns:xdr="http://schemas.openxmlformats.org/drawingml/2006/spreadsheetDrawing">
      <xdr:col>61</xdr:col>
      <xdr:colOff>0</xdr:colOff>
      <xdr:row>55</xdr:row>
      <xdr:rowOff>1270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80504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911987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343469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9022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80504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911987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343469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902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62433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19964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17</xdr:row>
      <xdr:rowOff>0</xdr:rowOff>
    </xdr:from>
    <xdr:to xmlns:xdr="http://schemas.openxmlformats.org/drawingml/2006/spreadsheetDrawing">
      <xdr:col>16</xdr:col>
      <xdr:colOff>0</xdr:colOff>
      <xdr:row>18</xdr:row>
      <xdr:rowOff>71120</xdr:rowOff>
    </xdr:to>
    <xdr:sp macro="" textlink="$E$85">
      <xdr:nvSpPr>
        <xdr:cNvPr id="24" name="テキスト ボックス 23"/>
        <xdr:cNvSpPr txBox="1"/>
      </xdr:nvSpPr>
      <xdr:spPr>
        <a:xfrm>
          <a:off x="374967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【105.07】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17</xdr:row>
      <xdr:rowOff>0</xdr:rowOff>
    </xdr:from>
    <xdr:to xmlns:xdr="http://schemas.openxmlformats.org/drawingml/2006/spreadsheetDrawing">
      <xdr:col>31</xdr:col>
      <xdr:colOff>0</xdr:colOff>
      <xdr:row>18</xdr:row>
      <xdr:rowOff>71120</xdr:rowOff>
    </xdr:to>
    <xdr:sp macro="" textlink="$F$85">
      <xdr:nvSpPr>
        <xdr:cNvPr id="25" name="テキスト ボックス 24"/>
        <xdr:cNvSpPr txBox="1"/>
      </xdr:nvSpPr>
      <xdr:spPr>
        <a:xfrm>
          <a:off x="806450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【63.54】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17</xdr:row>
      <xdr:rowOff>0</xdr:rowOff>
    </xdr:from>
    <xdr:to xmlns:xdr="http://schemas.openxmlformats.org/drawingml/2006/spreadsheetDrawing">
      <xdr:col>46</xdr:col>
      <xdr:colOff>0</xdr:colOff>
      <xdr:row>18</xdr:row>
      <xdr:rowOff>71120</xdr:rowOff>
    </xdr:to>
    <xdr:sp macro="" textlink="$G$85">
      <xdr:nvSpPr>
        <xdr:cNvPr id="26" name="テキスト ボックス 25"/>
        <xdr:cNvSpPr txBox="1"/>
      </xdr:nvSpPr>
      <xdr:spPr>
        <a:xfrm>
          <a:off x="1237932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【50.90】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17</xdr:row>
      <xdr:rowOff>0</xdr:rowOff>
    </xdr:from>
    <xdr:to xmlns:xdr="http://schemas.openxmlformats.org/drawingml/2006/spreadsheetDrawing">
      <xdr:col>61</xdr:col>
      <xdr:colOff>0</xdr:colOff>
      <xdr:row>18</xdr:row>
      <xdr:rowOff>71120</xdr:rowOff>
    </xdr:to>
    <xdr:sp macro="" textlink="$H$85">
      <xdr:nvSpPr>
        <xdr:cNvPr id="27" name="テキスト ボックス 26"/>
        <xdr:cNvSpPr txBox="1"/>
      </xdr:nvSpPr>
      <xdr:spPr>
        <a:xfrm>
          <a:off x="1669415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【1,099.15】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39</xdr:row>
      <xdr:rowOff>0</xdr:rowOff>
    </xdr:from>
    <xdr:to xmlns:xdr="http://schemas.openxmlformats.org/drawingml/2006/spreadsheetDrawing">
      <xdr:col>61</xdr:col>
      <xdr:colOff>0</xdr:colOff>
      <xdr:row>40</xdr:row>
      <xdr:rowOff>71120</xdr:rowOff>
    </xdr:to>
    <xdr:sp macro="" textlink="$L$85">
      <xdr:nvSpPr>
        <xdr:cNvPr id="28" name="テキスト ボックス 27"/>
        <xdr:cNvSpPr txBox="1"/>
      </xdr:nvSpPr>
      <xdr:spPr>
        <a:xfrm>
          <a:off x="1669415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【86.31】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39</xdr:row>
      <xdr:rowOff>0</xdr:rowOff>
    </xdr:from>
    <xdr:to xmlns:xdr="http://schemas.openxmlformats.org/drawingml/2006/spreadsheetDrawing">
      <xdr:col>46</xdr:col>
      <xdr:colOff>0</xdr:colOff>
      <xdr:row>40</xdr:row>
      <xdr:rowOff>71120</xdr:rowOff>
    </xdr:to>
    <xdr:sp macro="" textlink="$K$85">
      <xdr:nvSpPr>
        <xdr:cNvPr id="29" name="テキスト ボックス 28"/>
        <xdr:cNvSpPr txBox="1"/>
      </xdr:nvSpPr>
      <xdr:spPr>
        <a:xfrm>
          <a:off x="12379325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【43.17】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39</xdr:row>
      <xdr:rowOff>0</xdr:rowOff>
    </xdr:from>
    <xdr:to xmlns:xdr="http://schemas.openxmlformats.org/drawingml/2006/spreadsheetDrawing">
      <xdr:col>31</xdr:col>
      <xdr:colOff>0</xdr:colOff>
      <xdr:row>40</xdr:row>
      <xdr:rowOff>71120</xdr:rowOff>
    </xdr:to>
    <xdr:sp macro="" textlink="$J$85">
      <xdr:nvSpPr>
        <xdr:cNvPr id="30" name="テキスト ボックス 29"/>
        <xdr:cNvSpPr txBox="1"/>
      </xdr:nvSpPr>
      <xdr:spPr>
        <a:xfrm>
          <a:off x="806450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【225.78】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39</xdr:row>
      <xdr:rowOff>0</xdr:rowOff>
    </xdr:from>
    <xdr:to xmlns:xdr="http://schemas.openxmlformats.org/drawingml/2006/spreadsheetDrawing">
      <xdr:col>16</xdr:col>
      <xdr:colOff>0</xdr:colOff>
      <xdr:row>40</xdr:row>
      <xdr:rowOff>71120</xdr:rowOff>
    </xdr:to>
    <xdr:sp macro="" textlink="$I$85">
      <xdr:nvSpPr>
        <xdr:cNvPr id="31" name="テキスト ボックス 30"/>
        <xdr:cNvSpPr txBox="1"/>
      </xdr:nvSpPr>
      <xdr:spPr>
        <a:xfrm>
          <a:off x="3749675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【72.92】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95250</xdr:colOff>
      <xdr:row>63</xdr:row>
      <xdr:rowOff>0</xdr:rowOff>
    </xdr:from>
    <xdr:to xmlns:xdr="http://schemas.openxmlformats.org/drawingml/2006/spreadsheetDrawing">
      <xdr:col>20</xdr:col>
      <xdr:colOff>0</xdr:colOff>
      <xdr:row>64</xdr:row>
      <xdr:rowOff>71120</xdr:rowOff>
    </xdr:to>
    <xdr:sp macro="" textlink="$M$85">
      <xdr:nvSpPr>
        <xdr:cNvPr id="32" name="テキスト ボックス 31"/>
        <xdr:cNvSpPr txBox="1"/>
      </xdr:nvSpPr>
      <xdr:spPr>
        <a:xfrm>
          <a:off x="49002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【30.82】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37</xdr:col>
      <xdr:colOff>112395</xdr:colOff>
      <xdr:row>63</xdr:row>
      <xdr:rowOff>0</xdr:rowOff>
    </xdr:from>
    <xdr:to xmlns:xdr="http://schemas.openxmlformats.org/drawingml/2006/spreadsheetDrawing">
      <xdr:col>40</xdr:col>
      <xdr:colOff>17145</xdr:colOff>
      <xdr:row>64</xdr:row>
      <xdr:rowOff>71120</xdr:rowOff>
    </xdr:to>
    <xdr:sp macro="" textlink="$N$85">
      <xdr:nvSpPr>
        <xdr:cNvPr id="33" name="テキスト ボックス 32"/>
        <xdr:cNvSpPr txBox="1"/>
      </xdr:nvSpPr>
      <xdr:spPr>
        <a:xfrm>
          <a:off x="10670540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【0.06】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57</xdr:col>
      <xdr:colOff>95250</xdr:colOff>
      <xdr:row>63</xdr:row>
      <xdr:rowOff>0</xdr:rowOff>
    </xdr:from>
    <xdr:to xmlns:xdr="http://schemas.openxmlformats.org/drawingml/2006/spreadsheetDrawing">
      <xdr:col>60</xdr:col>
      <xdr:colOff>0</xdr:colOff>
      <xdr:row>64</xdr:row>
      <xdr:rowOff>71120</xdr:rowOff>
    </xdr:to>
    <xdr:sp macro="" textlink="$O$85">
      <xdr:nvSpPr>
        <xdr:cNvPr id="34" name="テキスト ボックス 33"/>
        <xdr:cNvSpPr txBox="1"/>
      </xdr:nvSpPr>
      <xdr:spPr>
        <a:xfrm>
          <a:off x="164064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【0.15】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&#22577;&#21578;&#26360;&#65288;&#26360;&#24335;&#65289;\&#20844;&#21942;&#20225;&#26989;&#32076;&#21942;&#27604;&#36611;&#20998;&#26512;&#34920;\APAHO412000.xlsm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FAHO41E2000"/>
      <sheetName val="データ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BZ85"/>
  <sheetViews>
    <sheetView showGridLines="0" tabSelected="1" topLeftCell="H10" zoomScale="90" zoomScaleNormal="90" workbookViewId="0">
      <selection activeCell="BL45" sqref="BL45:BZ46"/>
    </sheetView>
  </sheetViews>
  <sheetFormatPr defaultColWidth="2.6640625" defaultRowHeight="13.5"/>
  <cols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ht="9.75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9.7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" t="str">
        <f>データ!H6</f>
        <v>島根県　飯南町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5" t="s">
        <v>5</v>
      </c>
      <c r="C7" s="5"/>
      <c r="D7" s="5"/>
      <c r="E7" s="5"/>
      <c r="F7" s="5"/>
      <c r="G7" s="5"/>
      <c r="H7" s="5"/>
      <c r="I7" s="5" t="s">
        <v>7</v>
      </c>
      <c r="J7" s="5"/>
      <c r="K7" s="5"/>
      <c r="L7" s="5"/>
      <c r="M7" s="5"/>
      <c r="N7" s="5"/>
      <c r="O7" s="5"/>
      <c r="P7" s="5" t="s">
        <v>8</v>
      </c>
      <c r="Q7" s="5"/>
      <c r="R7" s="5"/>
      <c r="S7" s="5"/>
      <c r="T7" s="5"/>
      <c r="U7" s="5"/>
      <c r="V7" s="5"/>
      <c r="W7" s="5" t="s">
        <v>13</v>
      </c>
      <c r="X7" s="5"/>
      <c r="Y7" s="5"/>
      <c r="Z7" s="5"/>
      <c r="AA7" s="5"/>
      <c r="AB7" s="5"/>
      <c r="AC7" s="5"/>
      <c r="AD7" s="5" t="s">
        <v>15</v>
      </c>
      <c r="AE7" s="5"/>
      <c r="AF7" s="5"/>
      <c r="AG7" s="5"/>
      <c r="AH7" s="5"/>
      <c r="AI7" s="5"/>
      <c r="AJ7" s="5"/>
      <c r="AK7" s="3"/>
      <c r="AL7" s="5" t="s">
        <v>3</v>
      </c>
      <c r="AM7" s="5"/>
      <c r="AN7" s="5"/>
      <c r="AO7" s="5"/>
      <c r="AP7" s="5"/>
      <c r="AQ7" s="5"/>
      <c r="AR7" s="5"/>
      <c r="AS7" s="5"/>
      <c r="AT7" s="5" t="s">
        <v>11</v>
      </c>
      <c r="AU7" s="5"/>
      <c r="AV7" s="5"/>
      <c r="AW7" s="5"/>
      <c r="AX7" s="5"/>
      <c r="AY7" s="5"/>
      <c r="AZ7" s="5"/>
      <c r="BA7" s="5"/>
      <c r="BB7" s="5" t="s">
        <v>18</v>
      </c>
      <c r="BC7" s="5"/>
      <c r="BD7" s="5"/>
      <c r="BE7" s="5"/>
      <c r="BF7" s="5"/>
      <c r="BG7" s="5"/>
      <c r="BH7" s="5"/>
      <c r="BI7" s="5"/>
      <c r="BJ7" s="3"/>
      <c r="BK7" s="3"/>
      <c r="BL7" s="26" t="s">
        <v>19</v>
      </c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47"/>
    </row>
    <row r="8" spans="1:78" ht="18.75" customHeight="1">
      <c r="A8" s="2"/>
      <c r="B8" s="6" t="str">
        <f>データ!I6</f>
        <v>法適用</v>
      </c>
      <c r="C8" s="6"/>
      <c r="D8" s="6"/>
      <c r="E8" s="6"/>
      <c r="F8" s="6"/>
      <c r="G8" s="6"/>
      <c r="H8" s="6"/>
      <c r="I8" s="6" t="str">
        <f>データ!J6</f>
        <v>下水道事業</v>
      </c>
      <c r="J8" s="6"/>
      <c r="K8" s="6"/>
      <c r="L8" s="6"/>
      <c r="M8" s="6"/>
      <c r="N8" s="6"/>
      <c r="O8" s="6"/>
      <c r="P8" s="6" t="str">
        <f>データ!K6</f>
        <v>特定環境保全公共下水道</v>
      </c>
      <c r="Q8" s="6"/>
      <c r="R8" s="6"/>
      <c r="S8" s="6"/>
      <c r="T8" s="6"/>
      <c r="U8" s="6"/>
      <c r="V8" s="6"/>
      <c r="W8" s="6" t="str">
        <f>データ!L6</f>
        <v>D2</v>
      </c>
      <c r="X8" s="6"/>
      <c r="Y8" s="6"/>
      <c r="Z8" s="6"/>
      <c r="AA8" s="6"/>
      <c r="AB8" s="6"/>
      <c r="AC8" s="6"/>
      <c r="AD8" s="20" t="str">
        <f>データ!$M$6</f>
        <v>非設置</v>
      </c>
      <c r="AE8" s="20"/>
      <c r="AF8" s="20"/>
      <c r="AG8" s="20"/>
      <c r="AH8" s="20"/>
      <c r="AI8" s="20"/>
      <c r="AJ8" s="20"/>
      <c r="AK8" s="3"/>
      <c r="AL8" s="21">
        <f>データ!S6</f>
        <v>4355</v>
      </c>
      <c r="AM8" s="21"/>
      <c r="AN8" s="21"/>
      <c r="AO8" s="21"/>
      <c r="AP8" s="21"/>
      <c r="AQ8" s="21"/>
      <c r="AR8" s="21"/>
      <c r="AS8" s="21"/>
      <c r="AT8" s="7">
        <f>データ!T6</f>
        <v>242.88</v>
      </c>
      <c r="AU8" s="7"/>
      <c r="AV8" s="7"/>
      <c r="AW8" s="7"/>
      <c r="AX8" s="7"/>
      <c r="AY8" s="7"/>
      <c r="AZ8" s="7"/>
      <c r="BA8" s="7"/>
      <c r="BB8" s="7">
        <f>データ!U6</f>
        <v>17.93</v>
      </c>
      <c r="BC8" s="7"/>
      <c r="BD8" s="7"/>
      <c r="BE8" s="7"/>
      <c r="BF8" s="7"/>
      <c r="BG8" s="7"/>
      <c r="BH8" s="7"/>
      <c r="BI8" s="7"/>
      <c r="BJ8" s="3"/>
      <c r="BK8" s="3"/>
      <c r="BL8" s="27" t="s">
        <v>20</v>
      </c>
      <c r="BM8" s="37"/>
      <c r="BN8" s="44" t="s">
        <v>12</v>
      </c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8"/>
    </row>
    <row r="9" spans="1:78" ht="18.75" customHeight="1">
      <c r="A9" s="2"/>
      <c r="B9" s="5" t="s">
        <v>23</v>
      </c>
      <c r="C9" s="5"/>
      <c r="D9" s="5"/>
      <c r="E9" s="5"/>
      <c r="F9" s="5"/>
      <c r="G9" s="5"/>
      <c r="H9" s="5"/>
      <c r="I9" s="5" t="s">
        <v>24</v>
      </c>
      <c r="J9" s="5"/>
      <c r="K9" s="5"/>
      <c r="L9" s="5"/>
      <c r="M9" s="5"/>
      <c r="N9" s="5"/>
      <c r="O9" s="5"/>
      <c r="P9" s="5" t="s">
        <v>27</v>
      </c>
      <c r="Q9" s="5"/>
      <c r="R9" s="5"/>
      <c r="S9" s="5"/>
      <c r="T9" s="5"/>
      <c r="U9" s="5"/>
      <c r="V9" s="5"/>
      <c r="W9" s="5" t="s">
        <v>30</v>
      </c>
      <c r="X9" s="5"/>
      <c r="Y9" s="5"/>
      <c r="Z9" s="5"/>
      <c r="AA9" s="5"/>
      <c r="AB9" s="5"/>
      <c r="AC9" s="5"/>
      <c r="AD9" s="5" t="s">
        <v>16</v>
      </c>
      <c r="AE9" s="5"/>
      <c r="AF9" s="5"/>
      <c r="AG9" s="5"/>
      <c r="AH9" s="5"/>
      <c r="AI9" s="5"/>
      <c r="AJ9" s="5"/>
      <c r="AK9" s="3"/>
      <c r="AL9" s="5" t="s">
        <v>31</v>
      </c>
      <c r="AM9" s="5"/>
      <c r="AN9" s="5"/>
      <c r="AO9" s="5"/>
      <c r="AP9" s="5"/>
      <c r="AQ9" s="5"/>
      <c r="AR9" s="5"/>
      <c r="AS9" s="5"/>
      <c r="AT9" s="5" t="s">
        <v>32</v>
      </c>
      <c r="AU9" s="5"/>
      <c r="AV9" s="5"/>
      <c r="AW9" s="5"/>
      <c r="AX9" s="5"/>
      <c r="AY9" s="5"/>
      <c r="AZ9" s="5"/>
      <c r="BA9" s="5"/>
      <c r="BB9" s="5" t="s">
        <v>14</v>
      </c>
      <c r="BC9" s="5"/>
      <c r="BD9" s="5"/>
      <c r="BE9" s="5"/>
      <c r="BF9" s="5"/>
      <c r="BG9" s="5"/>
      <c r="BH9" s="5"/>
      <c r="BI9" s="5"/>
      <c r="BJ9" s="3"/>
      <c r="BK9" s="3"/>
      <c r="BL9" s="28" t="s">
        <v>28</v>
      </c>
      <c r="BM9" s="38"/>
      <c r="BN9" s="45" t="s">
        <v>35</v>
      </c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9"/>
    </row>
    <row r="10" spans="1:78" ht="18.75" customHeight="1">
      <c r="A10" s="2"/>
      <c r="B10" s="7" t="str">
        <f>データ!N6</f>
        <v>-</v>
      </c>
      <c r="C10" s="7"/>
      <c r="D10" s="7"/>
      <c r="E10" s="7"/>
      <c r="F10" s="7"/>
      <c r="G10" s="7"/>
      <c r="H10" s="7"/>
      <c r="I10" s="7">
        <f>データ!O6</f>
        <v>57.87</v>
      </c>
      <c r="J10" s="7"/>
      <c r="K10" s="7"/>
      <c r="L10" s="7"/>
      <c r="M10" s="7"/>
      <c r="N10" s="7"/>
      <c r="O10" s="7"/>
      <c r="P10" s="7">
        <f>データ!P6</f>
        <v>48.27</v>
      </c>
      <c r="Q10" s="7"/>
      <c r="R10" s="7"/>
      <c r="S10" s="7"/>
      <c r="T10" s="7"/>
      <c r="U10" s="7"/>
      <c r="V10" s="7"/>
      <c r="W10" s="7">
        <f>データ!Q6</f>
        <v>100</v>
      </c>
      <c r="X10" s="7"/>
      <c r="Y10" s="7"/>
      <c r="Z10" s="7"/>
      <c r="AA10" s="7"/>
      <c r="AB10" s="7"/>
      <c r="AC10" s="7"/>
      <c r="AD10" s="21">
        <f>データ!R6</f>
        <v>4813</v>
      </c>
      <c r="AE10" s="21"/>
      <c r="AF10" s="21"/>
      <c r="AG10" s="21"/>
      <c r="AH10" s="21"/>
      <c r="AI10" s="21"/>
      <c r="AJ10" s="21"/>
      <c r="AK10" s="2"/>
      <c r="AL10" s="21">
        <f>データ!V6</f>
        <v>2052</v>
      </c>
      <c r="AM10" s="21"/>
      <c r="AN10" s="21"/>
      <c r="AO10" s="21"/>
      <c r="AP10" s="21"/>
      <c r="AQ10" s="21"/>
      <c r="AR10" s="21"/>
      <c r="AS10" s="21"/>
      <c r="AT10" s="7">
        <f>データ!W6</f>
        <v>1.02</v>
      </c>
      <c r="AU10" s="7"/>
      <c r="AV10" s="7"/>
      <c r="AW10" s="7"/>
      <c r="AX10" s="7"/>
      <c r="AY10" s="7"/>
      <c r="AZ10" s="7"/>
      <c r="BA10" s="7"/>
      <c r="BB10" s="7">
        <f>データ!X6</f>
        <v>2011.76</v>
      </c>
      <c r="BC10" s="7"/>
      <c r="BD10" s="7"/>
      <c r="BE10" s="7"/>
      <c r="BF10" s="7"/>
      <c r="BG10" s="7"/>
      <c r="BH10" s="7"/>
      <c r="BI10" s="7"/>
      <c r="BJ10" s="2"/>
      <c r="BK10" s="2"/>
      <c r="BL10" s="29" t="s">
        <v>37</v>
      </c>
      <c r="BM10" s="39"/>
      <c r="BN10" s="46" t="s">
        <v>1</v>
      </c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50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31" t="s">
        <v>17</v>
      </c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</row>
    <row r="14" spans="1:78" ht="13.5" customHeight="1">
      <c r="A14" s="2"/>
      <c r="B14" s="8" t="s">
        <v>39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22"/>
      <c r="BK14" s="2"/>
      <c r="BL14" s="32" t="s">
        <v>6</v>
      </c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51"/>
    </row>
    <row r="15" spans="1:78" ht="13.5" customHeight="1">
      <c r="A15" s="2"/>
      <c r="B15" s="9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23"/>
      <c r="BK15" s="2"/>
      <c r="BL15" s="33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52"/>
    </row>
    <row r="16" spans="1:78" ht="13.5" customHeight="1">
      <c r="A16" s="2"/>
      <c r="B16" s="10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4"/>
      <c r="BK16" s="2"/>
      <c r="BL16" s="34" t="s">
        <v>50</v>
      </c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53"/>
    </row>
    <row r="17" spans="1:78" ht="13.5" customHeight="1">
      <c r="A17" s="2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4"/>
      <c r="BK17" s="2"/>
      <c r="BL17" s="34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53"/>
    </row>
    <row r="18" spans="1:78" ht="13.5" customHeight="1">
      <c r="A18" s="2"/>
      <c r="B18" s="10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4"/>
      <c r="BK18" s="2"/>
      <c r="BL18" s="34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53"/>
    </row>
    <row r="19" spans="1:78" ht="13.5" customHeight="1">
      <c r="A19" s="2"/>
      <c r="B19" s="10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4"/>
      <c r="BK19" s="2"/>
      <c r="BL19" s="34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53"/>
    </row>
    <row r="20" spans="1:78" ht="13.5" customHeight="1">
      <c r="A20" s="2"/>
      <c r="B20" s="10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4"/>
      <c r="BK20" s="2"/>
      <c r="BL20" s="34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53"/>
    </row>
    <row r="21" spans="1:78" ht="13.5" customHeight="1">
      <c r="A21" s="2"/>
      <c r="B21" s="10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4"/>
      <c r="BK21" s="2"/>
      <c r="BL21" s="34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53"/>
    </row>
    <row r="22" spans="1:78" ht="13.5" customHeight="1">
      <c r="A22" s="2"/>
      <c r="B22" s="10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4"/>
      <c r="BK22" s="2"/>
      <c r="BL22" s="34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53"/>
    </row>
    <row r="23" spans="1:78" ht="13.5" customHeight="1">
      <c r="A23" s="2"/>
      <c r="B23" s="10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4"/>
      <c r="BK23" s="2"/>
      <c r="BL23" s="34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53"/>
    </row>
    <row r="24" spans="1:78" ht="13.5" customHeight="1">
      <c r="A24" s="2"/>
      <c r="B24" s="10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4"/>
      <c r="BK24" s="2"/>
      <c r="BL24" s="34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53"/>
    </row>
    <row r="25" spans="1:78" ht="13.5" customHeight="1">
      <c r="A25" s="2"/>
      <c r="B25" s="10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4"/>
      <c r="BK25" s="2"/>
      <c r="BL25" s="34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53"/>
    </row>
    <row r="26" spans="1:78" ht="13.5" customHeight="1">
      <c r="A26" s="2"/>
      <c r="B26" s="10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4"/>
      <c r="BK26" s="2"/>
      <c r="BL26" s="34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53"/>
    </row>
    <row r="27" spans="1:78" ht="13.5" customHeight="1">
      <c r="A27" s="2"/>
      <c r="B27" s="1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4"/>
      <c r="BK27" s="2"/>
      <c r="BL27" s="34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53"/>
    </row>
    <row r="28" spans="1:78" ht="13.5" customHeight="1">
      <c r="A28" s="2"/>
      <c r="B28" s="10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4"/>
      <c r="BK28" s="2"/>
      <c r="BL28" s="34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53"/>
    </row>
    <row r="29" spans="1:78" ht="13.5" customHeight="1">
      <c r="A29" s="2"/>
      <c r="B29" s="1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4"/>
      <c r="BK29" s="2"/>
      <c r="BL29" s="34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53"/>
    </row>
    <row r="30" spans="1:78" ht="13.5" customHeight="1">
      <c r="A30" s="2"/>
      <c r="B30" s="10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4"/>
      <c r="BK30" s="2"/>
      <c r="BL30" s="34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53"/>
    </row>
    <row r="31" spans="1:78" ht="13.5" customHeight="1">
      <c r="A31" s="2"/>
      <c r="B31" s="10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4"/>
      <c r="BK31" s="2"/>
      <c r="BL31" s="34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53"/>
    </row>
    <row r="32" spans="1:78" ht="13.5" customHeight="1">
      <c r="A32" s="2"/>
      <c r="B32" s="10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4"/>
      <c r="BK32" s="2"/>
      <c r="BL32" s="34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53"/>
    </row>
    <row r="33" spans="1:78" ht="13.5" customHeight="1">
      <c r="A33" s="2"/>
      <c r="B33" s="10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4"/>
      <c r="BK33" s="2"/>
      <c r="BL33" s="34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53"/>
    </row>
    <row r="34" spans="1:78" ht="13.5" customHeight="1">
      <c r="A34" s="2"/>
      <c r="B34" s="10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9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9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9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24"/>
      <c r="BK34" s="2"/>
      <c r="BL34" s="34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53"/>
    </row>
    <row r="35" spans="1:78" ht="13.5" customHeight="1">
      <c r="A35" s="2"/>
      <c r="B35" s="1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9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9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9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24"/>
      <c r="BK35" s="2"/>
      <c r="BL35" s="34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53"/>
    </row>
    <row r="36" spans="1:78" ht="13.5" customHeight="1">
      <c r="A36" s="2"/>
      <c r="B36" s="1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4"/>
      <c r="BK36" s="2"/>
      <c r="BL36" s="34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53"/>
    </row>
    <row r="37" spans="1:78" ht="13.5" customHeight="1">
      <c r="A37" s="2"/>
      <c r="B37" s="1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4"/>
      <c r="BK37" s="2"/>
      <c r="BL37" s="34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53"/>
    </row>
    <row r="38" spans="1:78" ht="13.5" customHeight="1">
      <c r="A38" s="2"/>
      <c r="B38" s="1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4"/>
      <c r="BK38" s="2"/>
      <c r="BL38" s="34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53"/>
    </row>
    <row r="39" spans="1:78" ht="13.5" customHeight="1">
      <c r="A39" s="2"/>
      <c r="B39" s="1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4"/>
      <c r="BK39" s="2"/>
      <c r="BL39" s="34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53"/>
    </row>
    <row r="40" spans="1:78" ht="13.5" customHeight="1">
      <c r="A40" s="2"/>
      <c r="B40" s="1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4"/>
      <c r="BK40" s="2"/>
      <c r="BL40" s="34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53"/>
    </row>
    <row r="41" spans="1:78" ht="13.5" customHeight="1">
      <c r="A41" s="2"/>
      <c r="B41" s="1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4"/>
      <c r="BK41" s="2"/>
      <c r="BL41" s="34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53"/>
    </row>
    <row r="42" spans="1:78" ht="13.5" customHeight="1">
      <c r="A42" s="2"/>
      <c r="B42" s="1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4"/>
      <c r="BK42" s="2"/>
      <c r="BL42" s="34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53"/>
    </row>
    <row r="43" spans="1:78" ht="13.5" customHeight="1">
      <c r="A43" s="2"/>
      <c r="B43" s="1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4"/>
      <c r="BK43" s="2"/>
      <c r="BL43" s="34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53"/>
    </row>
    <row r="44" spans="1:78" ht="13.5" customHeight="1">
      <c r="A44" s="2"/>
      <c r="B44" s="1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4"/>
      <c r="BK44" s="2"/>
      <c r="BL44" s="35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54"/>
    </row>
    <row r="45" spans="1:78" ht="13.5" customHeight="1">
      <c r="A45" s="2"/>
      <c r="B45" s="1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4"/>
      <c r="BK45" s="2"/>
      <c r="BL45" s="32" t="s">
        <v>41</v>
      </c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51"/>
    </row>
    <row r="46" spans="1:78" ht="13.5" customHeight="1">
      <c r="A46" s="2"/>
      <c r="B46" s="1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4"/>
      <c r="BK46" s="2"/>
      <c r="BL46" s="33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52"/>
    </row>
    <row r="47" spans="1:78" ht="13.5" customHeight="1">
      <c r="A47" s="2"/>
      <c r="B47" s="1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4"/>
      <c r="BK47" s="2"/>
      <c r="BL47" s="34" t="s">
        <v>113</v>
      </c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53"/>
    </row>
    <row r="48" spans="1:78" ht="13.5" customHeight="1">
      <c r="A48" s="2"/>
      <c r="B48" s="1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4"/>
      <c r="BK48" s="2"/>
      <c r="BL48" s="34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53"/>
    </row>
    <row r="49" spans="1:78" ht="13.5" customHeight="1">
      <c r="A49" s="2"/>
      <c r="B49" s="1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4"/>
      <c r="BK49" s="2"/>
      <c r="BL49" s="34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53"/>
    </row>
    <row r="50" spans="1:78" ht="13.5" customHeight="1">
      <c r="A50" s="2"/>
      <c r="B50" s="1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4"/>
      <c r="BK50" s="2"/>
      <c r="BL50" s="34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53"/>
    </row>
    <row r="51" spans="1:78" ht="13.5" customHeight="1">
      <c r="A51" s="2"/>
      <c r="B51" s="1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4"/>
      <c r="BK51" s="2"/>
      <c r="BL51" s="34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53"/>
    </row>
    <row r="52" spans="1:78" ht="13.5" customHeight="1">
      <c r="A52" s="2"/>
      <c r="B52" s="1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4"/>
      <c r="BK52" s="2"/>
      <c r="BL52" s="34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53"/>
    </row>
    <row r="53" spans="1:78" ht="13.5" customHeight="1">
      <c r="A53" s="2"/>
      <c r="B53" s="1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4"/>
      <c r="BK53" s="2"/>
      <c r="BL53" s="34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53"/>
    </row>
    <row r="54" spans="1:78" ht="13.5" customHeight="1">
      <c r="A54" s="2"/>
      <c r="B54" s="1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4"/>
      <c r="BK54" s="2"/>
      <c r="BL54" s="34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53"/>
    </row>
    <row r="55" spans="1:78" ht="13.5" customHeight="1">
      <c r="A55" s="2"/>
      <c r="B55" s="1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4"/>
      <c r="BK55" s="2"/>
      <c r="BL55" s="34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53"/>
    </row>
    <row r="56" spans="1:78" ht="13.5" customHeight="1">
      <c r="A56" s="2"/>
      <c r="B56" s="10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9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9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9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24"/>
      <c r="BK56" s="2"/>
      <c r="BL56" s="34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53"/>
    </row>
    <row r="57" spans="1:78" ht="13.5" customHeight="1">
      <c r="A57" s="2"/>
      <c r="B57" s="10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9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9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9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24"/>
      <c r="BK57" s="2"/>
      <c r="BL57" s="34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53"/>
    </row>
    <row r="58" spans="1:78" ht="13.5" customHeight="1">
      <c r="A58" s="2"/>
      <c r="B58" s="10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9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9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9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24"/>
      <c r="BK58" s="2"/>
      <c r="BL58" s="34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53"/>
    </row>
    <row r="59" spans="1:78" ht="13.5" customHeight="1">
      <c r="A59" s="2"/>
      <c r="B59" s="11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25"/>
      <c r="BK59" s="2"/>
      <c r="BL59" s="34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53"/>
    </row>
    <row r="60" spans="1:78" ht="13.5" customHeight="1">
      <c r="A60" s="2"/>
      <c r="B60" s="9" t="s">
        <v>29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23"/>
      <c r="BK60" s="2"/>
      <c r="BL60" s="34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53"/>
    </row>
    <row r="61" spans="1:78" ht="13.5" customHeight="1">
      <c r="A61" s="2"/>
      <c r="B61" s="9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23"/>
      <c r="BK61" s="2"/>
      <c r="BL61" s="34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53"/>
    </row>
    <row r="62" spans="1:78" ht="13.5" customHeight="1">
      <c r="A62" s="2"/>
      <c r="B62" s="10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4"/>
      <c r="BK62" s="2"/>
      <c r="BL62" s="34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53"/>
    </row>
    <row r="63" spans="1:78" ht="13.5" customHeight="1">
      <c r="A63" s="2"/>
      <c r="B63" s="10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4"/>
      <c r="BK63" s="2"/>
      <c r="BL63" s="35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54"/>
    </row>
    <row r="64" spans="1:78" ht="13.5" customHeight="1">
      <c r="A64" s="2"/>
      <c r="B64" s="10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4"/>
      <c r="BK64" s="2"/>
      <c r="BL64" s="32" t="s">
        <v>43</v>
      </c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51"/>
    </row>
    <row r="65" spans="1:78" ht="13.5" customHeight="1">
      <c r="A65" s="2"/>
      <c r="B65" s="10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4"/>
      <c r="BK65" s="2"/>
      <c r="BL65" s="33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52"/>
    </row>
    <row r="66" spans="1:78" ht="13.5" customHeight="1">
      <c r="A66" s="2"/>
      <c r="B66" s="10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4"/>
      <c r="BK66" s="2"/>
      <c r="BL66" s="34" t="s">
        <v>112</v>
      </c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42"/>
      <c r="BZ66" s="53"/>
    </row>
    <row r="67" spans="1:78" ht="13.5" customHeight="1">
      <c r="A67" s="2"/>
      <c r="B67" s="10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4"/>
      <c r="BK67" s="2"/>
      <c r="BL67" s="34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42"/>
      <c r="BZ67" s="53"/>
    </row>
    <row r="68" spans="1:78" ht="13.5" customHeight="1">
      <c r="A68" s="2"/>
      <c r="B68" s="10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4"/>
      <c r="BK68" s="2"/>
      <c r="BL68" s="34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42"/>
      <c r="BZ68" s="53"/>
    </row>
    <row r="69" spans="1:78" ht="13.5" customHeight="1">
      <c r="A69" s="2"/>
      <c r="B69" s="10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4"/>
      <c r="BK69" s="2"/>
      <c r="BL69" s="34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42"/>
      <c r="BZ69" s="53"/>
    </row>
    <row r="70" spans="1:78" ht="13.5" customHeight="1">
      <c r="A70" s="2"/>
      <c r="B70" s="10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4"/>
      <c r="BK70" s="2"/>
      <c r="BL70" s="34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42"/>
      <c r="BZ70" s="53"/>
    </row>
    <row r="71" spans="1:78" ht="13.5" customHeight="1">
      <c r="A71" s="2"/>
      <c r="B71" s="10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4"/>
      <c r="BK71" s="2"/>
      <c r="BL71" s="34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42"/>
      <c r="BZ71" s="53"/>
    </row>
    <row r="72" spans="1:78" ht="13.5" customHeight="1">
      <c r="A72" s="2"/>
      <c r="B72" s="10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4"/>
      <c r="BK72" s="2"/>
      <c r="BL72" s="34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42"/>
      <c r="BZ72" s="53"/>
    </row>
    <row r="73" spans="1:78" ht="13.5" customHeight="1">
      <c r="A73" s="2"/>
      <c r="B73" s="10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4"/>
      <c r="BK73" s="2"/>
      <c r="BL73" s="34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42"/>
      <c r="BZ73" s="53"/>
    </row>
    <row r="74" spans="1:78" ht="13.5" customHeight="1">
      <c r="A74" s="2"/>
      <c r="B74" s="10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4"/>
      <c r="BK74" s="2"/>
      <c r="BL74" s="34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  <c r="BZ74" s="53"/>
    </row>
    <row r="75" spans="1:78" ht="13.5" customHeight="1">
      <c r="A75" s="2"/>
      <c r="B75" s="10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4"/>
      <c r="BK75" s="2"/>
      <c r="BL75" s="34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  <c r="BZ75" s="53"/>
    </row>
    <row r="76" spans="1:78" ht="13.5" customHeight="1">
      <c r="A76" s="2"/>
      <c r="B76" s="10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4"/>
      <c r="BK76" s="2"/>
      <c r="BL76" s="34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53"/>
    </row>
    <row r="77" spans="1:78" ht="13.5" customHeight="1">
      <c r="A77" s="2"/>
      <c r="B77" s="10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4"/>
      <c r="BK77" s="2"/>
      <c r="BL77" s="34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53"/>
    </row>
    <row r="78" spans="1:78" ht="13.5" customHeight="1">
      <c r="A78" s="2"/>
      <c r="B78" s="10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4"/>
      <c r="BK78" s="2"/>
      <c r="BL78" s="34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53"/>
    </row>
    <row r="79" spans="1:78" ht="13.5" customHeight="1">
      <c r="A79" s="2"/>
      <c r="B79" s="10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9"/>
      <c r="V79" s="19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9"/>
      <c r="AP79" s="19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24"/>
      <c r="BK79" s="2"/>
      <c r="BL79" s="34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53"/>
    </row>
    <row r="80" spans="1:78" ht="13.5" customHeight="1">
      <c r="A80" s="2"/>
      <c r="B80" s="10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9"/>
      <c r="V80" s="19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9"/>
      <c r="AP80" s="19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24"/>
      <c r="BK80" s="2"/>
      <c r="BL80" s="34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53"/>
    </row>
    <row r="81" spans="1:78" ht="13.5" customHeight="1">
      <c r="A81" s="2"/>
      <c r="B81" s="10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2"/>
      <c r="V81" s="2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2"/>
      <c r="AP81" s="2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2"/>
      <c r="BJ81" s="24"/>
      <c r="BK81" s="2"/>
      <c r="BL81" s="34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53"/>
    </row>
    <row r="82" spans="1:78" ht="13.5" customHeight="1">
      <c r="A82" s="2"/>
      <c r="B82" s="11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25"/>
      <c r="BK82" s="2"/>
      <c r="BL82" s="35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54"/>
    </row>
    <row r="83" spans="1:78">
      <c r="C83" s="18" t="s">
        <v>45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</row>
    <row r="84" spans="1:78" hidden="1">
      <c r="B84" s="12" t="s">
        <v>38</v>
      </c>
      <c r="C84" s="12"/>
      <c r="D84" s="12"/>
      <c r="E84" s="12" t="s">
        <v>49</v>
      </c>
      <c r="F84" s="12" t="s">
        <v>34</v>
      </c>
      <c r="G84" s="12" t="s">
        <v>51</v>
      </c>
      <c r="H84" s="12" t="s">
        <v>53</v>
      </c>
      <c r="I84" s="12" t="s">
        <v>56</v>
      </c>
      <c r="J84" s="12" t="s">
        <v>0</v>
      </c>
      <c r="K84" s="12" t="s">
        <v>25</v>
      </c>
      <c r="L84" s="12" t="s">
        <v>54</v>
      </c>
      <c r="M84" s="12" t="s">
        <v>57</v>
      </c>
      <c r="N84" s="12" t="s">
        <v>58</v>
      </c>
      <c r="O84" s="12" t="s">
        <v>62</v>
      </c>
    </row>
    <row r="85" spans="1:78" hidden="1">
      <c r="B85" s="12"/>
      <c r="C85" s="12"/>
      <c r="D85" s="12"/>
      <c r="E85" s="12" t="str">
        <f>データ!AI6</f>
        <v>【105.07】</v>
      </c>
      <c r="F85" s="12" t="str">
        <f>データ!AT6</f>
        <v>【63.54】</v>
      </c>
      <c r="G85" s="12" t="str">
        <f>データ!BE6</f>
        <v>【50.90】</v>
      </c>
      <c r="H85" s="12" t="str">
        <f>データ!BP6</f>
        <v>【1,099.15】</v>
      </c>
      <c r="I85" s="12" t="str">
        <f>データ!CA6</f>
        <v>【72.92】</v>
      </c>
      <c r="J85" s="12" t="str">
        <f>データ!CL6</f>
        <v>【225.78】</v>
      </c>
      <c r="K85" s="12" t="str">
        <f>データ!CW6</f>
        <v>【43.17】</v>
      </c>
      <c r="L85" s="12" t="str">
        <f>データ!DH6</f>
        <v>【86.31】</v>
      </c>
      <c r="M85" s="12" t="str">
        <f>データ!DS6</f>
        <v>【30.82】</v>
      </c>
      <c r="N85" s="12" t="str">
        <f>データ!ED6</f>
        <v>【0.06】</v>
      </c>
      <c r="O85" s="12" t="str">
        <f>データ!EO6</f>
        <v>【0.15】</v>
      </c>
    </row>
  </sheetData>
  <sheetProtection algorithmName="SHA-512" hashValue="CCpJjeQpEI2EKYrbzFGGEZ/bvhj+RI1OQOzkim97llT1q2278g3PAiQ2UuIBylLe5Y0uZmkUBofa6Hs5wVXipQ==" saltValue="HzhN6ZJ83PM1X4jENzBLzA==" spinCount="100000" sheet="1" objects="1" scenarios="1" formatCells="0" formatColumns="0" formatRows="0"/>
  <mergeCells count="51"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C83:BJ83"/>
    <mergeCell ref="B2:BZ4"/>
    <mergeCell ref="BL11:BZ13"/>
    <mergeCell ref="B14:BJ15"/>
    <mergeCell ref="BL14:BZ15"/>
    <mergeCell ref="BL45:BZ46"/>
    <mergeCell ref="B60:BJ61"/>
    <mergeCell ref="BL64:BZ65"/>
    <mergeCell ref="BL16:BZ44"/>
    <mergeCell ref="BL47:BZ63"/>
    <mergeCell ref="BL66:BZ82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ER13"/>
  <sheetViews>
    <sheetView showGridLines="0" workbookViewId="0"/>
  </sheetViews>
  <sheetFormatPr defaultRowHeight="13.2"/>
  <cols>
    <col min="2" max="144" width="11.88671875" customWidth="1"/>
  </cols>
  <sheetData>
    <row r="1" spans="1:148">
      <c r="A1" t="s">
        <v>59</v>
      </c>
      <c r="Y1" s="74">
        <v>1</v>
      </c>
      <c r="Z1" s="74">
        <v>1</v>
      </c>
      <c r="AA1" s="74">
        <v>1</v>
      </c>
      <c r="AB1" s="74">
        <v>1</v>
      </c>
      <c r="AC1" s="74">
        <v>1</v>
      </c>
      <c r="AD1" s="74">
        <v>1</v>
      </c>
      <c r="AE1" s="74">
        <v>1</v>
      </c>
      <c r="AF1" s="74">
        <v>1</v>
      </c>
      <c r="AG1" s="74">
        <v>1</v>
      </c>
      <c r="AH1" s="74">
        <v>1</v>
      </c>
      <c r="AI1" s="74"/>
      <c r="AJ1" s="74">
        <v>1</v>
      </c>
      <c r="AK1" s="74">
        <v>1</v>
      </c>
      <c r="AL1" s="74">
        <v>1</v>
      </c>
      <c r="AM1" s="74">
        <v>1</v>
      </c>
      <c r="AN1" s="74">
        <v>1</v>
      </c>
      <c r="AO1" s="74">
        <v>1</v>
      </c>
      <c r="AP1" s="74">
        <v>1</v>
      </c>
      <c r="AQ1" s="74">
        <v>1</v>
      </c>
      <c r="AR1" s="74">
        <v>1</v>
      </c>
      <c r="AS1" s="74">
        <v>1</v>
      </c>
      <c r="AT1" s="74"/>
      <c r="AU1" s="74">
        <v>1</v>
      </c>
      <c r="AV1" s="74">
        <v>1</v>
      </c>
      <c r="AW1" s="74">
        <v>1</v>
      </c>
      <c r="AX1" s="74">
        <v>1</v>
      </c>
      <c r="AY1" s="74">
        <v>1</v>
      </c>
      <c r="AZ1" s="74">
        <v>1</v>
      </c>
      <c r="BA1" s="74">
        <v>1</v>
      </c>
      <c r="BB1" s="74">
        <v>1</v>
      </c>
      <c r="BC1" s="74">
        <v>1</v>
      </c>
      <c r="BD1" s="74">
        <v>1</v>
      </c>
      <c r="BE1" s="74"/>
      <c r="BF1" s="74">
        <v>1</v>
      </c>
      <c r="BG1" s="74">
        <v>1</v>
      </c>
      <c r="BH1" s="74">
        <v>1</v>
      </c>
      <c r="BI1" s="74">
        <v>1</v>
      </c>
      <c r="BJ1" s="74">
        <v>1</v>
      </c>
      <c r="BK1" s="74">
        <v>1</v>
      </c>
      <c r="BL1" s="74">
        <v>1</v>
      </c>
      <c r="BM1" s="74">
        <v>1</v>
      </c>
      <c r="BN1" s="74">
        <v>1</v>
      </c>
      <c r="BO1" s="74">
        <v>1</v>
      </c>
      <c r="BP1" s="74"/>
      <c r="BQ1" s="74">
        <v>1</v>
      </c>
      <c r="BR1" s="74">
        <v>1</v>
      </c>
      <c r="BS1" s="74">
        <v>1</v>
      </c>
      <c r="BT1" s="74">
        <v>1</v>
      </c>
      <c r="BU1" s="74">
        <v>1</v>
      </c>
      <c r="BV1" s="74">
        <v>1</v>
      </c>
      <c r="BW1" s="74">
        <v>1</v>
      </c>
      <c r="BX1" s="74">
        <v>1</v>
      </c>
      <c r="BY1" s="74">
        <v>1</v>
      </c>
      <c r="BZ1" s="74">
        <v>1</v>
      </c>
      <c r="CA1" s="74"/>
      <c r="CB1" s="74">
        <v>1</v>
      </c>
      <c r="CC1" s="74">
        <v>1</v>
      </c>
      <c r="CD1" s="74">
        <v>1</v>
      </c>
      <c r="CE1" s="74">
        <v>1</v>
      </c>
      <c r="CF1" s="74">
        <v>1</v>
      </c>
      <c r="CG1" s="74">
        <v>1</v>
      </c>
      <c r="CH1" s="74">
        <v>1</v>
      </c>
      <c r="CI1" s="74">
        <v>1</v>
      </c>
      <c r="CJ1" s="74">
        <v>1</v>
      </c>
      <c r="CK1" s="74">
        <v>1</v>
      </c>
      <c r="CL1" s="74"/>
      <c r="CM1" s="74">
        <v>1</v>
      </c>
      <c r="CN1" s="74">
        <v>1</v>
      </c>
      <c r="CO1" s="74">
        <v>1</v>
      </c>
      <c r="CP1" s="74">
        <v>1</v>
      </c>
      <c r="CQ1" s="74">
        <v>1</v>
      </c>
      <c r="CR1" s="74">
        <v>1</v>
      </c>
      <c r="CS1" s="74">
        <v>1</v>
      </c>
      <c r="CT1" s="74">
        <v>1</v>
      </c>
      <c r="CU1" s="74">
        <v>1</v>
      </c>
      <c r="CV1" s="74">
        <v>1</v>
      </c>
      <c r="CW1" s="74"/>
      <c r="CX1" s="74">
        <v>1</v>
      </c>
      <c r="CY1" s="74">
        <v>1</v>
      </c>
      <c r="CZ1" s="74">
        <v>1</v>
      </c>
      <c r="DA1" s="74">
        <v>1</v>
      </c>
      <c r="DB1" s="74">
        <v>1</v>
      </c>
      <c r="DC1" s="74">
        <v>1</v>
      </c>
      <c r="DD1" s="74">
        <v>1</v>
      </c>
      <c r="DE1" s="74">
        <v>1</v>
      </c>
      <c r="DF1" s="74">
        <v>1</v>
      </c>
      <c r="DG1" s="74">
        <v>1</v>
      </c>
      <c r="DH1" s="74"/>
      <c r="DI1" s="74">
        <v>1</v>
      </c>
      <c r="DJ1" s="74">
        <v>1</v>
      </c>
      <c r="DK1" s="74">
        <v>1</v>
      </c>
      <c r="DL1" s="74">
        <v>1</v>
      </c>
      <c r="DM1" s="74">
        <v>1</v>
      </c>
      <c r="DN1" s="74">
        <v>1</v>
      </c>
      <c r="DO1" s="74">
        <v>1</v>
      </c>
      <c r="DP1" s="74">
        <v>1</v>
      </c>
      <c r="DQ1" s="74">
        <v>1</v>
      </c>
      <c r="DR1" s="74">
        <v>1</v>
      </c>
      <c r="DS1" s="74"/>
      <c r="DT1" s="74">
        <v>1</v>
      </c>
      <c r="DU1" s="74">
        <v>1</v>
      </c>
      <c r="DV1" s="74">
        <v>1</v>
      </c>
      <c r="DW1" s="74">
        <v>1</v>
      </c>
      <c r="DX1" s="74">
        <v>1</v>
      </c>
      <c r="DY1" s="74">
        <v>1</v>
      </c>
      <c r="DZ1" s="74">
        <v>1</v>
      </c>
      <c r="EA1" s="74">
        <v>1</v>
      </c>
      <c r="EB1" s="74">
        <v>1</v>
      </c>
      <c r="EC1" s="74">
        <v>1</v>
      </c>
      <c r="ED1" s="74"/>
      <c r="EE1" s="74">
        <v>1</v>
      </c>
      <c r="EF1" s="74">
        <v>1</v>
      </c>
      <c r="EG1" s="74">
        <v>1</v>
      </c>
      <c r="EH1" s="74">
        <v>1</v>
      </c>
      <c r="EI1" s="74">
        <v>1</v>
      </c>
      <c r="EJ1" s="74">
        <v>1</v>
      </c>
      <c r="EK1" s="74">
        <v>1</v>
      </c>
      <c r="EL1" s="74">
        <v>1</v>
      </c>
      <c r="EM1" s="74">
        <v>1</v>
      </c>
      <c r="EN1" s="74">
        <v>1</v>
      </c>
      <c r="EO1" s="74"/>
    </row>
    <row r="2" spans="1:148">
      <c r="A2" s="56" t="s">
        <v>55</v>
      </c>
      <c r="B2" s="56">
        <f t="shared" ref="B2:EO2" si="0">COLUMN()-1</f>
        <v>1</v>
      </c>
      <c r="C2" s="56">
        <f t="shared" si="0"/>
        <v>2</v>
      </c>
      <c r="D2" s="56">
        <f t="shared" si="0"/>
        <v>3</v>
      </c>
      <c r="E2" s="56">
        <f t="shared" si="0"/>
        <v>4</v>
      </c>
      <c r="F2" s="56">
        <f t="shared" si="0"/>
        <v>5</v>
      </c>
      <c r="G2" s="56">
        <f t="shared" si="0"/>
        <v>6</v>
      </c>
      <c r="H2" s="56">
        <f t="shared" si="0"/>
        <v>7</v>
      </c>
      <c r="I2" s="56">
        <f t="shared" si="0"/>
        <v>8</v>
      </c>
      <c r="J2" s="56">
        <f t="shared" si="0"/>
        <v>9</v>
      </c>
      <c r="K2" s="56">
        <f t="shared" si="0"/>
        <v>10</v>
      </c>
      <c r="L2" s="56">
        <f t="shared" si="0"/>
        <v>11</v>
      </c>
      <c r="M2" s="56">
        <f t="shared" si="0"/>
        <v>12</v>
      </c>
      <c r="N2" s="56">
        <f t="shared" si="0"/>
        <v>13</v>
      </c>
      <c r="O2" s="56">
        <f t="shared" si="0"/>
        <v>14</v>
      </c>
      <c r="P2" s="56">
        <f t="shared" si="0"/>
        <v>15</v>
      </c>
      <c r="Q2" s="56">
        <f t="shared" si="0"/>
        <v>16</v>
      </c>
      <c r="R2" s="56">
        <f t="shared" si="0"/>
        <v>17</v>
      </c>
      <c r="S2" s="56">
        <f t="shared" si="0"/>
        <v>18</v>
      </c>
      <c r="T2" s="56">
        <f t="shared" si="0"/>
        <v>19</v>
      </c>
      <c r="U2" s="56">
        <f t="shared" si="0"/>
        <v>20</v>
      </c>
      <c r="V2" s="56">
        <f t="shared" si="0"/>
        <v>21</v>
      </c>
      <c r="W2" s="56">
        <f t="shared" si="0"/>
        <v>22</v>
      </c>
      <c r="X2" s="56">
        <f t="shared" si="0"/>
        <v>23</v>
      </c>
      <c r="Y2" s="56">
        <f t="shared" si="0"/>
        <v>24</v>
      </c>
      <c r="Z2" s="56">
        <f t="shared" si="0"/>
        <v>25</v>
      </c>
      <c r="AA2" s="56">
        <f t="shared" si="0"/>
        <v>26</v>
      </c>
      <c r="AB2" s="56">
        <f t="shared" si="0"/>
        <v>27</v>
      </c>
      <c r="AC2" s="56">
        <f t="shared" si="0"/>
        <v>28</v>
      </c>
      <c r="AD2" s="56">
        <f t="shared" si="0"/>
        <v>29</v>
      </c>
      <c r="AE2" s="56">
        <f t="shared" si="0"/>
        <v>30</v>
      </c>
      <c r="AF2" s="56">
        <f t="shared" si="0"/>
        <v>31</v>
      </c>
      <c r="AG2" s="56">
        <f t="shared" si="0"/>
        <v>32</v>
      </c>
      <c r="AH2" s="56">
        <f t="shared" si="0"/>
        <v>33</v>
      </c>
      <c r="AI2" s="56">
        <f t="shared" si="0"/>
        <v>34</v>
      </c>
      <c r="AJ2" s="56">
        <f t="shared" si="0"/>
        <v>35</v>
      </c>
      <c r="AK2" s="56">
        <f t="shared" si="0"/>
        <v>36</v>
      </c>
      <c r="AL2" s="56">
        <f t="shared" si="0"/>
        <v>37</v>
      </c>
      <c r="AM2" s="56">
        <f t="shared" si="0"/>
        <v>38</v>
      </c>
      <c r="AN2" s="56">
        <f t="shared" si="0"/>
        <v>39</v>
      </c>
      <c r="AO2" s="56">
        <f t="shared" si="0"/>
        <v>40</v>
      </c>
      <c r="AP2" s="56">
        <f t="shared" si="0"/>
        <v>41</v>
      </c>
      <c r="AQ2" s="56">
        <f t="shared" si="0"/>
        <v>42</v>
      </c>
      <c r="AR2" s="56">
        <f t="shared" si="0"/>
        <v>43</v>
      </c>
      <c r="AS2" s="56">
        <f t="shared" si="0"/>
        <v>44</v>
      </c>
      <c r="AT2" s="56">
        <f t="shared" si="0"/>
        <v>45</v>
      </c>
      <c r="AU2" s="56">
        <f t="shared" si="0"/>
        <v>46</v>
      </c>
      <c r="AV2" s="56">
        <f t="shared" si="0"/>
        <v>47</v>
      </c>
      <c r="AW2" s="56">
        <f t="shared" si="0"/>
        <v>48</v>
      </c>
      <c r="AX2" s="56">
        <f t="shared" si="0"/>
        <v>49</v>
      </c>
      <c r="AY2" s="56">
        <f t="shared" si="0"/>
        <v>50</v>
      </c>
      <c r="AZ2" s="56">
        <f t="shared" si="0"/>
        <v>51</v>
      </c>
      <c r="BA2" s="56">
        <f t="shared" si="0"/>
        <v>52</v>
      </c>
      <c r="BB2" s="56">
        <f t="shared" si="0"/>
        <v>53</v>
      </c>
      <c r="BC2" s="56">
        <f t="shared" si="0"/>
        <v>54</v>
      </c>
      <c r="BD2" s="56">
        <f t="shared" si="0"/>
        <v>55</v>
      </c>
      <c r="BE2" s="56">
        <f t="shared" si="0"/>
        <v>56</v>
      </c>
      <c r="BF2" s="56">
        <f t="shared" si="0"/>
        <v>57</v>
      </c>
      <c r="BG2" s="56">
        <f t="shared" si="0"/>
        <v>58</v>
      </c>
      <c r="BH2" s="56">
        <f t="shared" si="0"/>
        <v>59</v>
      </c>
      <c r="BI2" s="56">
        <f t="shared" si="0"/>
        <v>60</v>
      </c>
      <c r="BJ2" s="56">
        <f t="shared" si="0"/>
        <v>61</v>
      </c>
      <c r="BK2" s="56">
        <f t="shared" si="0"/>
        <v>62</v>
      </c>
      <c r="BL2" s="56">
        <f t="shared" si="0"/>
        <v>63</v>
      </c>
      <c r="BM2" s="56">
        <f t="shared" si="0"/>
        <v>64</v>
      </c>
      <c r="BN2" s="56">
        <f t="shared" si="0"/>
        <v>65</v>
      </c>
      <c r="BO2" s="56">
        <f t="shared" si="0"/>
        <v>66</v>
      </c>
      <c r="BP2" s="56">
        <f t="shared" si="0"/>
        <v>67</v>
      </c>
      <c r="BQ2" s="56">
        <f t="shared" si="0"/>
        <v>68</v>
      </c>
      <c r="BR2" s="56">
        <f t="shared" si="0"/>
        <v>69</v>
      </c>
      <c r="BS2" s="56">
        <f t="shared" si="0"/>
        <v>70</v>
      </c>
      <c r="BT2" s="56">
        <f t="shared" si="0"/>
        <v>71</v>
      </c>
      <c r="BU2" s="56">
        <f t="shared" si="0"/>
        <v>72</v>
      </c>
      <c r="BV2" s="56">
        <f t="shared" si="0"/>
        <v>73</v>
      </c>
      <c r="BW2" s="56">
        <f t="shared" si="0"/>
        <v>74</v>
      </c>
      <c r="BX2" s="56">
        <f t="shared" si="0"/>
        <v>75</v>
      </c>
      <c r="BY2" s="56">
        <f t="shared" si="0"/>
        <v>76</v>
      </c>
      <c r="BZ2" s="56">
        <f t="shared" si="0"/>
        <v>77</v>
      </c>
      <c r="CA2" s="56">
        <f t="shared" si="0"/>
        <v>78</v>
      </c>
      <c r="CB2" s="56">
        <f t="shared" si="0"/>
        <v>79</v>
      </c>
      <c r="CC2" s="56">
        <f t="shared" si="0"/>
        <v>80</v>
      </c>
      <c r="CD2" s="56">
        <f t="shared" si="0"/>
        <v>81</v>
      </c>
      <c r="CE2" s="56">
        <f t="shared" si="0"/>
        <v>82</v>
      </c>
      <c r="CF2" s="56">
        <f t="shared" si="0"/>
        <v>83</v>
      </c>
      <c r="CG2" s="56">
        <f t="shared" si="0"/>
        <v>84</v>
      </c>
      <c r="CH2" s="56">
        <f t="shared" si="0"/>
        <v>85</v>
      </c>
      <c r="CI2" s="56">
        <f t="shared" si="0"/>
        <v>86</v>
      </c>
      <c r="CJ2" s="56">
        <f t="shared" si="0"/>
        <v>87</v>
      </c>
      <c r="CK2" s="56">
        <f t="shared" si="0"/>
        <v>88</v>
      </c>
      <c r="CL2" s="56">
        <f t="shared" si="0"/>
        <v>89</v>
      </c>
      <c r="CM2" s="56">
        <f t="shared" si="0"/>
        <v>90</v>
      </c>
      <c r="CN2" s="56">
        <f t="shared" si="0"/>
        <v>91</v>
      </c>
      <c r="CO2" s="56">
        <f t="shared" si="0"/>
        <v>92</v>
      </c>
      <c r="CP2" s="56">
        <f t="shared" si="0"/>
        <v>93</v>
      </c>
      <c r="CQ2" s="56">
        <f t="shared" si="0"/>
        <v>94</v>
      </c>
      <c r="CR2" s="56">
        <f t="shared" si="0"/>
        <v>95</v>
      </c>
      <c r="CS2" s="56">
        <f t="shared" si="0"/>
        <v>96</v>
      </c>
      <c r="CT2" s="56">
        <f t="shared" si="0"/>
        <v>97</v>
      </c>
      <c r="CU2" s="56">
        <f t="shared" si="0"/>
        <v>98</v>
      </c>
      <c r="CV2" s="56">
        <f t="shared" si="0"/>
        <v>99</v>
      </c>
      <c r="CW2" s="56">
        <f t="shared" si="0"/>
        <v>100</v>
      </c>
      <c r="CX2" s="56">
        <f t="shared" si="0"/>
        <v>101</v>
      </c>
      <c r="CY2" s="56">
        <f t="shared" si="0"/>
        <v>102</v>
      </c>
      <c r="CZ2" s="56">
        <f t="shared" si="0"/>
        <v>103</v>
      </c>
      <c r="DA2" s="56">
        <f t="shared" si="0"/>
        <v>104</v>
      </c>
      <c r="DB2" s="56">
        <f t="shared" si="0"/>
        <v>105</v>
      </c>
      <c r="DC2" s="56">
        <f t="shared" si="0"/>
        <v>106</v>
      </c>
      <c r="DD2" s="56">
        <f t="shared" si="0"/>
        <v>107</v>
      </c>
      <c r="DE2" s="56">
        <f t="shared" si="0"/>
        <v>108</v>
      </c>
      <c r="DF2" s="56">
        <f t="shared" si="0"/>
        <v>109</v>
      </c>
      <c r="DG2" s="56">
        <f t="shared" si="0"/>
        <v>110</v>
      </c>
      <c r="DH2" s="56">
        <f t="shared" si="0"/>
        <v>111</v>
      </c>
      <c r="DI2" s="56">
        <f t="shared" si="0"/>
        <v>112</v>
      </c>
      <c r="DJ2" s="56">
        <f t="shared" si="0"/>
        <v>113</v>
      </c>
      <c r="DK2" s="56">
        <f t="shared" si="0"/>
        <v>114</v>
      </c>
      <c r="DL2" s="56">
        <f t="shared" si="0"/>
        <v>115</v>
      </c>
      <c r="DM2" s="56">
        <f t="shared" si="0"/>
        <v>116</v>
      </c>
      <c r="DN2" s="56">
        <f t="shared" si="0"/>
        <v>117</v>
      </c>
      <c r="DO2" s="56">
        <f t="shared" si="0"/>
        <v>118</v>
      </c>
      <c r="DP2" s="56">
        <f t="shared" si="0"/>
        <v>119</v>
      </c>
      <c r="DQ2" s="56">
        <f t="shared" si="0"/>
        <v>120</v>
      </c>
      <c r="DR2" s="56">
        <f t="shared" si="0"/>
        <v>121</v>
      </c>
      <c r="DS2" s="56">
        <f t="shared" si="0"/>
        <v>122</v>
      </c>
      <c r="DT2" s="56">
        <f t="shared" si="0"/>
        <v>123</v>
      </c>
      <c r="DU2" s="56">
        <f t="shared" si="0"/>
        <v>124</v>
      </c>
      <c r="DV2" s="56">
        <f t="shared" si="0"/>
        <v>125</v>
      </c>
      <c r="DW2" s="56">
        <f t="shared" si="0"/>
        <v>126</v>
      </c>
      <c r="DX2" s="56">
        <f t="shared" si="0"/>
        <v>127</v>
      </c>
      <c r="DY2" s="56">
        <f t="shared" si="0"/>
        <v>128</v>
      </c>
      <c r="DZ2" s="56">
        <f t="shared" si="0"/>
        <v>129</v>
      </c>
      <c r="EA2" s="56">
        <f t="shared" si="0"/>
        <v>130</v>
      </c>
      <c r="EB2" s="56">
        <f t="shared" si="0"/>
        <v>131</v>
      </c>
      <c r="EC2" s="56">
        <f t="shared" si="0"/>
        <v>132</v>
      </c>
      <c r="ED2" s="56">
        <f t="shared" si="0"/>
        <v>133</v>
      </c>
      <c r="EE2" s="56">
        <f t="shared" si="0"/>
        <v>134</v>
      </c>
      <c r="EF2" s="56">
        <f t="shared" si="0"/>
        <v>135</v>
      </c>
      <c r="EG2" s="56">
        <f t="shared" si="0"/>
        <v>136</v>
      </c>
      <c r="EH2" s="56">
        <f t="shared" si="0"/>
        <v>137</v>
      </c>
      <c r="EI2" s="56">
        <f t="shared" si="0"/>
        <v>138</v>
      </c>
      <c r="EJ2" s="56">
        <f t="shared" si="0"/>
        <v>139</v>
      </c>
      <c r="EK2" s="56">
        <f t="shared" si="0"/>
        <v>140</v>
      </c>
      <c r="EL2" s="56">
        <f t="shared" si="0"/>
        <v>141</v>
      </c>
      <c r="EM2" s="56">
        <f t="shared" si="0"/>
        <v>142</v>
      </c>
      <c r="EN2" s="56">
        <f t="shared" si="0"/>
        <v>143</v>
      </c>
      <c r="EO2" s="56">
        <f t="shared" si="0"/>
        <v>144</v>
      </c>
    </row>
    <row r="3" spans="1:148">
      <c r="A3" s="56" t="s">
        <v>36</v>
      </c>
      <c r="B3" s="58" t="s">
        <v>64</v>
      </c>
      <c r="C3" s="58" t="s">
        <v>47</v>
      </c>
      <c r="D3" s="58" t="s">
        <v>10</v>
      </c>
      <c r="E3" s="58" t="s">
        <v>21</v>
      </c>
      <c r="F3" s="58" t="s">
        <v>63</v>
      </c>
      <c r="G3" s="58" t="s">
        <v>22</v>
      </c>
      <c r="H3" s="64" t="s">
        <v>66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72"/>
      <c r="Y3" s="75" t="s">
        <v>4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29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8">
      <c r="A4" s="56" t="s">
        <v>67</v>
      </c>
      <c r="B4" s="59"/>
      <c r="C4" s="59"/>
      <c r="D4" s="59"/>
      <c r="E4" s="59"/>
      <c r="F4" s="59"/>
      <c r="G4" s="59"/>
      <c r="H4" s="65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73"/>
      <c r="Y4" s="76" t="s">
        <v>52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44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65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33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68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69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70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48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61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71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72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8">
      <c r="A5" s="56" t="s">
        <v>40</v>
      </c>
      <c r="B5" s="60"/>
      <c r="C5" s="60"/>
      <c r="D5" s="60"/>
      <c r="E5" s="60"/>
      <c r="F5" s="60"/>
      <c r="G5" s="60"/>
      <c r="H5" s="66" t="s">
        <v>73</v>
      </c>
      <c r="I5" s="66" t="s">
        <v>74</v>
      </c>
      <c r="J5" s="66" t="s">
        <v>60</v>
      </c>
      <c r="K5" s="66" t="s">
        <v>75</v>
      </c>
      <c r="L5" s="66" t="s">
        <v>26</v>
      </c>
      <c r="M5" s="66" t="s">
        <v>15</v>
      </c>
      <c r="N5" s="66" t="s">
        <v>76</v>
      </c>
      <c r="O5" s="66" t="s">
        <v>77</v>
      </c>
      <c r="P5" s="66" t="s">
        <v>78</v>
      </c>
      <c r="Q5" s="66" t="s">
        <v>79</v>
      </c>
      <c r="R5" s="66" t="s">
        <v>80</v>
      </c>
      <c r="S5" s="66" t="s">
        <v>81</v>
      </c>
      <c r="T5" s="66" t="s">
        <v>82</v>
      </c>
      <c r="U5" s="66" t="s">
        <v>83</v>
      </c>
      <c r="V5" s="66" t="s">
        <v>84</v>
      </c>
      <c r="W5" s="66" t="s">
        <v>85</v>
      </c>
      <c r="X5" s="66" t="s">
        <v>86</v>
      </c>
      <c r="Y5" s="66" t="s">
        <v>87</v>
      </c>
      <c r="Z5" s="66" t="s">
        <v>9</v>
      </c>
      <c r="AA5" s="66" t="s">
        <v>88</v>
      </c>
      <c r="AB5" s="66" t="s">
        <v>89</v>
      </c>
      <c r="AC5" s="66" t="s">
        <v>90</v>
      </c>
      <c r="AD5" s="66" t="s">
        <v>91</v>
      </c>
      <c r="AE5" s="66" t="s">
        <v>92</v>
      </c>
      <c r="AF5" s="66" t="s">
        <v>42</v>
      </c>
      <c r="AG5" s="66" t="s">
        <v>93</v>
      </c>
      <c r="AH5" s="66" t="s">
        <v>94</v>
      </c>
      <c r="AI5" s="66" t="s">
        <v>38</v>
      </c>
      <c r="AJ5" s="66" t="s">
        <v>87</v>
      </c>
      <c r="AK5" s="66" t="s">
        <v>9</v>
      </c>
      <c r="AL5" s="66" t="s">
        <v>88</v>
      </c>
      <c r="AM5" s="66" t="s">
        <v>89</v>
      </c>
      <c r="AN5" s="66" t="s">
        <v>90</v>
      </c>
      <c r="AO5" s="66" t="s">
        <v>91</v>
      </c>
      <c r="AP5" s="66" t="s">
        <v>92</v>
      </c>
      <c r="AQ5" s="66" t="s">
        <v>42</v>
      </c>
      <c r="AR5" s="66" t="s">
        <v>93</v>
      </c>
      <c r="AS5" s="66" t="s">
        <v>94</v>
      </c>
      <c r="AT5" s="66" t="s">
        <v>95</v>
      </c>
      <c r="AU5" s="66" t="s">
        <v>87</v>
      </c>
      <c r="AV5" s="66" t="s">
        <v>9</v>
      </c>
      <c r="AW5" s="66" t="s">
        <v>88</v>
      </c>
      <c r="AX5" s="66" t="s">
        <v>89</v>
      </c>
      <c r="AY5" s="66" t="s">
        <v>90</v>
      </c>
      <c r="AZ5" s="66" t="s">
        <v>91</v>
      </c>
      <c r="BA5" s="66" t="s">
        <v>92</v>
      </c>
      <c r="BB5" s="66" t="s">
        <v>42</v>
      </c>
      <c r="BC5" s="66" t="s">
        <v>93</v>
      </c>
      <c r="BD5" s="66" t="s">
        <v>94</v>
      </c>
      <c r="BE5" s="66" t="s">
        <v>95</v>
      </c>
      <c r="BF5" s="66" t="s">
        <v>87</v>
      </c>
      <c r="BG5" s="66" t="s">
        <v>9</v>
      </c>
      <c r="BH5" s="66" t="s">
        <v>88</v>
      </c>
      <c r="BI5" s="66" t="s">
        <v>89</v>
      </c>
      <c r="BJ5" s="66" t="s">
        <v>90</v>
      </c>
      <c r="BK5" s="66" t="s">
        <v>91</v>
      </c>
      <c r="BL5" s="66" t="s">
        <v>92</v>
      </c>
      <c r="BM5" s="66" t="s">
        <v>42</v>
      </c>
      <c r="BN5" s="66" t="s">
        <v>93</v>
      </c>
      <c r="BO5" s="66" t="s">
        <v>94</v>
      </c>
      <c r="BP5" s="66" t="s">
        <v>95</v>
      </c>
      <c r="BQ5" s="66" t="s">
        <v>87</v>
      </c>
      <c r="BR5" s="66" t="s">
        <v>9</v>
      </c>
      <c r="BS5" s="66" t="s">
        <v>88</v>
      </c>
      <c r="BT5" s="66" t="s">
        <v>89</v>
      </c>
      <c r="BU5" s="66" t="s">
        <v>90</v>
      </c>
      <c r="BV5" s="66" t="s">
        <v>91</v>
      </c>
      <c r="BW5" s="66" t="s">
        <v>92</v>
      </c>
      <c r="BX5" s="66" t="s">
        <v>42</v>
      </c>
      <c r="BY5" s="66" t="s">
        <v>93</v>
      </c>
      <c r="BZ5" s="66" t="s">
        <v>94</v>
      </c>
      <c r="CA5" s="66" t="s">
        <v>95</v>
      </c>
      <c r="CB5" s="66" t="s">
        <v>87</v>
      </c>
      <c r="CC5" s="66" t="s">
        <v>9</v>
      </c>
      <c r="CD5" s="66" t="s">
        <v>88</v>
      </c>
      <c r="CE5" s="66" t="s">
        <v>89</v>
      </c>
      <c r="CF5" s="66" t="s">
        <v>90</v>
      </c>
      <c r="CG5" s="66" t="s">
        <v>91</v>
      </c>
      <c r="CH5" s="66" t="s">
        <v>92</v>
      </c>
      <c r="CI5" s="66" t="s">
        <v>42</v>
      </c>
      <c r="CJ5" s="66" t="s">
        <v>93</v>
      </c>
      <c r="CK5" s="66" t="s">
        <v>94</v>
      </c>
      <c r="CL5" s="66" t="s">
        <v>95</v>
      </c>
      <c r="CM5" s="66" t="s">
        <v>87</v>
      </c>
      <c r="CN5" s="66" t="s">
        <v>9</v>
      </c>
      <c r="CO5" s="66" t="s">
        <v>88</v>
      </c>
      <c r="CP5" s="66" t="s">
        <v>89</v>
      </c>
      <c r="CQ5" s="66" t="s">
        <v>90</v>
      </c>
      <c r="CR5" s="66" t="s">
        <v>91</v>
      </c>
      <c r="CS5" s="66" t="s">
        <v>92</v>
      </c>
      <c r="CT5" s="66" t="s">
        <v>42</v>
      </c>
      <c r="CU5" s="66" t="s">
        <v>93</v>
      </c>
      <c r="CV5" s="66" t="s">
        <v>94</v>
      </c>
      <c r="CW5" s="66" t="s">
        <v>95</v>
      </c>
      <c r="CX5" s="66" t="s">
        <v>87</v>
      </c>
      <c r="CY5" s="66" t="s">
        <v>9</v>
      </c>
      <c r="CZ5" s="66" t="s">
        <v>88</v>
      </c>
      <c r="DA5" s="66" t="s">
        <v>89</v>
      </c>
      <c r="DB5" s="66" t="s">
        <v>90</v>
      </c>
      <c r="DC5" s="66" t="s">
        <v>91</v>
      </c>
      <c r="DD5" s="66" t="s">
        <v>92</v>
      </c>
      <c r="DE5" s="66" t="s">
        <v>42</v>
      </c>
      <c r="DF5" s="66" t="s">
        <v>93</v>
      </c>
      <c r="DG5" s="66" t="s">
        <v>94</v>
      </c>
      <c r="DH5" s="66" t="s">
        <v>95</v>
      </c>
      <c r="DI5" s="66" t="s">
        <v>87</v>
      </c>
      <c r="DJ5" s="66" t="s">
        <v>9</v>
      </c>
      <c r="DK5" s="66" t="s">
        <v>88</v>
      </c>
      <c r="DL5" s="66" t="s">
        <v>89</v>
      </c>
      <c r="DM5" s="66" t="s">
        <v>90</v>
      </c>
      <c r="DN5" s="66" t="s">
        <v>91</v>
      </c>
      <c r="DO5" s="66" t="s">
        <v>92</v>
      </c>
      <c r="DP5" s="66" t="s">
        <v>42</v>
      </c>
      <c r="DQ5" s="66" t="s">
        <v>93</v>
      </c>
      <c r="DR5" s="66" t="s">
        <v>94</v>
      </c>
      <c r="DS5" s="66" t="s">
        <v>95</v>
      </c>
      <c r="DT5" s="66" t="s">
        <v>87</v>
      </c>
      <c r="DU5" s="66" t="s">
        <v>9</v>
      </c>
      <c r="DV5" s="66" t="s">
        <v>88</v>
      </c>
      <c r="DW5" s="66" t="s">
        <v>89</v>
      </c>
      <c r="DX5" s="66" t="s">
        <v>90</v>
      </c>
      <c r="DY5" s="66" t="s">
        <v>91</v>
      </c>
      <c r="DZ5" s="66" t="s">
        <v>92</v>
      </c>
      <c r="EA5" s="66" t="s">
        <v>42</v>
      </c>
      <c r="EB5" s="66" t="s">
        <v>93</v>
      </c>
      <c r="EC5" s="66" t="s">
        <v>94</v>
      </c>
      <c r="ED5" s="66" t="s">
        <v>95</v>
      </c>
      <c r="EE5" s="66" t="s">
        <v>87</v>
      </c>
      <c r="EF5" s="66" t="s">
        <v>9</v>
      </c>
      <c r="EG5" s="66" t="s">
        <v>88</v>
      </c>
      <c r="EH5" s="66" t="s">
        <v>89</v>
      </c>
      <c r="EI5" s="66" t="s">
        <v>90</v>
      </c>
      <c r="EJ5" s="66" t="s">
        <v>91</v>
      </c>
      <c r="EK5" s="66" t="s">
        <v>92</v>
      </c>
      <c r="EL5" s="66" t="s">
        <v>42</v>
      </c>
      <c r="EM5" s="66" t="s">
        <v>93</v>
      </c>
      <c r="EN5" s="66" t="s">
        <v>94</v>
      </c>
      <c r="EO5" s="66" t="s">
        <v>95</v>
      </c>
    </row>
    <row r="6" spans="1:148" s="55" customFormat="1">
      <c r="A6" s="56" t="s">
        <v>96</v>
      </c>
      <c r="B6" s="61">
        <f t="shared" ref="B6:X6" si="1">B7</f>
        <v>2024</v>
      </c>
      <c r="C6" s="61">
        <f t="shared" si="1"/>
        <v>323861</v>
      </c>
      <c r="D6" s="61">
        <f t="shared" si="1"/>
        <v>46</v>
      </c>
      <c r="E6" s="61">
        <f t="shared" si="1"/>
        <v>17</v>
      </c>
      <c r="F6" s="61">
        <f t="shared" si="1"/>
        <v>4</v>
      </c>
      <c r="G6" s="61">
        <f t="shared" si="1"/>
        <v>0</v>
      </c>
      <c r="H6" s="61" t="str">
        <f t="shared" si="1"/>
        <v>島根県　飯南町</v>
      </c>
      <c r="I6" s="61" t="str">
        <f t="shared" si="1"/>
        <v>法適用</v>
      </c>
      <c r="J6" s="61" t="str">
        <f t="shared" si="1"/>
        <v>下水道事業</v>
      </c>
      <c r="K6" s="61" t="str">
        <f t="shared" si="1"/>
        <v>特定環境保全公共下水道</v>
      </c>
      <c r="L6" s="61" t="str">
        <f t="shared" si="1"/>
        <v>D2</v>
      </c>
      <c r="M6" s="61" t="str">
        <f t="shared" si="1"/>
        <v>非設置</v>
      </c>
      <c r="N6" s="69" t="str">
        <f t="shared" si="1"/>
        <v>-</v>
      </c>
      <c r="O6" s="69">
        <f t="shared" si="1"/>
        <v>57.87</v>
      </c>
      <c r="P6" s="69">
        <f t="shared" si="1"/>
        <v>48.27</v>
      </c>
      <c r="Q6" s="69">
        <f t="shared" si="1"/>
        <v>100</v>
      </c>
      <c r="R6" s="69">
        <f t="shared" si="1"/>
        <v>4813</v>
      </c>
      <c r="S6" s="69">
        <f t="shared" si="1"/>
        <v>4355</v>
      </c>
      <c r="T6" s="69">
        <f t="shared" si="1"/>
        <v>242.88</v>
      </c>
      <c r="U6" s="69">
        <f t="shared" si="1"/>
        <v>17.93</v>
      </c>
      <c r="V6" s="69">
        <f t="shared" si="1"/>
        <v>2052</v>
      </c>
      <c r="W6" s="69">
        <f t="shared" si="1"/>
        <v>1.02</v>
      </c>
      <c r="X6" s="69">
        <f t="shared" si="1"/>
        <v>2011.76</v>
      </c>
      <c r="Y6" s="77">
        <f t="shared" ref="Y6:AH6" si="2">IF(Y7="",NA(),Y7)</f>
        <v>105.11</v>
      </c>
      <c r="Z6" s="77">
        <f t="shared" si="2"/>
        <v>135.63</v>
      </c>
      <c r="AA6" s="77">
        <f t="shared" si="2"/>
        <v>92.06</v>
      </c>
      <c r="AB6" s="77">
        <f t="shared" si="2"/>
        <v>96.5</v>
      </c>
      <c r="AC6" s="77">
        <f t="shared" si="2"/>
        <v>94.21</v>
      </c>
      <c r="AD6" s="77">
        <f t="shared" si="2"/>
        <v>105.78</v>
      </c>
      <c r="AE6" s="77">
        <f t="shared" si="2"/>
        <v>106.09</v>
      </c>
      <c r="AF6" s="77">
        <f t="shared" si="2"/>
        <v>106.44</v>
      </c>
      <c r="AG6" s="77">
        <f t="shared" si="2"/>
        <v>107.11</v>
      </c>
      <c r="AH6" s="77">
        <f t="shared" si="2"/>
        <v>106.38</v>
      </c>
      <c r="AI6" s="69" t="str">
        <f>IF(AI7="","",IF(AI7="-","【-】","【"&amp;SUBSTITUTE(TEXT(AI7,"#,##0.00"),"-","△")&amp;"】"))</f>
        <v>【105.07】</v>
      </c>
      <c r="AJ6" s="77">
        <f t="shared" ref="AJ6:AS6" si="3">IF(AJ7="",NA(),AJ7)</f>
        <v>6.04</v>
      </c>
      <c r="AK6" s="69">
        <f t="shared" si="3"/>
        <v>0</v>
      </c>
      <c r="AL6" s="69">
        <f t="shared" si="3"/>
        <v>0</v>
      </c>
      <c r="AM6" s="69">
        <f t="shared" si="3"/>
        <v>0</v>
      </c>
      <c r="AN6" s="77">
        <f t="shared" si="3"/>
        <v>10.72</v>
      </c>
      <c r="AO6" s="77">
        <f t="shared" si="3"/>
        <v>63.96</v>
      </c>
      <c r="AP6" s="77">
        <f t="shared" si="3"/>
        <v>69.42</v>
      </c>
      <c r="AQ6" s="77">
        <f t="shared" si="3"/>
        <v>72.86</v>
      </c>
      <c r="AR6" s="77">
        <f t="shared" si="3"/>
        <v>69.540000000000006</v>
      </c>
      <c r="AS6" s="77">
        <f t="shared" si="3"/>
        <v>70.63</v>
      </c>
      <c r="AT6" s="69" t="str">
        <f>IF(AT7="","",IF(AT7="-","【-】","【"&amp;SUBSTITUTE(TEXT(AT7,"#,##0.00"),"-","△")&amp;"】"))</f>
        <v>【63.54】</v>
      </c>
      <c r="AU6" s="77">
        <f t="shared" ref="AU6:BD6" si="4">IF(AU7="",NA(),AU7)</f>
        <v>20.56</v>
      </c>
      <c r="AV6" s="77">
        <f t="shared" si="4"/>
        <v>30.89</v>
      </c>
      <c r="AW6" s="77">
        <f t="shared" si="4"/>
        <v>28.2</v>
      </c>
      <c r="AX6" s="77">
        <f t="shared" si="4"/>
        <v>29.72</v>
      </c>
      <c r="AY6" s="77">
        <f t="shared" si="4"/>
        <v>28.39</v>
      </c>
      <c r="AZ6" s="77">
        <f t="shared" si="4"/>
        <v>44.24</v>
      </c>
      <c r="BA6" s="77">
        <f t="shared" si="4"/>
        <v>43.07</v>
      </c>
      <c r="BB6" s="77">
        <f t="shared" si="4"/>
        <v>45.42</v>
      </c>
      <c r="BC6" s="77">
        <f t="shared" si="4"/>
        <v>50.63</v>
      </c>
      <c r="BD6" s="77">
        <f t="shared" si="4"/>
        <v>53.28</v>
      </c>
      <c r="BE6" s="69" t="str">
        <f>IF(BE7="","",IF(BE7="-","【-】","【"&amp;SUBSTITUTE(TEXT(BE7,"#,##0.00"),"-","△")&amp;"】"))</f>
        <v>【50.90】</v>
      </c>
      <c r="BF6" s="77">
        <f t="shared" ref="BF6:BO6" si="5">IF(BF7="",NA(),BF7)</f>
        <v>241.71</v>
      </c>
      <c r="BG6" s="77">
        <f t="shared" si="5"/>
        <v>221.59</v>
      </c>
      <c r="BH6" s="77">
        <f t="shared" si="5"/>
        <v>203.11</v>
      </c>
      <c r="BI6" s="77">
        <f t="shared" si="5"/>
        <v>186.33</v>
      </c>
      <c r="BJ6" s="77">
        <f t="shared" si="5"/>
        <v>181.94</v>
      </c>
      <c r="BK6" s="77">
        <f t="shared" si="5"/>
        <v>1258.43</v>
      </c>
      <c r="BL6" s="77">
        <f t="shared" si="5"/>
        <v>1163.75</v>
      </c>
      <c r="BM6" s="77">
        <f t="shared" si="5"/>
        <v>1195.47</v>
      </c>
      <c r="BN6" s="77">
        <f t="shared" si="5"/>
        <v>1168.69</v>
      </c>
      <c r="BO6" s="77">
        <f t="shared" si="5"/>
        <v>1142.44</v>
      </c>
      <c r="BP6" s="69" t="str">
        <f>IF(BP7="","",IF(BP7="-","【-】","【"&amp;SUBSTITUTE(TEXT(BP7,"#,##0.00"),"-","△")&amp;"】"))</f>
        <v>【1,099.15】</v>
      </c>
      <c r="BQ6" s="77">
        <f t="shared" ref="BQ6:BZ6" si="6">IF(BQ7="",NA(),BQ7)</f>
        <v>53.54</v>
      </c>
      <c r="BR6" s="77">
        <f t="shared" si="6"/>
        <v>55.91</v>
      </c>
      <c r="BS6" s="77">
        <f t="shared" si="6"/>
        <v>63.88</v>
      </c>
      <c r="BT6" s="77">
        <f t="shared" si="6"/>
        <v>65.989999999999995</v>
      </c>
      <c r="BU6" s="77">
        <f t="shared" si="6"/>
        <v>63.9</v>
      </c>
      <c r="BV6" s="77">
        <f t="shared" si="6"/>
        <v>73.36</v>
      </c>
      <c r="BW6" s="77">
        <f t="shared" si="6"/>
        <v>72.599999999999994</v>
      </c>
      <c r="BX6" s="77">
        <f t="shared" si="6"/>
        <v>69.430000000000007</v>
      </c>
      <c r="BY6" s="77">
        <f t="shared" si="6"/>
        <v>70.709999999999994</v>
      </c>
      <c r="BZ6" s="77">
        <f t="shared" si="6"/>
        <v>66.63</v>
      </c>
      <c r="CA6" s="69" t="str">
        <f>IF(CA7="","",IF(CA7="-","【-】","【"&amp;SUBSTITUTE(TEXT(CA7,"#,##0.00"),"-","△")&amp;"】"))</f>
        <v>【72.92】</v>
      </c>
      <c r="CB6" s="77">
        <f t="shared" ref="CB6:CK6" si="7">IF(CB7="",NA(),CB7)</f>
        <v>394.17</v>
      </c>
      <c r="CC6" s="77">
        <f t="shared" si="7"/>
        <v>382.44</v>
      </c>
      <c r="CD6" s="77">
        <f t="shared" si="7"/>
        <v>357.72</v>
      </c>
      <c r="CE6" s="77">
        <f t="shared" si="7"/>
        <v>344.77</v>
      </c>
      <c r="CF6" s="77">
        <f t="shared" si="7"/>
        <v>355.6</v>
      </c>
      <c r="CG6" s="77">
        <f t="shared" si="7"/>
        <v>224.88</v>
      </c>
      <c r="CH6" s="77">
        <f t="shared" si="7"/>
        <v>228.64</v>
      </c>
      <c r="CI6" s="77">
        <f t="shared" si="7"/>
        <v>239.46</v>
      </c>
      <c r="CJ6" s="77">
        <f t="shared" si="7"/>
        <v>233.15</v>
      </c>
      <c r="CK6" s="77">
        <f t="shared" si="7"/>
        <v>252.17</v>
      </c>
      <c r="CL6" s="69" t="str">
        <f>IF(CL7="","",IF(CL7="-","【-】","【"&amp;SUBSTITUTE(TEXT(CL7,"#,##0.00"),"-","△")&amp;"】"))</f>
        <v>【225.78】</v>
      </c>
      <c r="CM6" s="77">
        <f t="shared" ref="CM6:CV6" si="8">IF(CM7="",NA(),CM7)</f>
        <v>20.059999999999999</v>
      </c>
      <c r="CN6" s="77">
        <f t="shared" si="8"/>
        <v>20.059999999999999</v>
      </c>
      <c r="CO6" s="77">
        <f t="shared" si="8"/>
        <v>20.059999999999999</v>
      </c>
      <c r="CP6" s="77">
        <f t="shared" si="8"/>
        <v>20.059999999999999</v>
      </c>
      <c r="CQ6" s="77">
        <f t="shared" si="8"/>
        <v>20.059999999999999</v>
      </c>
      <c r="CR6" s="77">
        <f t="shared" si="8"/>
        <v>42.4</v>
      </c>
      <c r="CS6" s="77">
        <f t="shared" si="8"/>
        <v>42.28</v>
      </c>
      <c r="CT6" s="77">
        <f t="shared" si="8"/>
        <v>41.06</v>
      </c>
      <c r="CU6" s="77">
        <f t="shared" si="8"/>
        <v>42.09</v>
      </c>
      <c r="CV6" s="77">
        <f t="shared" si="8"/>
        <v>42.15</v>
      </c>
      <c r="CW6" s="69" t="str">
        <f>IF(CW7="","",IF(CW7="-","【-】","【"&amp;SUBSTITUTE(TEXT(CW7,"#,##0.00"),"-","△")&amp;"】"))</f>
        <v>【43.17】</v>
      </c>
      <c r="CX6" s="77">
        <f t="shared" ref="CX6:DG6" si="9">IF(CX7="",NA(),CX7)</f>
        <v>84.48</v>
      </c>
      <c r="CY6" s="77">
        <f t="shared" si="9"/>
        <v>86.86</v>
      </c>
      <c r="CZ6" s="77">
        <f t="shared" si="9"/>
        <v>89.52</v>
      </c>
      <c r="DA6" s="77">
        <f t="shared" si="9"/>
        <v>91.88</v>
      </c>
      <c r="DB6" s="77">
        <f t="shared" si="9"/>
        <v>90.94</v>
      </c>
      <c r="DC6" s="77">
        <f t="shared" si="9"/>
        <v>84.19</v>
      </c>
      <c r="DD6" s="77">
        <f t="shared" si="9"/>
        <v>84.34</v>
      </c>
      <c r="DE6" s="77">
        <f t="shared" si="9"/>
        <v>84.34</v>
      </c>
      <c r="DF6" s="77">
        <f t="shared" si="9"/>
        <v>84.73</v>
      </c>
      <c r="DG6" s="77">
        <f t="shared" si="9"/>
        <v>84.21</v>
      </c>
      <c r="DH6" s="69" t="str">
        <f>IF(DH7="","",IF(DH7="-","【-】","【"&amp;SUBSTITUTE(TEXT(DH7,"#,##0.00"),"-","△")&amp;"】"))</f>
        <v>【86.31】</v>
      </c>
      <c r="DI6" s="77">
        <f t="shared" ref="DI6:DR6" si="10">IF(DI7="",NA(),DI7)</f>
        <v>45.1</v>
      </c>
      <c r="DJ6" s="77">
        <f t="shared" si="10"/>
        <v>46.9</v>
      </c>
      <c r="DK6" s="77">
        <f t="shared" si="10"/>
        <v>48.7</v>
      </c>
      <c r="DL6" s="77">
        <f t="shared" si="10"/>
        <v>50.39</v>
      </c>
      <c r="DM6" s="77">
        <f t="shared" si="10"/>
        <v>51.71</v>
      </c>
      <c r="DN6" s="77">
        <f t="shared" si="10"/>
        <v>21.36</v>
      </c>
      <c r="DO6" s="77">
        <f t="shared" si="10"/>
        <v>22.79</v>
      </c>
      <c r="DP6" s="77">
        <f t="shared" si="10"/>
        <v>24.8</v>
      </c>
      <c r="DQ6" s="77">
        <f t="shared" si="10"/>
        <v>26.77</v>
      </c>
      <c r="DR6" s="77">
        <f t="shared" si="10"/>
        <v>27.46</v>
      </c>
      <c r="DS6" s="69" t="str">
        <f>IF(DS7="","",IF(DS7="-","【-】","【"&amp;SUBSTITUTE(TEXT(DS7,"#,##0.00"),"-","△")&amp;"】"))</f>
        <v>【30.82】</v>
      </c>
      <c r="DT6" s="69">
        <f t="shared" ref="DT6:EC6" si="11">IF(DT7="",NA(),DT7)</f>
        <v>0</v>
      </c>
      <c r="DU6" s="69">
        <f t="shared" si="11"/>
        <v>0</v>
      </c>
      <c r="DV6" s="69">
        <f t="shared" si="11"/>
        <v>0</v>
      </c>
      <c r="DW6" s="69">
        <f t="shared" si="11"/>
        <v>0</v>
      </c>
      <c r="DX6" s="69">
        <f t="shared" si="11"/>
        <v>0</v>
      </c>
      <c r="DY6" s="77">
        <f t="shared" si="11"/>
        <v>1.e-002</v>
      </c>
      <c r="DZ6" s="77">
        <f t="shared" si="11"/>
        <v>1.e-002</v>
      </c>
      <c r="EA6" s="77">
        <f t="shared" si="11"/>
        <v>2.e-002</v>
      </c>
      <c r="EB6" s="77">
        <f t="shared" si="11"/>
        <v>7.0000000000000007e-002</v>
      </c>
      <c r="EC6" s="77">
        <f t="shared" si="11"/>
        <v>2.e-002</v>
      </c>
      <c r="ED6" s="69" t="str">
        <f>IF(ED7="","",IF(ED7="-","【-】","【"&amp;SUBSTITUTE(TEXT(ED7,"#,##0.00"),"-","△")&amp;"】"))</f>
        <v>【0.06】</v>
      </c>
      <c r="EE6" s="69">
        <f t="shared" ref="EE6:EN6" si="12">IF(EE7="",NA(),EE7)</f>
        <v>0</v>
      </c>
      <c r="EF6" s="69">
        <f t="shared" si="12"/>
        <v>0</v>
      </c>
      <c r="EG6" s="69">
        <f t="shared" si="12"/>
        <v>0</v>
      </c>
      <c r="EH6" s="69">
        <f t="shared" si="12"/>
        <v>0</v>
      </c>
      <c r="EI6" s="69">
        <f t="shared" si="12"/>
        <v>0</v>
      </c>
      <c r="EJ6" s="77">
        <f t="shared" si="12"/>
        <v>0.39</v>
      </c>
      <c r="EK6" s="77">
        <f t="shared" si="12"/>
        <v>0.1</v>
      </c>
      <c r="EL6" s="77">
        <f t="shared" si="12"/>
        <v>8.e-002</v>
      </c>
      <c r="EM6" s="77">
        <f t="shared" si="12"/>
        <v>6.e-002</v>
      </c>
      <c r="EN6" s="77">
        <f t="shared" si="12"/>
        <v>5.e-002</v>
      </c>
      <c r="EO6" s="69" t="str">
        <f>IF(EO7="","",IF(EO7="-","【-】","【"&amp;SUBSTITUTE(TEXT(EO7,"#,##0.00"),"-","△")&amp;"】"))</f>
        <v>【0.15】</v>
      </c>
    </row>
    <row r="7" spans="1:148" s="55" customFormat="1">
      <c r="A7" s="56"/>
      <c r="B7" s="62">
        <v>2024</v>
      </c>
      <c r="C7" s="62">
        <v>323861</v>
      </c>
      <c r="D7" s="62">
        <v>46</v>
      </c>
      <c r="E7" s="62">
        <v>17</v>
      </c>
      <c r="F7" s="62">
        <v>4</v>
      </c>
      <c r="G7" s="62">
        <v>0</v>
      </c>
      <c r="H7" s="62" t="s">
        <v>97</v>
      </c>
      <c r="I7" s="62" t="s">
        <v>98</v>
      </c>
      <c r="J7" s="62" t="s">
        <v>99</v>
      </c>
      <c r="K7" s="62" t="s">
        <v>100</v>
      </c>
      <c r="L7" s="62" t="s">
        <v>101</v>
      </c>
      <c r="M7" s="62" t="s">
        <v>102</v>
      </c>
      <c r="N7" s="70" t="s">
        <v>103</v>
      </c>
      <c r="O7" s="70">
        <v>57.87</v>
      </c>
      <c r="P7" s="70">
        <v>48.27</v>
      </c>
      <c r="Q7" s="70">
        <v>100</v>
      </c>
      <c r="R7" s="70">
        <v>4813</v>
      </c>
      <c r="S7" s="70">
        <v>4355</v>
      </c>
      <c r="T7" s="70">
        <v>242.88</v>
      </c>
      <c r="U7" s="70">
        <v>17.93</v>
      </c>
      <c r="V7" s="70">
        <v>2052</v>
      </c>
      <c r="W7" s="70">
        <v>1.02</v>
      </c>
      <c r="X7" s="70">
        <v>2011.76</v>
      </c>
      <c r="Y7" s="70">
        <v>105.11</v>
      </c>
      <c r="Z7" s="70">
        <v>135.63</v>
      </c>
      <c r="AA7" s="70">
        <v>92.06</v>
      </c>
      <c r="AB7" s="70">
        <v>96.5</v>
      </c>
      <c r="AC7" s="70">
        <v>94.21</v>
      </c>
      <c r="AD7" s="70">
        <v>105.78</v>
      </c>
      <c r="AE7" s="70">
        <v>106.09</v>
      </c>
      <c r="AF7" s="70">
        <v>106.44</v>
      </c>
      <c r="AG7" s="70">
        <v>107.11</v>
      </c>
      <c r="AH7" s="70">
        <v>106.38</v>
      </c>
      <c r="AI7" s="70">
        <v>105.07</v>
      </c>
      <c r="AJ7" s="70">
        <v>6.04</v>
      </c>
      <c r="AK7" s="70">
        <v>0</v>
      </c>
      <c r="AL7" s="70">
        <v>0</v>
      </c>
      <c r="AM7" s="70">
        <v>0</v>
      </c>
      <c r="AN7" s="70">
        <v>10.72</v>
      </c>
      <c r="AO7" s="70">
        <v>63.96</v>
      </c>
      <c r="AP7" s="70">
        <v>69.42</v>
      </c>
      <c r="AQ7" s="70">
        <v>72.86</v>
      </c>
      <c r="AR7" s="70">
        <v>69.540000000000006</v>
      </c>
      <c r="AS7" s="70">
        <v>70.63</v>
      </c>
      <c r="AT7" s="70">
        <v>63.54</v>
      </c>
      <c r="AU7" s="70">
        <v>20.56</v>
      </c>
      <c r="AV7" s="70">
        <v>30.89</v>
      </c>
      <c r="AW7" s="70">
        <v>28.2</v>
      </c>
      <c r="AX7" s="70">
        <v>29.72</v>
      </c>
      <c r="AY7" s="70">
        <v>28.39</v>
      </c>
      <c r="AZ7" s="70">
        <v>44.24</v>
      </c>
      <c r="BA7" s="70">
        <v>43.07</v>
      </c>
      <c r="BB7" s="70">
        <v>45.42</v>
      </c>
      <c r="BC7" s="70">
        <v>50.63</v>
      </c>
      <c r="BD7" s="70">
        <v>53.28</v>
      </c>
      <c r="BE7" s="70">
        <v>50.9</v>
      </c>
      <c r="BF7" s="70">
        <v>241.71</v>
      </c>
      <c r="BG7" s="70">
        <v>221.59</v>
      </c>
      <c r="BH7" s="70">
        <v>203.11</v>
      </c>
      <c r="BI7" s="70">
        <v>186.33</v>
      </c>
      <c r="BJ7" s="70">
        <v>181.94</v>
      </c>
      <c r="BK7" s="70">
        <v>1258.43</v>
      </c>
      <c r="BL7" s="70">
        <v>1163.75</v>
      </c>
      <c r="BM7" s="70">
        <v>1195.47</v>
      </c>
      <c r="BN7" s="70">
        <v>1168.69</v>
      </c>
      <c r="BO7" s="70">
        <v>1142.44</v>
      </c>
      <c r="BP7" s="70">
        <v>1099.1500000000001</v>
      </c>
      <c r="BQ7" s="70">
        <v>53.54</v>
      </c>
      <c r="BR7" s="70">
        <v>55.91</v>
      </c>
      <c r="BS7" s="70">
        <v>63.88</v>
      </c>
      <c r="BT7" s="70">
        <v>65.989999999999995</v>
      </c>
      <c r="BU7" s="70">
        <v>63.9</v>
      </c>
      <c r="BV7" s="70">
        <v>73.36</v>
      </c>
      <c r="BW7" s="70">
        <v>72.599999999999994</v>
      </c>
      <c r="BX7" s="70">
        <v>69.430000000000007</v>
      </c>
      <c r="BY7" s="70">
        <v>70.709999999999994</v>
      </c>
      <c r="BZ7" s="70">
        <v>66.63</v>
      </c>
      <c r="CA7" s="70">
        <v>72.92</v>
      </c>
      <c r="CB7" s="70">
        <v>394.17</v>
      </c>
      <c r="CC7" s="70">
        <v>382.44</v>
      </c>
      <c r="CD7" s="70">
        <v>357.72</v>
      </c>
      <c r="CE7" s="70">
        <v>344.77</v>
      </c>
      <c r="CF7" s="70">
        <v>355.6</v>
      </c>
      <c r="CG7" s="70">
        <v>224.88</v>
      </c>
      <c r="CH7" s="70">
        <v>228.64</v>
      </c>
      <c r="CI7" s="70">
        <v>239.46</v>
      </c>
      <c r="CJ7" s="70">
        <v>233.15</v>
      </c>
      <c r="CK7" s="70">
        <v>252.17</v>
      </c>
      <c r="CL7" s="70">
        <v>225.78</v>
      </c>
      <c r="CM7" s="70">
        <v>20.059999999999999</v>
      </c>
      <c r="CN7" s="70">
        <v>20.059999999999999</v>
      </c>
      <c r="CO7" s="70">
        <v>20.059999999999999</v>
      </c>
      <c r="CP7" s="70">
        <v>20.059999999999999</v>
      </c>
      <c r="CQ7" s="70">
        <v>20.059999999999999</v>
      </c>
      <c r="CR7" s="70">
        <v>42.4</v>
      </c>
      <c r="CS7" s="70">
        <v>42.28</v>
      </c>
      <c r="CT7" s="70">
        <v>41.06</v>
      </c>
      <c r="CU7" s="70">
        <v>42.09</v>
      </c>
      <c r="CV7" s="70">
        <v>42.15</v>
      </c>
      <c r="CW7" s="70">
        <v>43.17</v>
      </c>
      <c r="CX7" s="70">
        <v>84.48</v>
      </c>
      <c r="CY7" s="70">
        <v>86.86</v>
      </c>
      <c r="CZ7" s="70">
        <v>89.52</v>
      </c>
      <c r="DA7" s="70">
        <v>91.88</v>
      </c>
      <c r="DB7" s="70">
        <v>90.94</v>
      </c>
      <c r="DC7" s="70">
        <v>84.19</v>
      </c>
      <c r="DD7" s="70">
        <v>84.34</v>
      </c>
      <c r="DE7" s="70">
        <v>84.34</v>
      </c>
      <c r="DF7" s="70">
        <v>84.73</v>
      </c>
      <c r="DG7" s="70">
        <v>84.21</v>
      </c>
      <c r="DH7" s="70">
        <v>86.31</v>
      </c>
      <c r="DI7" s="70">
        <v>45.1</v>
      </c>
      <c r="DJ7" s="70">
        <v>46.9</v>
      </c>
      <c r="DK7" s="70">
        <v>48.7</v>
      </c>
      <c r="DL7" s="70">
        <v>50.39</v>
      </c>
      <c r="DM7" s="70">
        <v>51.71</v>
      </c>
      <c r="DN7" s="70">
        <v>21.36</v>
      </c>
      <c r="DO7" s="70">
        <v>22.79</v>
      </c>
      <c r="DP7" s="70">
        <v>24.8</v>
      </c>
      <c r="DQ7" s="70">
        <v>26.77</v>
      </c>
      <c r="DR7" s="70">
        <v>27.46</v>
      </c>
      <c r="DS7" s="70">
        <v>30.82</v>
      </c>
      <c r="DT7" s="70">
        <v>0</v>
      </c>
      <c r="DU7" s="70">
        <v>0</v>
      </c>
      <c r="DV7" s="70">
        <v>0</v>
      </c>
      <c r="DW7" s="70">
        <v>0</v>
      </c>
      <c r="DX7" s="70">
        <v>0</v>
      </c>
      <c r="DY7" s="70">
        <v>1.e-002</v>
      </c>
      <c r="DZ7" s="70">
        <v>1.e-002</v>
      </c>
      <c r="EA7" s="70">
        <v>2.e-002</v>
      </c>
      <c r="EB7" s="70">
        <v>7.0000000000000007e-002</v>
      </c>
      <c r="EC7" s="70">
        <v>2.e-002</v>
      </c>
      <c r="ED7" s="70">
        <v>6.e-002</v>
      </c>
      <c r="EE7" s="70">
        <v>0</v>
      </c>
      <c r="EF7" s="70">
        <v>0</v>
      </c>
      <c r="EG7" s="70">
        <v>0</v>
      </c>
      <c r="EH7" s="70">
        <v>0</v>
      </c>
      <c r="EI7" s="70">
        <v>0</v>
      </c>
      <c r="EJ7" s="70">
        <v>0.39</v>
      </c>
      <c r="EK7" s="70">
        <v>0.1</v>
      </c>
      <c r="EL7" s="70">
        <v>8.e-002</v>
      </c>
      <c r="EM7" s="70">
        <v>6.e-002</v>
      </c>
      <c r="EN7" s="70">
        <v>5.e-002</v>
      </c>
      <c r="EO7" s="70">
        <v>0.15</v>
      </c>
    </row>
    <row r="8" spans="1:148"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</row>
    <row r="9" spans="1:148">
      <c r="A9" s="57"/>
      <c r="B9" s="57" t="s">
        <v>104</v>
      </c>
      <c r="C9" s="57" t="s">
        <v>105</v>
      </c>
      <c r="D9" s="57" t="s">
        <v>106</v>
      </c>
      <c r="E9" s="57" t="s">
        <v>107</v>
      </c>
      <c r="F9" s="57" t="s">
        <v>108</v>
      </c>
      <c r="R9" s="71"/>
      <c r="Y9" s="71"/>
      <c r="Z9" s="71"/>
      <c r="AA9" s="71"/>
      <c r="AB9" s="71"/>
      <c r="AC9" s="71"/>
      <c r="AD9" s="71"/>
      <c r="AE9" s="71"/>
      <c r="AF9" s="71"/>
      <c r="AG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D9" s="71"/>
      <c r="EE9" s="71"/>
      <c r="EF9" s="71"/>
      <c r="EG9" s="71"/>
      <c r="EH9" s="71"/>
      <c r="EI9" s="71"/>
      <c r="EJ9" s="71"/>
      <c r="EK9" s="71"/>
      <c r="EL9" s="71"/>
      <c r="EM9" s="71"/>
    </row>
    <row r="10" spans="1:148">
      <c r="A10" s="57" t="s">
        <v>64</v>
      </c>
      <c r="B10" s="63">
        <f>DATEVALUE($B7-B11&amp;"/1/"&amp;B12)</f>
        <v>37257</v>
      </c>
      <c r="C10" s="63">
        <f>DATEVALUE($B7-C11&amp;"/1/"&amp;C12)</f>
        <v>37622</v>
      </c>
      <c r="D10" s="63">
        <f>DATEVALUE($B7-D11&amp;"/1/"&amp;D12)</f>
        <v>37988</v>
      </c>
      <c r="E10" s="63">
        <f>DATEVALUE($B7-E11&amp;"/1/"&amp;E12)</f>
        <v>38355</v>
      </c>
      <c r="F10" s="63">
        <f>DATEVALUE($B7-F11&amp;"/1/"&amp;F12)</f>
        <v>38721</v>
      </c>
    </row>
    <row r="11" spans="1:148">
      <c r="B11">
        <v>22</v>
      </c>
      <c r="C11">
        <v>21</v>
      </c>
      <c r="D11">
        <v>20</v>
      </c>
      <c r="E11">
        <v>19</v>
      </c>
      <c r="F11">
        <v>18</v>
      </c>
      <c r="G11" t="s">
        <v>46</v>
      </c>
    </row>
    <row r="12" spans="1:148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  <mergeCell ref="H3:X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経営比較分析表</dc:title>
  <dc:creator>公営企業課</dc:creator>
  <cp:lastModifiedBy> </cp:lastModifiedBy>
  <dcterms:created xsi:type="dcterms:W3CDTF">2025-12-23T06:13:35Z</dcterms:created>
  <dcterms:modified xsi:type="dcterms:W3CDTF">2026-02-06T07:01:42Z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2026-02-06T07:01:42Z</vt:filetime>
  </property>
</Properties>
</file>