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yUHbIHZ40kMeImOpboBdc48NxYmfT+srMNKrMxC1lJVwZwIn+QwuxqfE1bxz/PAq6sQVzhA3hCSM5UyV6jW8Q==" workbookSaltValue="19WvY16wGwhlj3pRFBwq/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<sst xmlns="http://schemas.openxmlformats.org/spreadsheetml/2006/main" xmlns:r="http://schemas.openxmlformats.org/officeDocument/2006/relationships" count="111" uniqueCount="111">
  <si>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</si>
  <si>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</si>
  <si>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</si>
  <si>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</si>
  <si>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</si>
  <si>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</si>
  <si>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</si>
  <si>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</si>
  <si>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</si>
  <si>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</si>
  <si>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</si>
  <si>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</si>
  <si>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</si>
  <si>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</si>
  <si>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</si>
  <si>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</si>
  <si>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</si>
  <si>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</si>
  <si>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</si>
  <si>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</si>
  <si>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</si>
  <si>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</si>
  <si>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</si>
  <si>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</si>
  <si>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</si>
  <si>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</si>
  <si>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</si>
  <si>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</si>
  <si>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</si>
  <si>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</si>
  <si>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</si>
  <si>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</si>
  <si>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</si>
  <si>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</si>
  <si>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</si>
  <si>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</si>
  <si>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</si>
  <si>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</si>
  <si>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</si>
  <si>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</si>
  <si>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</si>
  <si>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</si>
  <si>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</si>
  <si>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</si>
  <si>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</si>
  <si>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</si>
  <si>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</si>
  <si>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</si>
  <si>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</si>
  <si>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</si>
  <si>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</si>
  <si>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</si>
  <si>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</si>
  <si>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</si>
  <si>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</si>
  <si>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</si>
  <si>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</si>
  <si>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</si>
  <si>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</si>
  <si>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</si>
  <si>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</si>
  <si>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</si>
  <si>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</si>
  <si>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</si>
  <si>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</si>
  <si>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</si>
  <si>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</si>
  <si>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</si>
  <si>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</si>
  <si>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</si>
  <si>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</si>
  <si>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</si>
  <si>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　施設及び管路の老朽化も進んできており、今後、更新に掛かる経費は増えていくことが予測される。給水収益だけでは賄えない現状であり、一般会計からの繰入金で補っている。今後は計画的な更新、料金回収率の向上、料金の見直し等の取組を行い、健全な水道事業の経営に努めていく。</t>
  </si>
  <si>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</si>
  <si>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</si>
  <si>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</si>
  <si>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</si>
  <si>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</si>
  <si>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</si>
  <si>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</si>
  <si>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</si>
  <si>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</si>
  <si>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</si>
  <si>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</si>
  <si>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</si>
  <si>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</si>
  <si>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</si>
  <si>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</si>
  <si>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</si>
  <si>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</si>
  <si>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</si>
  <si>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</si>
  <si>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</si>
  <si>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</si>
  <si>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島根県　飯南町</t>
  </si>
  <si>
    <t>法適用</t>
  </si>
  <si>
    <t>水道事業</t>
  </si>
  <si>
    <t>簡易水道事業</t>
  </si>
  <si>
    <t>C3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</si>
  <si>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</si>
  <si>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</si>
  <si>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</si>
  <si>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</si>
  <si>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</si>
  <si>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</si>
  <si>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</si>
  <si>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</si>
  <si>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</si>
  <si>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</si>
  <si>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有形固定資産減価償却率・管路経年化率共に類似団体を上回っており、資産の老朽化が進んでいると言える。それに対して、管路の更新は進んでいないため、管路更新を計画的に実施していく必要がある。</t>
    <rPh sb="26" eb="27">
      <t>ウエ</t>
    </rPh>
    <rPh sb="77" eb="80">
      <t>ケイカクテキ</t>
    </rPh>
    <rPh sb="81" eb="83">
      <t>ジッシ</t>
    </rPh>
    <phoneticPr fontId="1"/>
  </si>
  <si>
    <t>　令和6年度は、経常収支比率が100％を下回っており、単年度収支が赤字であった。また、累積欠損金比率が類似団体に比べ高く、年々上昇している。維持管理費の精査によりコストを削減することと、収納率上昇による給水収益確保に努める必要がある。
 流動比率が低いことについては、建設改良に伴う企業債償還金が多いことが影響している。今後も水源の渇水対策や老朽化した管路の更新等を行っていく必要があるため、企業債残高に注視した事業実施を行う必要がある。企業債残高対給水収益比率も類似団体に比較すると高いため、投資規模と料金のバランスを考えた経営が求められる。
　料金回収率は類似団体平均を下回っており、健全な状態である100％を下回っている。また、給水原価は類似団体平均より高くなっている。令和7年度に料金改定の検討を行うが、適正な料金設定を検討し、繰出金に依存せず経営できる体質への転換が必要である。
　施設利用率については、類似団体平均を上回っており、適正な施設規模での運営ができていると考える。ただ、有収率については類似団体を下回っており、漏水等の防止に努める必要がある。</t>
    <rPh sb="1" eb="3">
      <t>レイワ</t>
    </rPh>
    <rPh sb="4" eb="6">
      <t>ネンド</t>
    </rPh>
    <rPh sb="8" eb="10">
      <t>ケイジョウ</t>
    </rPh>
    <rPh sb="10" eb="12">
      <t>シュウシ</t>
    </rPh>
    <rPh sb="12" eb="14">
      <t>ヒリツ</t>
    </rPh>
    <rPh sb="20" eb="22">
      <t>シタマワ</t>
    </rPh>
    <rPh sb="27" eb="30">
      <t>タンネンド</t>
    </rPh>
    <rPh sb="30" eb="32">
      <t>シュウシ</t>
    </rPh>
    <rPh sb="33" eb="35">
      <t>アカジ</t>
    </rPh>
    <rPh sb="61" eb="63">
      <t>ネンネン</t>
    </rPh>
    <rPh sb="63" eb="65">
      <t>ジョウショウ</t>
    </rPh>
    <rPh sb="85" eb="87">
      <t>サクゲン</t>
    </rPh>
    <rPh sb="163" eb="165">
      <t>スイゲン</t>
    </rPh>
    <rPh sb="166" eb="168">
      <t>カッスイ</t>
    </rPh>
    <rPh sb="168" eb="170">
      <t>タイサク</t>
    </rPh>
    <rPh sb="338" eb="340">
      <t>レイワ</t>
    </rPh>
    <rPh sb="341" eb="342">
      <t>トシ</t>
    </rPh>
    <rPh sb="342" eb="343">
      <t>ド</t>
    </rPh>
    <rPh sb="344" eb="348">
      <t>リョウキ</t>
    </rPh>
    <rPh sb="349" eb="351">
      <t>ケントウ</t>
    </rPh>
    <rPh sb="352" eb="353">
      <t>オコナ</t>
    </rPh>
    <rPh sb="356" eb="358">
      <t>テキセ</t>
    </rPh>
    <rPh sb="359" eb="361">
      <t>リョウキン</t>
    </rPh>
    <rPh sb="361" eb="363">
      <t>セッテイ</t>
    </rPh>
    <rPh sb="364" eb="366">
      <t>ケントウ</t>
    </rPh>
    <rPh sb="470" eb="472">
      <t>ボウシ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</si>
</sst>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1.1499999999999999</c:v>
                </c:pt>
                <c:pt idx="1">
                  <c:v>0.28999999999999998</c:v>
                </c:pt>
                <c:pt idx="2">
                  <c:v>0.39</c:v>
                </c:pt>
                <c:pt idx="3">
                  <c:v>0.49</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89.79</c:v>
                </c:pt>
                <c:pt idx="1">
                  <c:v>84.74</c:v>
                </c:pt>
                <c:pt idx="2">
                  <c:v>86.17</c:v>
                </c:pt>
                <c:pt idx="3">
                  <c:v>84.53</c:v>
                </c:pt>
                <c:pt idx="4">
                  <c:v>85.05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48.86</c:v>
                </c:pt>
                <c:pt idx="1">
                  <c:v>49</c:v>
                </c:pt>
                <c:pt idx="2">
                  <c:v>50.07</c:v>
                </c:pt>
                <c:pt idx="3">
                  <c:v>53.4</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58.41</c:v>
                </c:pt>
                <c:pt idx="1">
                  <c:v>60.04</c:v>
                </c:pt>
                <c:pt idx="2">
                  <c:v>60.04</c:v>
                </c:pt>
                <c:pt idx="3">
                  <c:v>58.79</c:v>
                </c:pt>
                <c:pt idx="4">
                  <c:v>58.82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76.48</c:v>
                </c:pt>
                <c:pt idx="1">
                  <c:v>75.64</c:v>
                </c:pt>
                <c:pt idx="2">
                  <c:v>75.7</c:v>
                </c:pt>
                <c:pt idx="3">
                  <c:v>72.53</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104.37</c:v>
                </c:pt>
                <c:pt idx="1">
                  <c:v>99.77</c:v>
                </c:pt>
                <c:pt idx="2">
                  <c:v>88.15</c:v>
                </c:pt>
                <c:pt idx="3">
                  <c:v>91.8</c:v>
                </c:pt>
                <c:pt idx="4">
                  <c:v>87.89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103.82</c:v>
                </c:pt>
                <c:pt idx="1">
                  <c:v>105.75</c:v>
                </c:pt>
                <c:pt idx="2">
                  <c:v>105.52</c:v>
                </c:pt>
                <c:pt idx="3">
                  <c:v>103.1</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53.37</c:v>
                </c:pt>
                <c:pt idx="1">
                  <c:v>55.51</c:v>
                </c:pt>
                <c:pt idx="2">
                  <c:v>57.94</c:v>
                </c:pt>
                <c:pt idx="3">
                  <c:v>60.12</c:v>
                </c:pt>
                <c:pt idx="4">
                  <c:v>61.37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39.409999999999997</c:v>
                </c:pt>
                <c:pt idx="1">
                  <c:v>41.18</c:v>
                </c:pt>
                <c:pt idx="2">
                  <c:v>42.98</c:v>
                </c:pt>
                <c:pt idx="3">
                  <c:v>40.46</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26.34</c:v>
                </c:pt>
                <c:pt idx="1">
                  <c:v>26.34</c:v>
                </c:pt>
                <c:pt idx="2">
                  <c:v>26.34</c:v>
                </c:pt>
                <c:pt idx="3">
                  <c:v>26.34</c:v>
                </c:pt>
                <c:pt idx="4">
                  <c:v>26.34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20.97</c:v>
                </c:pt>
                <c:pt idx="1">
                  <c:v>21.65</c:v>
                </c:pt>
                <c:pt idx="2">
                  <c:v>23.24</c:v>
                </c:pt>
                <c:pt idx="3">
                  <c:v>22.77</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361.68</c:v>
                </c:pt>
                <c:pt idx="1">
                  <c:v>377.55</c:v>
                </c:pt>
                <c:pt idx="2">
                  <c:v>395.34</c:v>
                </c:pt>
                <c:pt idx="3">
                  <c:v>428.75</c:v>
                </c:pt>
                <c:pt idx="4">
                  <c:v>456.67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31.54</c:v>
                </c:pt>
                <c:pt idx="1">
                  <c:v>31.15</c:v>
                </c:pt>
                <c:pt idx="2">
                  <c:v>30.01</c:v>
                </c:pt>
                <c:pt idx="3">
                  <c:v>27.32</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37.32</c:v>
                </c:pt>
                <c:pt idx="1">
                  <c:v>34.31</c:v>
                </c:pt>
                <c:pt idx="2">
                  <c:v>32.03</c:v>
                </c:pt>
                <c:pt idx="3">
                  <c:v>40.159999999999997</c:v>
                </c:pt>
                <c:pt idx="4">
                  <c:v>54.77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302.22000000000003</c:v>
                </c:pt>
                <c:pt idx="1">
                  <c:v>263.45</c:v>
                </c:pt>
                <c:pt idx="2">
                  <c:v>249.43</c:v>
                </c:pt>
                <c:pt idx="3">
                  <c:v>217.55</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1545.39</c:v>
                </c:pt>
                <c:pt idx="1">
                  <c:v>1496.71</c:v>
                </c:pt>
                <c:pt idx="2">
                  <c:v>1330.15</c:v>
                </c:pt>
                <c:pt idx="3">
                  <c:v>1265.31</c:v>
                </c:pt>
                <c:pt idx="4">
                  <c:v>1199.76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970.36</c:v>
                </c:pt>
                <c:pt idx="1">
                  <c:v>940.22</c:v>
                </c:pt>
                <c:pt idx="2">
                  <c:v>922.05</c:v>
                </c:pt>
                <c:pt idx="3">
                  <c:v>916.17</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67.959999999999994</c:v>
                </c:pt>
                <c:pt idx="1">
                  <c:v>60.25</c:v>
                </c:pt>
                <c:pt idx="2">
                  <c:v>60.74</c:v>
                </c:pt>
                <c:pt idx="3">
                  <c:v>61.21</c:v>
                </c:pt>
                <c:pt idx="4">
                  <c:v>58.59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64.52</c:v>
                </c:pt>
                <c:pt idx="1">
                  <c:v>66.8</c:v>
                </c:pt>
                <c:pt idx="2">
                  <c:v>64.39</c:v>
                </c:pt>
                <c:pt idx="3">
                  <c:v>63.95</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307.51</c:v>
                </c:pt>
                <c:pt idx="1">
                  <c:v>343.03</c:v>
                </c:pt>
                <c:pt idx="2">
                  <c:v>347.24</c:v>
                </c:pt>
                <c:pt idx="3">
                  <c:v>345.51</c:v>
                </c:pt>
                <c:pt idx="4">
                  <c:v>361.99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270.68</c:v>
                </c:pt>
                <c:pt idx="1">
                  <c:v>268.88</c:v>
                </c:pt>
                <c:pt idx="2">
                  <c:v>258.89999999999998</c:v>
                </c:pt>
                <c:pt idx="3">
                  <c:v>263.56</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22" zoomScale="80" zoomScaleNormal="8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飯南町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10</v>
      </c>
      <c r="Q7" s="25"/>
      <c r="R7" s="25"/>
      <c r="S7" s="25"/>
      <c r="T7" s="25"/>
      <c r="U7" s="25"/>
      <c r="V7" s="25"/>
      <c r="W7" s="25" t="s">
        <v>14</v>
      </c>
      <c r="X7" s="25"/>
      <c r="Y7" s="25"/>
      <c r="Z7" s="25"/>
      <c r="AA7" s="25"/>
      <c r="AB7" s="25"/>
      <c r="AC7" s="25"/>
      <c r="AD7" s="25" t="s">
        <v>2</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4355</v>
      </c>
      <c r="AM8" s="29"/>
      <c r="AN8" s="29"/>
      <c r="AO8" s="29"/>
      <c r="AP8" s="29"/>
      <c r="AQ8" s="29"/>
      <c r="AR8" s="29"/>
      <c r="AS8" s="29"/>
      <c r="AT8" s="7">
        <f>データ!$S$6</f>
        <v>242.88</v>
      </c>
      <c r="AU8" s="15"/>
      <c r="AV8" s="15"/>
      <c r="AW8" s="15"/>
      <c r="AX8" s="15"/>
      <c r="AY8" s="15"/>
      <c r="AZ8" s="15"/>
      <c r="BA8" s="15"/>
      <c r="BB8" s="27">
        <f>データ!$T$6</f>
        <v>17.93</v>
      </c>
      <c r="BC8" s="27"/>
      <c r="BD8" s="27"/>
      <c r="BE8" s="27"/>
      <c r="BF8" s="27"/>
      <c r="BG8" s="27"/>
      <c r="BH8" s="27"/>
      <c r="BI8" s="27"/>
      <c r="BJ8" s="3"/>
      <c r="BK8" s="3"/>
      <c r="BL8" s="36" t="s">
        <v>22</v>
      </c>
      <c r="BM8" s="46"/>
      <c r="BN8" s="54" t="s">
        <v>13</v>
      </c>
      <c r="BO8" s="54"/>
      <c r="BP8" s="54"/>
      <c r="BQ8" s="54"/>
      <c r="BR8" s="54"/>
      <c r="BS8" s="54"/>
      <c r="BT8" s="54"/>
      <c r="BU8" s="54"/>
      <c r="BV8" s="54"/>
      <c r="BW8" s="54"/>
      <c r="BX8" s="54"/>
      <c r="BY8" s="58"/>
    </row>
    <row r="9" spans="1:78" ht="18.75" customHeight="1">
      <c r="A9" s="2"/>
      <c r="B9" s="5" t="s">
        <v>24</v>
      </c>
      <c r="C9" s="13"/>
      <c r="D9" s="13"/>
      <c r="E9" s="13"/>
      <c r="F9" s="13"/>
      <c r="G9" s="13"/>
      <c r="H9" s="13"/>
      <c r="I9" s="5" t="s">
        <v>25</v>
      </c>
      <c r="J9" s="13"/>
      <c r="K9" s="13"/>
      <c r="L9" s="13"/>
      <c r="M9" s="13"/>
      <c r="N9" s="13"/>
      <c r="O9" s="22"/>
      <c r="P9" s="25" t="s">
        <v>30</v>
      </c>
      <c r="Q9" s="25"/>
      <c r="R9" s="25"/>
      <c r="S9" s="25"/>
      <c r="T9" s="25"/>
      <c r="U9" s="25"/>
      <c r="V9" s="25"/>
      <c r="W9" s="25" t="s">
        <v>1</v>
      </c>
      <c r="X9" s="25"/>
      <c r="Y9" s="25"/>
      <c r="Z9" s="25"/>
      <c r="AA9" s="25"/>
      <c r="AB9" s="25"/>
      <c r="AC9" s="25"/>
      <c r="AD9" s="2"/>
      <c r="AE9" s="2"/>
      <c r="AF9" s="2"/>
      <c r="AG9" s="2"/>
      <c r="AH9" s="2"/>
      <c r="AI9" s="2"/>
      <c r="AJ9" s="2"/>
      <c r="AK9" s="2"/>
      <c r="AL9" s="25" t="s">
        <v>23</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28</v>
      </c>
      <c r="BM9" s="47"/>
      <c r="BN9" s="55" t="s">
        <v>33</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54.15</v>
      </c>
      <c r="J10" s="15"/>
      <c r="K10" s="15"/>
      <c r="L10" s="15"/>
      <c r="M10" s="15"/>
      <c r="N10" s="15"/>
      <c r="O10" s="24"/>
      <c r="P10" s="27">
        <f>データ!$P$6</f>
        <v>93.11</v>
      </c>
      <c r="Q10" s="27"/>
      <c r="R10" s="27"/>
      <c r="S10" s="27"/>
      <c r="T10" s="27"/>
      <c r="U10" s="27"/>
      <c r="V10" s="27"/>
      <c r="W10" s="29">
        <f>データ!$Q$6</f>
        <v>3938</v>
      </c>
      <c r="X10" s="29"/>
      <c r="Y10" s="29"/>
      <c r="Z10" s="29"/>
      <c r="AA10" s="29"/>
      <c r="AB10" s="29"/>
      <c r="AC10" s="29"/>
      <c r="AD10" s="2"/>
      <c r="AE10" s="2"/>
      <c r="AF10" s="2"/>
      <c r="AG10" s="2"/>
      <c r="AH10" s="2"/>
      <c r="AI10" s="2"/>
      <c r="AJ10" s="2"/>
      <c r="AK10" s="2"/>
      <c r="AL10" s="29">
        <f>データ!$U$6</f>
        <v>3958</v>
      </c>
      <c r="AM10" s="29"/>
      <c r="AN10" s="29"/>
      <c r="AO10" s="29"/>
      <c r="AP10" s="29"/>
      <c r="AQ10" s="29"/>
      <c r="AR10" s="29"/>
      <c r="AS10" s="29"/>
      <c r="AT10" s="7">
        <f>データ!$V$6</f>
        <v>43.04</v>
      </c>
      <c r="AU10" s="15"/>
      <c r="AV10" s="15"/>
      <c r="AW10" s="15"/>
      <c r="AX10" s="15"/>
      <c r="AY10" s="15"/>
      <c r="AZ10" s="15"/>
      <c r="BA10" s="15"/>
      <c r="BB10" s="27">
        <f>データ!$W$6</f>
        <v>91.96</v>
      </c>
      <c r="BC10" s="27"/>
      <c r="BD10" s="27"/>
      <c r="BE10" s="27"/>
      <c r="BF10" s="27"/>
      <c r="BG10" s="27"/>
      <c r="BH10" s="27"/>
      <c r="BI10" s="27"/>
      <c r="BJ10" s="2"/>
      <c r="BK10" s="2"/>
      <c r="BL10" s="38" t="s">
        <v>37</v>
      </c>
      <c r="BM10" s="48"/>
      <c r="BN10" s="56" t="s">
        <v>39</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49"/>
      <c r="BN14" s="49"/>
      <c r="BO14" s="49"/>
      <c r="BP14" s="49"/>
      <c r="BQ14" s="49"/>
      <c r="BR14" s="49"/>
      <c r="BS14" s="49"/>
      <c r="BT14" s="49"/>
      <c r="BU14" s="49"/>
      <c r="BV14" s="49"/>
      <c r="BW14" s="49"/>
      <c r="BX14" s="49"/>
      <c r="BY14" s="49"/>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2"/>
      <c r="BN59" s="52"/>
      <c r="BO59" s="52"/>
      <c r="BP59" s="52"/>
      <c r="BQ59" s="52"/>
      <c r="BR59" s="52"/>
      <c r="BS59" s="52"/>
      <c r="BT59" s="52"/>
      <c r="BU59" s="52"/>
      <c r="BV59" s="52"/>
      <c r="BW59" s="52"/>
      <c r="BX59" s="52"/>
      <c r="BY59" s="52"/>
      <c r="BZ59" s="63"/>
    </row>
    <row r="60" spans="1:78" ht="13.5" customHeight="1">
      <c r="A60" s="2"/>
      <c r="B60" s="9" t="s">
        <v>27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2"/>
      <c r="BN63" s="52"/>
      <c r="BO63" s="52"/>
      <c r="BP63" s="52"/>
      <c r="BQ63" s="52"/>
      <c r="BR63" s="52"/>
      <c r="BS63" s="52"/>
      <c r="BT63" s="52"/>
      <c r="BU63" s="52"/>
      <c r="BV63" s="52"/>
      <c r="BW63" s="52"/>
      <c r="BX63" s="52"/>
      <c r="BY63" s="52"/>
      <c r="BZ63" s="6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43</v>
      </c>
      <c r="BM64" s="49"/>
      <c r="BN64" s="49"/>
      <c r="BO64" s="49"/>
      <c r="BP64" s="49"/>
      <c r="BQ64" s="49"/>
      <c r="BR64" s="49"/>
      <c r="BS64" s="49"/>
      <c r="BT64" s="49"/>
      <c r="BU64" s="49"/>
      <c r="BV64" s="49"/>
      <c r="BW64" s="49"/>
      <c r="BX64" s="49"/>
      <c r="BY64" s="49"/>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72</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3"/>
      <c r="BN82" s="53"/>
      <c r="BO82" s="53"/>
      <c r="BP82" s="53"/>
      <c r="BQ82" s="53"/>
      <c r="BR82" s="53"/>
      <c r="BS82" s="53"/>
      <c r="BT82" s="53"/>
      <c r="BU82" s="53"/>
      <c r="BV82" s="53"/>
      <c r="BW82" s="53"/>
      <c r="BX82" s="53"/>
      <c r="BY82" s="53"/>
      <c r="BZ82" s="64"/>
    </row>
    <row r="83" spans="1:78">
      <c r="C83" s="21"/>
    </row>
    <row r="84" spans="1:78" hidden="1">
      <c r="B84" s="12" t="s">
        <v>36</v>
      </c>
      <c r="C84" s="12"/>
      <c r="D84" s="12"/>
      <c r="E84" s="12" t="s">
        <v>46</v>
      </c>
      <c r="F84" s="12" t="s">
        <v>35</v>
      </c>
      <c r="G84" s="12" t="s">
        <v>48</v>
      </c>
      <c r="H84" s="12" t="s">
        <v>51</v>
      </c>
      <c r="I84" s="12" t="s">
        <v>53</v>
      </c>
      <c r="J84" s="12" t="s">
        <v>38</v>
      </c>
      <c r="K84" s="12" t="s">
        <v>26</v>
      </c>
      <c r="L84" s="12" t="s">
        <v>50</v>
      </c>
      <c r="M84" s="12" t="s">
        <v>54</v>
      </c>
      <c r="N84" s="12" t="s">
        <v>57</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PsSH8yi31QjcfxM7uRTANPnsO7UGMiooWKhLFKDkPSWCvtidIbjt/rIz7u2V8daKvIRvbRdSwwZoJKldLKVNXA==" saltValue="65KFhap49ogUvli0QbEi3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16</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49</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34</v>
      </c>
      <c r="B3" s="68" t="s">
        <v>60</v>
      </c>
      <c r="C3" s="68" t="s">
        <v>62</v>
      </c>
      <c r="D3" s="68" t="s">
        <v>9</v>
      </c>
      <c r="E3" s="68" t="s">
        <v>21</v>
      </c>
      <c r="F3" s="68" t="s">
        <v>59</v>
      </c>
      <c r="G3" s="68" t="s">
        <v>20</v>
      </c>
      <c r="H3" s="75" t="s">
        <v>64</v>
      </c>
      <c r="I3" s="78"/>
      <c r="J3" s="78"/>
      <c r="K3" s="78"/>
      <c r="L3" s="78"/>
      <c r="M3" s="78"/>
      <c r="N3" s="78"/>
      <c r="O3" s="78"/>
      <c r="P3" s="78"/>
      <c r="Q3" s="78"/>
      <c r="R3" s="78"/>
      <c r="S3" s="78"/>
      <c r="T3" s="78"/>
      <c r="U3" s="78"/>
      <c r="V3" s="78"/>
      <c r="W3" s="82"/>
      <c r="X3" s="84" t="s">
        <v>4</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65</v>
      </c>
      <c r="B4" s="69"/>
      <c r="C4" s="69"/>
      <c r="D4" s="69"/>
      <c r="E4" s="69"/>
      <c r="F4" s="69"/>
      <c r="G4" s="69"/>
      <c r="H4" s="76"/>
      <c r="I4" s="79"/>
      <c r="J4" s="79"/>
      <c r="K4" s="79"/>
      <c r="L4" s="79"/>
      <c r="M4" s="79"/>
      <c r="N4" s="79"/>
      <c r="O4" s="79"/>
      <c r="P4" s="79"/>
      <c r="Q4" s="79"/>
      <c r="R4" s="79"/>
      <c r="S4" s="79"/>
      <c r="T4" s="79"/>
      <c r="U4" s="79"/>
      <c r="V4" s="79"/>
      <c r="W4" s="83"/>
      <c r="X4" s="85" t="s">
        <v>47</v>
      </c>
      <c r="Y4" s="85"/>
      <c r="Z4" s="85"/>
      <c r="AA4" s="85"/>
      <c r="AB4" s="85"/>
      <c r="AC4" s="85"/>
      <c r="AD4" s="85"/>
      <c r="AE4" s="85"/>
      <c r="AF4" s="85"/>
      <c r="AG4" s="85"/>
      <c r="AH4" s="85"/>
      <c r="AI4" s="85" t="s">
        <v>41</v>
      </c>
      <c r="AJ4" s="85"/>
      <c r="AK4" s="85"/>
      <c r="AL4" s="85"/>
      <c r="AM4" s="85"/>
      <c r="AN4" s="85"/>
      <c r="AO4" s="85"/>
      <c r="AP4" s="85"/>
      <c r="AQ4" s="85"/>
      <c r="AR4" s="85"/>
      <c r="AS4" s="85"/>
      <c r="AT4" s="85" t="s">
        <v>63</v>
      </c>
      <c r="AU4" s="85"/>
      <c r="AV4" s="85"/>
      <c r="AW4" s="85"/>
      <c r="AX4" s="85"/>
      <c r="AY4" s="85"/>
      <c r="AZ4" s="85"/>
      <c r="BA4" s="85"/>
      <c r="BB4" s="85"/>
      <c r="BC4" s="85"/>
      <c r="BD4" s="85"/>
      <c r="BE4" s="85" t="s">
        <v>66</v>
      </c>
      <c r="BF4" s="85"/>
      <c r="BG4" s="85"/>
      <c r="BH4" s="85"/>
      <c r="BI4" s="85"/>
      <c r="BJ4" s="85"/>
      <c r="BK4" s="85"/>
      <c r="BL4" s="85"/>
      <c r="BM4" s="85"/>
      <c r="BN4" s="85"/>
      <c r="BO4" s="85"/>
      <c r="BP4" s="85" t="s">
        <v>12</v>
      </c>
      <c r="BQ4" s="85"/>
      <c r="BR4" s="85"/>
      <c r="BS4" s="85"/>
      <c r="BT4" s="85"/>
      <c r="BU4" s="85"/>
      <c r="BV4" s="85"/>
      <c r="BW4" s="85"/>
      <c r="BX4" s="85"/>
      <c r="BY4" s="85"/>
      <c r="BZ4" s="85"/>
      <c r="CA4" s="85" t="s">
        <v>67</v>
      </c>
      <c r="CB4" s="85"/>
      <c r="CC4" s="85"/>
      <c r="CD4" s="85"/>
      <c r="CE4" s="85"/>
      <c r="CF4" s="85"/>
      <c r="CG4" s="85"/>
      <c r="CH4" s="85"/>
      <c r="CI4" s="85"/>
      <c r="CJ4" s="85"/>
      <c r="CK4" s="85"/>
      <c r="CL4" s="85" t="s">
        <v>68</v>
      </c>
      <c r="CM4" s="85"/>
      <c r="CN4" s="85"/>
      <c r="CO4" s="85"/>
      <c r="CP4" s="85"/>
      <c r="CQ4" s="85"/>
      <c r="CR4" s="85"/>
      <c r="CS4" s="85"/>
      <c r="CT4" s="85"/>
      <c r="CU4" s="85"/>
      <c r="CV4" s="85"/>
      <c r="CW4" s="85" t="s">
        <v>69</v>
      </c>
      <c r="CX4" s="85"/>
      <c r="CY4" s="85"/>
      <c r="CZ4" s="85"/>
      <c r="DA4" s="85"/>
      <c r="DB4" s="85"/>
      <c r="DC4" s="85"/>
      <c r="DD4" s="85"/>
      <c r="DE4" s="85"/>
      <c r="DF4" s="85"/>
      <c r="DG4" s="85"/>
      <c r="DH4" s="85" t="s">
        <v>56</v>
      </c>
      <c r="DI4" s="85"/>
      <c r="DJ4" s="85"/>
      <c r="DK4" s="85"/>
      <c r="DL4" s="85"/>
      <c r="DM4" s="85"/>
      <c r="DN4" s="85"/>
      <c r="DO4" s="85"/>
      <c r="DP4" s="85"/>
      <c r="DQ4" s="85"/>
      <c r="DR4" s="85"/>
      <c r="DS4" s="85" t="s">
        <v>70</v>
      </c>
      <c r="DT4" s="85"/>
      <c r="DU4" s="85"/>
      <c r="DV4" s="85"/>
      <c r="DW4" s="85"/>
      <c r="DX4" s="85"/>
      <c r="DY4" s="85"/>
      <c r="DZ4" s="85"/>
      <c r="EA4" s="85"/>
      <c r="EB4" s="85"/>
      <c r="EC4" s="85"/>
      <c r="ED4" s="85" t="s">
        <v>52</v>
      </c>
      <c r="EE4" s="85"/>
      <c r="EF4" s="85"/>
      <c r="EG4" s="85"/>
      <c r="EH4" s="85"/>
      <c r="EI4" s="85"/>
      <c r="EJ4" s="85"/>
      <c r="EK4" s="85"/>
      <c r="EL4" s="85"/>
      <c r="EM4" s="85"/>
      <c r="EN4" s="85"/>
    </row>
    <row r="5" spans="1:144">
      <c r="A5" s="66" t="s">
        <v>44</v>
      </c>
      <c r="B5" s="70"/>
      <c r="C5" s="70"/>
      <c r="D5" s="70"/>
      <c r="E5" s="70"/>
      <c r="F5" s="70"/>
      <c r="G5" s="70"/>
      <c r="H5" s="77" t="s">
        <v>71</v>
      </c>
      <c r="I5" s="77" t="s">
        <v>73</v>
      </c>
      <c r="J5" s="77" t="s">
        <v>55</v>
      </c>
      <c r="K5" s="77" t="s">
        <v>74</v>
      </c>
      <c r="L5" s="77" t="s">
        <v>29</v>
      </c>
      <c r="M5" s="77" t="s">
        <v>2</v>
      </c>
      <c r="N5" s="77" t="s">
        <v>75</v>
      </c>
      <c r="O5" s="77" t="s">
        <v>76</v>
      </c>
      <c r="P5" s="77" t="s">
        <v>77</v>
      </c>
      <c r="Q5" s="77" t="s">
        <v>78</v>
      </c>
      <c r="R5" s="77" t="s">
        <v>79</v>
      </c>
      <c r="S5" s="77" t="s">
        <v>80</v>
      </c>
      <c r="T5" s="77" t="s">
        <v>81</v>
      </c>
      <c r="U5" s="77" t="s">
        <v>82</v>
      </c>
      <c r="V5" s="77" t="s">
        <v>83</v>
      </c>
      <c r="W5" s="77" t="s">
        <v>84</v>
      </c>
      <c r="X5" s="77" t="s">
        <v>85</v>
      </c>
      <c r="Y5" s="77" t="s">
        <v>8</v>
      </c>
      <c r="Z5" s="77" t="s">
        <v>86</v>
      </c>
      <c r="AA5" s="77" t="s">
        <v>87</v>
      </c>
      <c r="AB5" s="77" t="s">
        <v>88</v>
      </c>
      <c r="AC5" s="77" t="s">
        <v>89</v>
      </c>
      <c r="AD5" s="77" t="s">
        <v>90</v>
      </c>
      <c r="AE5" s="77" t="s">
        <v>42</v>
      </c>
      <c r="AF5" s="77" t="s">
        <v>91</v>
      </c>
      <c r="AG5" s="77" t="s">
        <v>92</v>
      </c>
      <c r="AH5" s="77" t="s">
        <v>36</v>
      </c>
      <c r="AI5" s="77" t="s">
        <v>85</v>
      </c>
      <c r="AJ5" s="77" t="s">
        <v>8</v>
      </c>
      <c r="AK5" s="77" t="s">
        <v>86</v>
      </c>
      <c r="AL5" s="77" t="s">
        <v>87</v>
      </c>
      <c r="AM5" s="77" t="s">
        <v>88</v>
      </c>
      <c r="AN5" s="77" t="s">
        <v>89</v>
      </c>
      <c r="AO5" s="77" t="s">
        <v>90</v>
      </c>
      <c r="AP5" s="77" t="s">
        <v>42</v>
      </c>
      <c r="AQ5" s="77" t="s">
        <v>91</v>
      </c>
      <c r="AR5" s="77" t="s">
        <v>92</v>
      </c>
      <c r="AS5" s="77" t="s">
        <v>93</v>
      </c>
      <c r="AT5" s="77" t="s">
        <v>85</v>
      </c>
      <c r="AU5" s="77" t="s">
        <v>8</v>
      </c>
      <c r="AV5" s="77" t="s">
        <v>86</v>
      </c>
      <c r="AW5" s="77" t="s">
        <v>87</v>
      </c>
      <c r="AX5" s="77" t="s">
        <v>88</v>
      </c>
      <c r="AY5" s="77" t="s">
        <v>89</v>
      </c>
      <c r="AZ5" s="77" t="s">
        <v>90</v>
      </c>
      <c r="BA5" s="77" t="s">
        <v>42</v>
      </c>
      <c r="BB5" s="77" t="s">
        <v>91</v>
      </c>
      <c r="BC5" s="77" t="s">
        <v>92</v>
      </c>
      <c r="BD5" s="77" t="s">
        <v>93</v>
      </c>
      <c r="BE5" s="77" t="s">
        <v>85</v>
      </c>
      <c r="BF5" s="77" t="s">
        <v>8</v>
      </c>
      <c r="BG5" s="77" t="s">
        <v>86</v>
      </c>
      <c r="BH5" s="77" t="s">
        <v>87</v>
      </c>
      <c r="BI5" s="77" t="s">
        <v>88</v>
      </c>
      <c r="BJ5" s="77" t="s">
        <v>89</v>
      </c>
      <c r="BK5" s="77" t="s">
        <v>90</v>
      </c>
      <c r="BL5" s="77" t="s">
        <v>42</v>
      </c>
      <c r="BM5" s="77" t="s">
        <v>91</v>
      </c>
      <c r="BN5" s="77" t="s">
        <v>92</v>
      </c>
      <c r="BO5" s="77" t="s">
        <v>93</v>
      </c>
      <c r="BP5" s="77" t="s">
        <v>85</v>
      </c>
      <c r="BQ5" s="77" t="s">
        <v>8</v>
      </c>
      <c r="BR5" s="77" t="s">
        <v>86</v>
      </c>
      <c r="BS5" s="77" t="s">
        <v>87</v>
      </c>
      <c r="BT5" s="77" t="s">
        <v>88</v>
      </c>
      <c r="BU5" s="77" t="s">
        <v>89</v>
      </c>
      <c r="BV5" s="77" t="s">
        <v>90</v>
      </c>
      <c r="BW5" s="77" t="s">
        <v>42</v>
      </c>
      <c r="BX5" s="77" t="s">
        <v>91</v>
      </c>
      <c r="BY5" s="77" t="s">
        <v>92</v>
      </c>
      <c r="BZ5" s="77" t="s">
        <v>93</v>
      </c>
      <c r="CA5" s="77" t="s">
        <v>85</v>
      </c>
      <c r="CB5" s="77" t="s">
        <v>8</v>
      </c>
      <c r="CC5" s="77" t="s">
        <v>86</v>
      </c>
      <c r="CD5" s="77" t="s">
        <v>87</v>
      </c>
      <c r="CE5" s="77" t="s">
        <v>88</v>
      </c>
      <c r="CF5" s="77" t="s">
        <v>89</v>
      </c>
      <c r="CG5" s="77" t="s">
        <v>90</v>
      </c>
      <c r="CH5" s="77" t="s">
        <v>42</v>
      </c>
      <c r="CI5" s="77" t="s">
        <v>91</v>
      </c>
      <c r="CJ5" s="77" t="s">
        <v>92</v>
      </c>
      <c r="CK5" s="77" t="s">
        <v>93</v>
      </c>
      <c r="CL5" s="77" t="s">
        <v>85</v>
      </c>
      <c r="CM5" s="77" t="s">
        <v>8</v>
      </c>
      <c r="CN5" s="77" t="s">
        <v>86</v>
      </c>
      <c r="CO5" s="77" t="s">
        <v>87</v>
      </c>
      <c r="CP5" s="77" t="s">
        <v>88</v>
      </c>
      <c r="CQ5" s="77" t="s">
        <v>89</v>
      </c>
      <c r="CR5" s="77" t="s">
        <v>90</v>
      </c>
      <c r="CS5" s="77" t="s">
        <v>42</v>
      </c>
      <c r="CT5" s="77" t="s">
        <v>91</v>
      </c>
      <c r="CU5" s="77" t="s">
        <v>92</v>
      </c>
      <c r="CV5" s="77" t="s">
        <v>93</v>
      </c>
      <c r="CW5" s="77" t="s">
        <v>85</v>
      </c>
      <c r="CX5" s="77" t="s">
        <v>8</v>
      </c>
      <c r="CY5" s="77" t="s">
        <v>86</v>
      </c>
      <c r="CZ5" s="77" t="s">
        <v>87</v>
      </c>
      <c r="DA5" s="77" t="s">
        <v>88</v>
      </c>
      <c r="DB5" s="77" t="s">
        <v>89</v>
      </c>
      <c r="DC5" s="77" t="s">
        <v>90</v>
      </c>
      <c r="DD5" s="77" t="s">
        <v>42</v>
      </c>
      <c r="DE5" s="77" t="s">
        <v>91</v>
      </c>
      <c r="DF5" s="77" t="s">
        <v>92</v>
      </c>
      <c r="DG5" s="77" t="s">
        <v>93</v>
      </c>
      <c r="DH5" s="77" t="s">
        <v>85</v>
      </c>
      <c r="DI5" s="77" t="s">
        <v>8</v>
      </c>
      <c r="DJ5" s="77" t="s">
        <v>86</v>
      </c>
      <c r="DK5" s="77" t="s">
        <v>87</v>
      </c>
      <c r="DL5" s="77" t="s">
        <v>88</v>
      </c>
      <c r="DM5" s="77" t="s">
        <v>89</v>
      </c>
      <c r="DN5" s="77" t="s">
        <v>90</v>
      </c>
      <c r="DO5" s="77" t="s">
        <v>42</v>
      </c>
      <c r="DP5" s="77" t="s">
        <v>91</v>
      </c>
      <c r="DQ5" s="77" t="s">
        <v>92</v>
      </c>
      <c r="DR5" s="77" t="s">
        <v>93</v>
      </c>
      <c r="DS5" s="77" t="s">
        <v>85</v>
      </c>
      <c r="DT5" s="77" t="s">
        <v>8</v>
      </c>
      <c r="DU5" s="77" t="s">
        <v>86</v>
      </c>
      <c r="DV5" s="77" t="s">
        <v>87</v>
      </c>
      <c r="DW5" s="77" t="s">
        <v>88</v>
      </c>
      <c r="DX5" s="77" t="s">
        <v>89</v>
      </c>
      <c r="DY5" s="77" t="s">
        <v>90</v>
      </c>
      <c r="DZ5" s="77" t="s">
        <v>42</v>
      </c>
      <c r="EA5" s="77" t="s">
        <v>91</v>
      </c>
      <c r="EB5" s="77" t="s">
        <v>92</v>
      </c>
      <c r="EC5" s="77" t="s">
        <v>93</v>
      </c>
      <c r="ED5" s="77" t="s">
        <v>85</v>
      </c>
      <c r="EE5" s="77" t="s">
        <v>8</v>
      </c>
      <c r="EF5" s="77" t="s">
        <v>86</v>
      </c>
      <c r="EG5" s="77" t="s">
        <v>87</v>
      </c>
      <c r="EH5" s="77" t="s">
        <v>88</v>
      </c>
      <c r="EI5" s="77" t="s">
        <v>89</v>
      </c>
      <c r="EJ5" s="77" t="s">
        <v>90</v>
      </c>
      <c r="EK5" s="77" t="s">
        <v>42</v>
      </c>
      <c r="EL5" s="77" t="s">
        <v>91</v>
      </c>
      <c r="EM5" s="77" t="s">
        <v>92</v>
      </c>
      <c r="EN5" s="77" t="s">
        <v>93</v>
      </c>
    </row>
    <row r="6" spans="1:144" s="65" customFormat="1">
      <c r="A6" s="66" t="s">
        <v>15</v>
      </c>
      <c r="B6" s="71">
        <f t="shared" ref="B6:W6" si="1">B7</f>
        <v>2024</v>
      </c>
      <c r="C6" s="71">
        <f t="shared" si="1"/>
        <v>323861</v>
      </c>
      <c r="D6" s="71">
        <f t="shared" si="1"/>
        <v>46</v>
      </c>
      <c r="E6" s="71">
        <f t="shared" si="1"/>
        <v>1</v>
      </c>
      <c r="F6" s="71">
        <f t="shared" si="1"/>
        <v>0</v>
      </c>
      <c r="G6" s="71">
        <f t="shared" si="1"/>
        <v>5</v>
      </c>
      <c r="H6" s="71" t="str">
        <f t="shared" si="1"/>
        <v>島根県　飯南町</v>
      </c>
      <c r="I6" s="71" t="str">
        <f t="shared" si="1"/>
        <v>法適用</v>
      </c>
      <c r="J6" s="71" t="str">
        <f t="shared" si="1"/>
        <v>水道事業</v>
      </c>
      <c r="K6" s="71" t="str">
        <f t="shared" si="1"/>
        <v>簡易水道事業</v>
      </c>
      <c r="L6" s="71" t="str">
        <f t="shared" si="1"/>
        <v>C3</v>
      </c>
      <c r="M6" s="71" t="str">
        <f t="shared" si="1"/>
        <v>非設置</v>
      </c>
      <c r="N6" s="80" t="str">
        <f t="shared" si="1"/>
        <v>-</v>
      </c>
      <c r="O6" s="80">
        <f t="shared" si="1"/>
        <v>54.15</v>
      </c>
      <c r="P6" s="80">
        <f t="shared" si="1"/>
        <v>93.11</v>
      </c>
      <c r="Q6" s="80">
        <f t="shared" si="1"/>
        <v>3938</v>
      </c>
      <c r="R6" s="80">
        <f t="shared" si="1"/>
        <v>4355</v>
      </c>
      <c r="S6" s="80">
        <f t="shared" si="1"/>
        <v>242.88</v>
      </c>
      <c r="T6" s="80">
        <f t="shared" si="1"/>
        <v>17.93</v>
      </c>
      <c r="U6" s="80">
        <f t="shared" si="1"/>
        <v>3958</v>
      </c>
      <c r="V6" s="80">
        <f t="shared" si="1"/>
        <v>43.04</v>
      </c>
      <c r="W6" s="80">
        <f t="shared" si="1"/>
        <v>91.96</v>
      </c>
      <c r="X6" s="86">
        <f t="shared" ref="X6:AG6" si="2">IF(X7="",NA(),X7)</f>
        <v>104.37</v>
      </c>
      <c r="Y6" s="86">
        <f t="shared" si="2"/>
        <v>99.77</v>
      </c>
      <c r="Z6" s="86">
        <f t="shared" si="2"/>
        <v>88.15</v>
      </c>
      <c r="AA6" s="86">
        <f t="shared" si="2"/>
        <v>91.8</v>
      </c>
      <c r="AB6" s="86">
        <f t="shared" si="2"/>
        <v>87.89</v>
      </c>
      <c r="AC6" s="86">
        <f t="shared" si="2"/>
        <v>103.82</v>
      </c>
      <c r="AD6" s="86">
        <f t="shared" si="2"/>
        <v>105.75</v>
      </c>
      <c r="AE6" s="86">
        <f t="shared" si="2"/>
        <v>105.52</v>
      </c>
      <c r="AF6" s="86">
        <f t="shared" si="2"/>
        <v>103.1</v>
      </c>
      <c r="AG6" s="86">
        <f t="shared" si="2"/>
        <v>101.77</v>
      </c>
      <c r="AH6" s="80" t="str">
        <f>IF(AH7="","",IF(AH7="-","【-】","【"&amp;SUBSTITUTE(TEXT(AH7,"#,##0.00"),"-","△")&amp;"】"))</f>
        <v>【102.02】</v>
      </c>
      <c r="AI6" s="86">
        <f t="shared" ref="AI6:AR6" si="3">IF(AI7="",NA(),AI7)</f>
        <v>361.68</v>
      </c>
      <c r="AJ6" s="86">
        <f t="shared" si="3"/>
        <v>377.55</v>
      </c>
      <c r="AK6" s="86">
        <f t="shared" si="3"/>
        <v>395.34</v>
      </c>
      <c r="AL6" s="86">
        <f t="shared" si="3"/>
        <v>428.75</v>
      </c>
      <c r="AM6" s="86">
        <f t="shared" si="3"/>
        <v>456.67</v>
      </c>
      <c r="AN6" s="86">
        <f t="shared" si="3"/>
        <v>31.54</v>
      </c>
      <c r="AO6" s="86">
        <f t="shared" si="3"/>
        <v>31.15</v>
      </c>
      <c r="AP6" s="86">
        <f t="shared" si="3"/>
        <v>30.01</v>
      </c>
      <c r="AQ6" s="86">
        <f t="shared" si="3"/>
        <v>27.32</v>
      </c>
      <c r="AR6" s="86">
        <f t="shared" si="3"/>
        <v>16.12</v>
      </c>
      <c r="AS6" s="80" t="str">
        <f>IF(AS7="","",IF(AS7="-","【-】","【"&amp;SUBSTITUTE(TEXT(AS7,"#,##0.00"),"-","△")&amp;"】"))</f>
        <v>【26.96】</v>
      </c>
      <c r="AT6" s="86">
        <f t="shared" ref="AT6:BC6" si="4">IF(AT7="",NA(),AT7)</f>
        <v>37.32</v>
      </c>
      <c r="AU6" s="86">
        <f t="shared" si="4"/>
        <v>34.31</v>
      </c>
      <c r="AV6" s="86">
        <f t="shared" si="4"/>
        <v>32.03</v>
      </c>
      <c r="AW6" s="86">
        <f t="shared" si="4"/>
        <v>40.159999999999997</v>
      </c>
      <c r="AX6" s="86">
        <f t="shared" si="4"/>
        <v>54.77</v>
      </c>
      <c r="AY6" s="86">
        <f t="shared" si="4"/>
        <v>302.22000000000003</v>
      </c>
      <c r="AZ6" s="86">
        <f t="shared" si="4"/>
        <v>263.45</v>
      </c>
      <c r="BA6" s="86">
        <f t="shared" si="4"/>
        <v>249.43</v>
      </c>
      <c r="BB6" s="86">
        <f t="shared" si="4"/>
        <v>217.55</v>
      </c>
      <c r="BC6" s="86">
        <f t="shared" si="4"/>
        <v>157.71</v>
      </c>
      <c r="BD6" s="80" t="str">
        <f>IF(BD7="","",IF(BD7="-","【-】","【"&amp;SUBSTITUTE(TEXT(BD7,"#,##0.00"),"-","△")&amp;"】"))</f>
        <v>【142.39】</v>
      </c>
      <c r="BE6" s="86">
        <f t="shared" ref="BE6:BN6" si="5">IF(BE7="",NA(),BE7)</f>
        <v>1545.39</v>
      </c>
      <c r="BF6" s="86">
        <f t="shared" si="5"/>
        <v>1496.71</v>
      </c>
      <c r="BG6" s="86">
        <f t="shared" si="5"/>
        <v>1330.15</v>
      </c>
      <c r="BH6" s="86">
        <f t="shared" si="5"/>
        <v>1265.31</v>
      </c>
      <c r="BI6" s="86">
        <f t="shared" si="5"/>
        <v>1199.76</v>
      </c>
      <c r="BJ6" s="86">
        <f t="shared" si="5"/>
        <v>970.36</v>
      </c>
      <c r="BK6" s="86">
        <f t="shared" si="5"/>
        <v>940.22</v>
      </c>
      <c r="BL6" s="86">
        <f t="shared" si="5"/>
        <v>922.05</v>
      </c>
      <c r="BM6" s="86">
        <f t="shared" si="5"/>
        <v>916.17</v>
      </c>
      <c r="BN6" s="86">
        <f t="shared" si="5"/>
        <v>958.97</v>
      </c>
      <c r="BO6" s="80" t="str">
        <f>IF(BO7="","",IF(BO7="-","【-】","【"&amp;SUBSTITUTE(TEXT(BO7,"#,##0.00"),"-","△")&amp;"】"))</f>
        <v>【1,043.36】</v>
      </c>
      <c r="BP6" s="86">
        <f t="shared" ref="BP6:BY6" si="6">IF(BP7="",NA(),BP7)</f>
        <v>67.959999999999994</v>
      </c>
      <c r="BQ6" s="86">
        <f t="shared" si="6"/>
        <v>60.25</v>
      </c>
      <c r="BR6" s="86">
        <f t="shared" si="6"/>
        <v>60.74</v>
      </c>
      <c r="BS6" s="86">
        <f t="shared" si="6"/>
        <v>61.21</v>
      </c>
      <c r="BT6" s="86">
        <f t="shared" si="6"/>
        <v>58.59</v>
      </c>
      <c r="BU6" s="86">
        <f t="shared" si="6"/>
        <v>64.52</v>
      </c>
      <c r="BV6" s="86">
        <f t="shared" si="6"/>
        <v>66.8</v>
      </c>
      <c r="BW6" s="86">
        <f t="shared" si="6"/>
        <v>64.39</v>
      </c>
      <c r="BX6" s="86">
        <f t="shared" si="6"/>
        <v>63.95</v>
      </c>
      <c r="BY6" s="86">
        <f t="shared" si="6"/>
        <v>61.25</v>
      </c>
      <c r="BZ6" s="80" t="str">
        <f>IF(BZ7="","",IF(BZ7="-","【-】","【"&amp;SUBSTITUTE(TEXT(BZ7,"#,##0.00"),"-","△")&amp;"】"))</f>
        <v>【56.19】</v>
      </c>
      <c r="CA6" s="86">
        <f t="shared" ref="CA6:CJ6" si="7">IF(CA7="",NA(),CA7)</f>
        <v>307.51</v>
      </c>
      <c r="CB6" s="86">
        <f t="shared" si="7"/>
        <v>343.03</v>
      </c>
      <c r="CC6" s="86">
        <f t="shared" si="7"/>
        <v>347.24</v>
      </c>
      <c r="CD6" s="86">
        <f t="shared" si="7"/>
        <v>345.51</v>
      </c>
      <c r="CE6" s="86">
        <f t="shared" si="7"/>
        <v>361.99</v>
      </c>
      <c r="CF6" s="86">
        <f t="shared" si="7"/>
        <v>270.68</v>
      </c>
      <c r="CG6" s="86">
        <f t="shared" si="7"/>
        <v>268.88</v>
      </c>
      <c r="CH6" s="86">
        <f t="shared" si="7"/>
        <v>258.89999999999998</v>
      </c>
      <c r="CI6" s="86">
        <f t="shared" si="7"/>
        <v>263.56</v>
      </c>
      <c r="CJ6" s="86">
        <f t="shared" si="7"/>
        <v>279.83</v>
      </c>
      <c r="CK6" s="80" t="str">
        <f>IF(CK7="","",IF(CK7="-","【-】","【"&amp;SUBSTITUTE(TEXT(CK7,"#,##0.00"),"-","△")&amp;"】"))</f>
        <v>【285.60】</v>
      </c>
      <c r="CL6" s="86">
        <f t="shared" ref="CL6:CU6" si="8">IF(CL7="",NA(),CL7)</f>
        <v>89.79</v>
      </c>
      <c r="CM6" s="86">
        <f t="shared" si="8"/>
        <v>84.74</v>
      </c>
      <c r="CN6" s="86">
        <f t="shared" si="8"/>
        <v>86.17</v>
      </c>
      <c r="CO6" s="86">
        <f t="shared" si="8"/>
        <v>84.53</v>
      </c>
      <c r="CP6" s="86">
        <f t="shared" si="8"/>
        <v>85.05</v>
      </c>
      <c r="CQ6" s="86">
        <f t="shared" si="8"/>
        <v>48.86</v>
      </c>
      <c r="CR6" s="86">
        <f t="shared" si="8"/>
        <v>49</v>
      </c>
      <c r="CS6" s="86">
        <f t="shared" si="8"/>
        <v>50.07</v>
      </c>
      <c r="CT6" s="86">
        <f t="shared" si="8"/>
        <v>53.4</v>
      </c>
      <c r="CU6" s="86">
        <f t="shared" si="8"/>
        <v>54.69</v>
      </c>
      <c r="CV6" s="80" t="str">
        <f>IF(CV7="","",IF(CV7="-","【-】","【"&amp;SUBSTITUTE(TEXT(CV7,"#,##0.00"),"-","△")&amp;"】"))</f>
        <v>【48.33】</v>
      </c>
      <c r="CW6" s="86">
        <f t="shared" ref="CW6:DF6" si="9">IF(CW7="",NA(),CW7)</f>
        <v>58.41</v>
      </c>
      <c r="CX6" s="86">
        <f t="shared" si="9"/>
        <v>60.04</v>
      </c>
      <c r="CY6" s="86">
        <f t="shared" si="9"/>
        <v>60.04</v>
      </c>
      <c r="CZ6" s="86">
        <f t="shared" si="9"/>
        <v>58.79</v>
      </c>
      <c r="DA6" s="86">
        <f t="shared" si="9"/>
        <v>58.82</v>
      </c>
      <c r="DB6" s="86">
        <f t="shared" si="9"/>
        <v>76.48</v>
      </c>
      <c r="DC6" s="86">
        <f t="shared" si="9"/>
        <v>75.64</v>
      </c>
      <c r="DD6" s="86">
        <f t="shared" si="9"/>
        <v>75.7</v>
      </c>
      <c r="DE6" s="86">
        <f t="shared" si="9"/>
        <v>72.53</v>
      </c>
      <c r="DF6" s="86">
        <f t="shared" si="9"/>
        <v>71.44</v>
      </c>
      <c r="DG6" s="80" t="str">
        <f>IF(DG7="","",IF(DG7="-","【-】","【"&amp;SUBSTITUTE(TEXT(DG7,"#,##0.00"),"-","△")&amp;"】"))</f>
        <v>【70.34】</v>
      </c>
      <c r="DH6" s="86">
        <f t="shared" ref="DH6:DQ6" si="10">IF(DH7="",NA(),DH7)</f>
        <v>53.37</v>
      </c>
      <c r="DI6" s="86">
        <f t="shared" si="10"/>
        <v>55.51</v>
      </c>
      <c r="DJ6" s="86">
        <f t="shared" si="10"/>
        <v>57.94</v>
      </c>
      <c r="DK6" s="86">
        <f t="shared" si="10"/>
        <v>60.12</v>
      </c>
      <c r="DL6" s="86">
        <f t="shared" si="10"/>
        <v>61.37</v>
      </c>
      <c r="DM6" s="86">
        <f t="shared" si="10"/>
        <v>39.409999999999997</v>
      </c>
      <c r="DN6" s="86">
        <f t="shared" si="10"/>
        <v>41.18</v>
      </c>
      <c r="DO6" s="86">
        <f t="shared" si="10"/>
        <v>42.98</v>
      </c>
      <c r="DP6" s="86">
        <f t="shared" si="10"/>
        <v>40.46</v>
      </c>
      <c r="DQ6" s="86">
        <f t="shared" si="10"/>
        <v>37.1</v>
      </c>
      <c r="DR6" s="80" t="str">
        <f>IF(DR7="","",IF(DR7="-","【-】","【"&amp;SUBSTITUTE(TEXT(DR7,"#,##0.00"),"-","△")&amp;"】"))</f>
        <v>【35.50】</v>
      </c>
      <c r="DS6" s="86">
        <f t="shared" ref="DS6:EB6" si="11">IF(DS7="",NA(),DS7)</f>
        <v>26.34</v>
      </c>
      <c r="DT6" s="86">
        <f t="shared" si="11"/>
        <v>26.34</v>
      </c>
      <c r="DU6" s="86">
        <f t="shared" si="11"/>
        <v>26.34</v>
      </c>
      <c r="DV6" s="86">
        <f t="shared" si="11"/>
        <v>26.34</v>
      </c>
      <c r="DW6" s="86">
        <f t="shared" si="11"/>
        <v>26.34</v>
      </c>
      <c r="DX6" s="86">
        <f t="shared" si="11"/>
        <v>20.97</v>
      </c>
      <c r="DY6" s="86">
        <f t="shared" si="11"/>
        <v>21.65</v>
      </c>
      <c r="DZ6" s="86">
        <f t="shared" si="11"/>
        <v>23.24</v>
      </c>
      <c r="EA6" s="86">
        <f t="shared" si="11"/>
        <v>22.77</v>
      </c>
      <c r="EB6" s="86">
        <f t="shared" si="11"/>
        <v>18.22</v>
      </c>
      <c r="EC6" s="80" t="str">
        <f>IF(EC7="","",IF(EC7="-","【-】","【"&amp;SUBSTITUTE(TEXT(EC7,"#,##0.00"),"-","△")&amp;"】"))</f>
        <v>【16.16】</v>
      </c>
      <c r="ED6" s="80">
        <f t="shared" ref="ED6:EM6" si="12">IF(ED7="",NA(),ED7)</f>
        <v>0</v>
      </c>
      <c r="EE6" s="80">
        <f t="shared" si="12"/>
        <v>0</v>
      </c>
      <c r="EF6" s="80">
        <f t="shared" si="12"/>
        <v>0</v>
      </c>
      <c r="EG6" s="80">
        <f t="shared" si="12"/>
        <v>0</v>
      </c>
      <c r="EH6" s="80">
        <f t="shared" si="12"/>
        <v>0</v>
      </c>
      <c r="EI6" s="86">
        <f t="shared" si="12"/>
        <v>1.1499999999999999</v>
      </c>
      <c r="EJ6" s="86">
        <f t="shared" si="12"/>
        <v>0.28999999999999998</v>
      </c>
      <c r="EK6" s="86">
        <f t="shared" si="12"/>
        <v>0.39</v>
      </c>
      <c r="EL6" s="86">
        <f t="shared" si="12"/>
        <v>0.49</v>
      </c>
      <c r="EM6" s="86">
        <f t="shared" si="12"/>
        <v>0.32</v>
      </c>
      <c r="EN6" s="80" t="str">
        <f>IF(EN7="","",IF(EN7="-","【-】","【"&amp;SUBSTITUTE(TEXT(EN7,"#,##0.00"),"-","△")&amp;"】"))</f>
        <v>【0.28】</v>
      </c>
    </row>
    <row r="7" spans="1:144" s="65" customFormat="1">
      <c r="A7" s="66"/>
      <c r="B7" s="72">
        <v>2024</v>
      </c>
      <c r="C7" s="72">
        <v>323861</v>
      </c>
      <c r="D7" s="72">
        <v>46</v>
      </c>
      <c r="E7" s="72">
        <v>1</v>
      </c>
      <c r="F7" s="72">
        <v>0</v>
      </c>
      <c r="G7" s="72">
        <v>5</v>
      </c>
      <c r="H7" s="72" t="s">
        <v>94</v>
      </c>
      <c r="I7" s="72" t="s">
        <v>95</v>
      </c>
      <c r="J7" s="72" t="s">
        <v>96</v>
      </c>
      <c r="K7" s="72" t="s">
        <v>97</v>
      </c>
      <c r="L7" s="72" t="s">
        <v>98</v>
      </c>
      <c r="M7" s="72" t="s">
        <v>99</v>
      </c>
      <c r="N7" s="81" t="s">
        <v>100</v>
      </c>
      <c r="O7" s="81">
        <v>54.15</v>
      </c>
      <c r="P7" s="81">
        <v>93.11</v>
      </c>
      <c r="Q7" s="81">
        <v>3938</v>
      </c>
      <c r="R7" s="81">
        <v>4355</v>
      </c>
      <c r="S7" s="81">
        <v>242.88</v>
      </c>
      <c r="T7" s="81">
        <v>17.93</v>
      </c>
      <c r="U7" s="81">
        <v>3958</v>
      </c>
      <c r="V7" s="81">
        <v>43.04</v>
      </c>
      <c r="W7" s="81">
        <v>91.96</v>
      </c>
      <c r="X7" s="81">
        <v>104.37</v>
      </c>
      <c r="Y7" s="81">
        <v>99.77</v>
      </c>
      <c r="Z7" s="81">
        <v>88.15</v>
      </c>
      <c r="AA7" s="81">
        <v>91.8</v>
      </c>
      <c r="AB7" s="81">
        <v>87.89</v>
      </c>
      <c r="AC7" s="81">
        <v>103.82</v>
      </c>
      <c r="AD7" s="81">
        <v>105.75</v>
      </c>
      <c r="AE7" s="81">
        <v>105.52</v>
      </c>
      <c r="AF7" s="81">
        <v>103.1</v>
      </c>
      <c r="AG7" s="81">
        <v>101.77</v>
      </c>
      <c r="AH7" s="81">
        <v>102.02</v>
      </c>
      <c r="AI7" s="81">
        <v>361.68</v>
      </c>
      <c r="AJ7" s="81">
        <v>377.55</v>
      </c>
      <c r="AK7" s="81">
        <v>395.34</v>
      </c>
      <c r="AL7" s="81">
        <v>428.75</v>
      </c>
      <c r="AM7" s="81">
        <v>456.67</v>
      </c>
      <c r="AN7" s="81">
        <v>31.54</v>
      </c>
      <c r="AO7" s="81">
        <v>31.15</v>
      </c>
      <c r="AP7" s="81">
        <v>30.01</v>
      </c>
      <c r="AQ7" s="81">
        <v>27.32</v>
      </c>
      <c r="AR7" s="81">
        <v>16.12</v>
      </c>
      <c r="AS7" s="81">
        <v>26.96</v>
      </c>
      <c r="AT7" s="81">
        <v>37.32</v>
      </c>
      <c r="AU7" s="81">
        <v>34.31</v>
      </c>
      <c r="AV7" s="81">
        <v>32.03</v>
      </c>
      <c r="AW7" s="81">
        <v>40.159999999999997</v>
      </c>
      <c r="AX7" s="81">
        <v>54.77</v>
      </c>
      <c r="AY7" s="81">
        <v>302.22000000000003</v>
      </c>
      <c r="AZ7" s="81">
        <v>263.45</v>
      </c>
      <c r="BA7" s="81">
        <v>249.43</v>
      </c>
      <c r="BB7" s="81">
        <v>217.55</v>
      </c>
      <c r="BC7" s="81">
        <v>157.71</v>
      </c>
      <c r="BD7" s="81">
        <v>142.38999999999999</v>
      </c>
      <c r="BE7" s="81">
        <v>1545.39</v>
      </c>
      <c r="BF7" s="81">
        <v>1496.71</v>
      </c>
      <c r="BG7" s="81">
        <v>1330.15</v>
      </c>
      <c r="BH7" s="81">
        <v>1265.31</v>
      </c>
      <c r="BI7" s="81">
        <v>1199.76</v>
      </c>
      <c r="BJ7" s="81">
        <v>970.36</v>
      </c>
      <c r="BK7" s="81">
        <v>940.22</v>
      </c>
      <c r="BL7" s="81">
        <v>922.05</v>
      </c>
      <c r="BM7" s="81">
        <v>916.17</v>
      </c>
      <c r="BN7" s="81">
        <v>958.97</v>
      </c>
      <c r="BO7" s="81">
        <v>1043.3599999999999</v>
      </c>
      <c r="BP7" s="81">
        <v>67.959999999999994</v>
      </c>
      <c r="BQ7" s="81">
        <v>60.25</v>
      </c>
      <c r="BR7" s="81">
        <v>60.74</v>
      </c>
      <c r="BS7" s="81">
        <v>61.21</v>
      </c>
      <c r="BT7" s="81">
        <v>58.59</v>
      </c>
      <c r="BU7" s="81">
        <v>64.52</v>
      </c>
      <c r="BV7" s="81">
        <v>66.8</v>
      </c>
      <c r="BW7" s="81">
        <v>64.39</v>
      </c>
      <c r="BX7" s="81">
        <v>63.95</v>
      </c>
      <c r="BY7" s="81">
        <v>61.25</v>
      </c>
      <c r="BZ7" s="81">
        <v>56.19</v>
      </c>
      <c r="CA7" s="81">
        <v>307.51</v>
      </c>
      <c r="CB7" s="81">
        <v>343.03</v>
      </c>
      <c r="CC7" s="81">
        <v>347.24</v>
      </c>
      <c r="CD7" s="81">
        <v>345.51</v>
      </c>
      <c r="CE7" s="81">
        <v>361.99</v>
      </c>
      <c r="CF7" s="81">
        <v>270.68</v>
      </c>
      <c r="CG7" s="81">
        <v>268.88</v>
      </c>
      <c r="CH7" s="81">
        <v>258.89999999999998</v>
      </c>
      <c r="CI7" s="81">
        <v>263.56</v>
      </c>
      <c r="CJ7" s="81">
        <v>279.83</v>
      </c>
      <c r="CK7" s="81">
        <v>285.60000000000002</v>
      </c>
      <c r="CL7" s="81">
        <v>89.79</v>
      </c>
      <c r="CM7" s="81">
        <v>84.74</v>
      </c>
      <c r="CN7" s="81">
        <v>86.17</v>
      </c>
      <c r="CO7" s="81">
        <v>84.53</v>
      </c>
      <c r="CP7" s="81">
        <v>85.05</v>
      </c>
      <c r="CQ7" s="81">
        <v>48.86</v>
      </c>
      <c r="CR7" s="81">
        <v>49</v>
      </c>
      <c r="CS7" s="81">
        <v>50.07</v>
      </c>
      <c r="CT7" s="81">
        <v>53.4</v>
      </c>
      <c r="CU7" s="81">
        <v>54.69</v>
      </c>
      <c r="CV7" s="81">
        <v>48.33</v>
      </c>
      <c r="CW7" s="81">
        <v>58.41</v>
      </c>
      <c r="CX7" s="81">
        <v>60.04</v>
      </c>
      <c r="CY7" s="81">
        <v>60.04</v>
      </c>
      <c r="CZ7" s="81">
        <v>58.79</v>
      </c>
      <c r="DA7" s="81">
        <v>58.82</v>
      </c>
      <c r="DB7" s="81">
        <v>76.48</v>
      </c>
      <c r="DC7" s="81">
        <v>75.64</v>
      </c>
      <c r="DD7" s="81">
        <v>75.7</v>
      </c>
      <c r="DE7" s="81">
        <v>72.53</v>
      </c>
      <c r="DF7" s="81">
        <v>71.44</v>
      </c>
      <c r="DG7" s="81">
        <v>70.34</v>
      </c>
      <c r="DH7" s="81">
        <v>53.37</v>
      </c>
      <c r="DI7" s="81">
        <v>55.51</v>
      </c>
      <c r="DJ7" s="81">
        <v>57.94</v>
      </c>
      <c r="DK7" s="81">
        <v>60.12</v>
      </c>
      <c r="DL7" s="81">
        <v>61.37</v>
      </c>
      <c r="DM7" s="81">
        <v>39.409999999999997</v>
      </c>
      <c r="DN7" s="81">
        <v>41.18</v>
      </c>
      <c r="DO7" s="81">
        <v>42.98</v>
      </c>
      <c r="DP7" s="81">
        <v>40.46</v>
      </c>
      <c r="DQ7" s="81">
        <v>37.1</v>
      </c>
      <c r="DR7" s="81">
        <v>35.5</v>
      </c>
      <c r="DS7" s="81">
        <v>26.34</v>
      </c>
      <c r="DT7" s="81">
        <v>26.34</v>
      </c>
      <c r="DU7" s="81">
        <v>26.34</v>
      </c>
      <c r="DV7" s="81">
        <v>26.34</v>
      </c>
      <c r="DW7" s="81">
        <v>26.34</v>
      </c>
      <c r="DX7" s="81">
        <v>20.97</v>
      </c>
      <c r="DY7" s="81">
        <v>21.65</v>
      </c>
      <c r="DZ7" s="81">
        <v>23.24</v>
      </c>
      <c r="EA7" s="81">
        <v>22.77</v>
      </c>
      <c r="EB7" s="81">
        <v>18.22</v>
      </c>
      <c r="EC7" s="81">
        <v>16.16</v>
      </c>
      <c r="ED7" s="81">
        <v>0</v>
      </c>
      <c r="EE7" s="81">
        <v>0</v>
      </c>
      <c r="EF7" s="81">
        <v>0</v>
      </c>
      <c r="EG7" s="81">
        <v>0</v>
      </c>
      <c r="EH7" s="81">
        <v>0</v>
      </c>
      <c r="EI7" s="81">
        <v>1.1499999999999999</v>
      </c>
      <c r="EJ7" s="81">
        <v>0.28999999999999998</v>
      </c>
      <c r="EK7" s="81">
        <v>0.39</v>
      </c>
      <c r="EL7" s="81">
        <v>0.49</v>
      </c>
      <c r="EM7" s="81">
        <v>0.32</v>
      </c>
      <c r="EN7" s="81">
        <v>0.28000000000000003</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101</v>
      </c>
      <c r="C9" s="67" t="s">
        <v>102</v>
      </c>
      <c r="D9" s="67" t="s">
        <v>103</v>
      </c>
      <c r="E9" s="67" t="s">
        <v>104</v>
      </c>
      <c r="F9" s="67" t="s">
        <v>105</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60</v>
      </c>
      <c r="B10" s="73">
        <f>DATEVALUE($B7-B11&amp;"/1/"&amp;B12)</f>
        <v>37257</v>
      </c>
      <c r="C10" s="73">
        <f>DATEVALUE($B7-C11&amp;"/1/"&amp;C12)</f>
        <v>37622</v>
      </c>
      <c r="D10" s="73">
        <f>DATEVALUE($B7-D11&amp;"/1/"&amp;D12)</f>
        <v>37987</v>
      </c>
      <c r="E10" s="73">
        <f>DATEVALUE($B7-E11&amp;"/1/"&amp;E12)</f>
        <v>38353</v>
      </c>
      <c r="F10" s="73">
        <f>DATEVALUE($B7-F11&amp;"/1/"&amp;F12)</f>
        <v>38718</v>
      </c>
    </row>
    <row r="11" spans="1:144">
      <c r="B11">
        <v>22</v>
      </c>
      <c r="C11">
        <v>21</v>
      </c>
      <c r="D11">
        <v>20</v>
      </c>
      <c r="E11">
        <v>19</v>
      </c>
      <c r="F11">
        <v>18</v>
      </c>
      <c r="G11" t="s">
        <v>61</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2025-12-12T09:21:19Z</dcterms:created>
  <dcterms:modified xsi:type="dcterms:W3CDTF">2026-02-06T07:01:17Z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2026-02-06T07:01:17Z</vt:filetime>
  </property>
</Properties>
</file>