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G:\管理係\財政関係（起債・計画）\経営比較分析\R7年度（R06年度決算分）\03_下水道\"/>
    </mc:Choice>
  </mc:AlternateContent>
  <xr:revisionPtr revIDLastSave="0" documentId="14_{22175E1D-6471-4238-9BFC-6FDDFC6C7572}" xr6:coauthVersionLast="47" xr6:coauthVersionMax="47" xr10:uidLastSave="{00000000-0000-0000-0000-000000000000}"/>
  <workbookProtection workbookAlgorithmName="SHA-512" workbookHashValue="dPYeNdD1q4HS9aX875nTBVuK+cIajQhDyJljedBzE/ikiNjT717sHk/734zcjS//FUV6CmZK2fsW5F5Nl75FVA==" workbookSaltValue="c+pvKJPk6OZWZhW5mytjLw==" workbookSpinCount="100000" lockStructure="1"/>
  <bookViews>
    <workbookView xWindow="0" yWindow="390" windowWidth="20490" windowHeight="10455" xr2:uid="{00000000-000D-0000-FFFF-FFFF00000000}"/>
  </bookViews>
  <sheets>
    <sheet name="法適用_下水道事業" sheetId="4" r:id="rId1"/>
    <sheet name="データ" sheetId="5" state="hidden" r:id="rId2"/>
  </sheet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K85" i="4"/>
  <c r="F85" i="4"/>
  <c r="AT10" i="4"/>
  <c r="I10" i="4"/>
  <c r="I8" i="4"/>
</calcChain>
</file>

<file path=xl/sharedStrings.xml><?xml version="1.0" encoding="utf-8"?>
<sst xmlns="http://schemas.openxmlformats.org/spreadsheetml/2006/main" count="319" uniqueCount="117">
  <si>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</si>
  <si>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</si>
  <si>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</si>
  <si>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</si>
  <si>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</si>
  <si>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</si>
  <si>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</si>
  <si>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</si>
  <si>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</si>
  <si>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</si>
  <si>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</si>
  <si>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</si>
  <si>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</si>
  <si>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</si>
  <si>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</si>
  <si>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</si>
  <si>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</si>
  <si>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</si>
  <si>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</si>
  <si>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</si>
  <si>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</si>
  <si>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</si>
  <si>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</si>
  <si>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</si>
  <si>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</si>
  <si>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</si>
  <si>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</si>
  <si>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</si>
  <si>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</si>
  <si>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</si>
  <si>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</si>
  <si>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</si>
  <si>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</si>
  <si>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</si>
  <si>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</si>
  <si>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</si>
  <si>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</si>
  <si>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</si>
  <si>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</si>
  <si>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</si>
  <si>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</si>
  <si>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</si>
  <si>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</si>
  <si>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</si>
  <si>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</si>
  <si>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</si>
  <si>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</si>
  <si>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</si>
  <si>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</si>
  <si>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</si>
  <si>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</si>
  <si>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</si>
  <si>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</si>
  <si>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</si>
  <si>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</si>
  <si>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</si>
  <si>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</si>
  <si>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</si>
  <si>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</si>
  <si>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</si>
  <si>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</si>
  <si>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</si>
  <si>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</si>
  <si>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</si>
  <si>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</si>
  <si>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</si>
  <si>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</si>
  <si>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</si>
  <si>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</si>
  <si>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</si>
  <si>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</si>
  <si>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</si>
  <si>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</si>
  <si>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</si>
  <si>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</si>
  <si>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</si>
  <si>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</si>
  <si>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</si>
  <si>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</si>
  <si>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</si>
  <si>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</si>
  <si>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</si>
  <si>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</si>
  <si>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</si>
  <si>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</si>
  <si>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</si>
  <si>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</si>
  <si>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</si>
  <si>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</si>
  <si>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</si>
  <si>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</si>
  <si>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</si>
  <si>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</si>
  <si>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</si>
  <si>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</si>
  <si>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</si>
  <si>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奥出雲町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</si>
  <si>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</si>
  <si>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</si>
  <si>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</si>
  <si>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</si>
  <si>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</si>
  <si>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</si>
  <si>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</si>
  <si>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</si>
  <si>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</si>
  <si>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</si>
  <si>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</si>
  <si>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</si>
  <si>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</si>
  <si>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</si>
  <si>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</si>
  <si>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</si>
  <si>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</si>
  <si>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本町の特定環境保全公共下水道事業はH10から供用を開始しており、老朽化の域には達していない。
　H30にはストックマネジメント計画を策定。R1以降は、この計画に基づき施設の長寿命化に向け計画的に調査点検を実施し、施設の改修、更新を行っている。</t>
    <rPh sb="4" eb="10">
      <t>トクテイカンキョウホゼン</t>
    </rPh>
    <rPh sb="72" eb="74">
      <t>イコウ</t>
    </rPh>
    <rPh sb="98" eb="100">
      <t>チョウサ</t>
    </rPh>
    <rPh sb="100" eb="102">
      <t>テンケン</t>
    </rPh>
    <rPh sb="103" eb="105">
      <t>ジッシ</t>
    </rPh>
    <rPh sb="116" eb="117">
      <t>オコナ</t>
    </rPh>
    <phoneticPr fontId="4"/>
  </si>
  <si>
    <t>令和6年度から法適用となった。
１）経営の健全性について
　経常収支比率について類似団体を上回る結果となった。経費回収率については100%に近い水準となっており、一般会計からの繰入金に大きく依存することなく経営が行われているといえる。ただし、100%ではないため、料金改定などの更なる経営改善は今後も必要である。
　③については、年間7千万円を超える企業債償還金の影響が大きな要因となっている。④については、資本費平準化債の借入額が多大となっており、類似団体の平均値を大きく上回っている。
２）経営の効率性について
　⑦については、人口減少による影響により低い値となっている。⑧については、類似団体の平均値を上回った。⑥については、類似団体の平均値を下回っているが、より一層のコスト削減等の経営健全化に向けた取り組みが必要である。
　小規模な事業体では僅かな人口減少でも大きな影響があるため、今後は適正な施設規模の把握に努め、維持管理費の抑制を図るなど更なる経営の効率化に向けた取り組みや料金の見直しが必要である。</t>
    <rPh sb="0" eb="2">
      <t>レイワ</t>
    </rPh>
    <rPh sb="3" eb="5">
      <t>ネンド</t>
    </rPh>
    <rPh sb="7" eb="10">
      <t>ホウテキヨウ</t>
    </rPh>
    <rPh sb="30" eb="32">
      <t>ケイジョウ</t>
    </rPh>
    <rPh sb="40" eb="44">
      <t>ルイジダンタイ</t>
    </rPh>
    <rPh sb="45" eb="47">
      <t>ウワマワ</t>
    </rPh>
    <rPh sb="48" eb="50">
      <t>ケッカ</t>
    </rPh>
    <rPh sb="55" eb="60">
      <t>ケイヒカイシュウリツ</t>
    </rPh>
    <rPh sb="70" eb="71">
      <t>チカ</t>
    </rPh>
    <rPh sb="72" eb="74">
      <t>スイジュン</t>
    </rPh>
    <rPh sb="81" eb="85">
      <t>イッパンカイケイ</t>
    </rPh>
    <rPh sb="88" eb="91">
      <t>クリイレキン</t>
    </rPh>
    <rPh sb="92" eb="93">
      <t>オオ</t>
    </rPh>
    <rPh sb="95" eb="97">
      <t>イゾン</t>
    </rPh>
    <rPh sb="103" eb="105">
      <t>ケイエイ</t>
    </rPh>
    <rPh sb="106" eb="107">
      <t>オコナ</t>
    </rPh>
    <rPh sb="132" eb="134">
      <t>リョウキン</t>
    </rPh>
    <rPh sb="134" eb="136">
      <t>カイテイ</t>
    </rPh>
    <rPh sb="139" eb="140">
      <t>サラ</t>
    </rPh>
    <rPh sb="142" eb="146">
      <t>ケイエイカイゼン</t>
    </rPh>
    <rPh sb="147" eb="149">
      <t>コンゴ</t>
    </rPh>
    <rPh sb="150" eb="152">
      <t>ヒツヨウ</t>
    </rPh>
    <rPh sb="165" eb="167">
      <t>ネンカン</t>
    </rPh>
    <rPh sb="168" eb="170">
      <t>センマン</t>
    </rPh>
    <rPh sb="170" eb="171">
      <t>エン</t>
    </rPh>
    <rPh sb="172" eb="173">
      <t>コ</t>
    </rPh>
    <rPh sb="175" eb="178">
      <t>キギョウサイ</t>
    </rPh>
    <rPh sb="178" eb="181">
      <t>ショウカンキン</t>
    </rPh>
    <rPh sb="182" eb="184">
      <t>エイキョウ</t>
    </rPh>
    <rPh sb="185" eb="186">
      <t>オオ</t>
    </rPh>
    <rPh sb="188" eb="190">
      <t>ヨウイン</t>
    </rPh>
    <rPh sb="253" eb="254">
      <t>セイ</t>
    </rPh>
    <rPh sb="274" eb="276">
      <t>エイキョウ</t>
    </rPh>
    <rPh sb="279" eb="280">
      <t>ヒク</t>
    </rPh>
    <rPh sb="281" eb="282">
      <t>アタイ</t>
    </rPh>
    <rPh sb="326" eb="327">
      <t>シタ</t>
    </rPh>
    <rPh sb="368" eb="371">
      <t>ショウキボ</t>
    </rPh>
    <rPh sb="372" eb="375">
      <t>ジギョウタイ</t>
    </rPh>
    <rPh sb="377" eb="378">
      <t>ワズ</t>
    </rPh>
    <rPh sb="380" eb="384">
      <t>ジンコウゲンショウ</t>
    </rPh>
    <rPh sb="386" eb="387">
      <t>オオ</t>
    </rPh>
    <rPh sb="389" eb="391">
      <t>エイキョウリョウキンミナオ</t>
    </rPh>
    <phoneticPr fontId="4"/>
  </si>
  <si>
    <t>　概ねの指標において類似団体の平均値に近い水準であったが、より一層の改善が必要である。引き続き企業債残高の縮減及び維持管理費の抑制に努める。
　しかしながら、今後も処理区域内人口の減少による施設利用率の低下や汚水処理原価の上昇が見込まれるため、適正な施設規模を検討していく必要がある。
　下水道料金については、人口の減少を見据えた適正な料金を検討し、早期な料金改定が必要である。</t>
    <rPh sb="19" eb="20">
      <t>チカ</t>
    </rPh>
    <rPh sb="21" eb="23">
      <t>スイジュン</t>
    </rPh>
    <rPh sb="47" eb="49">
      <t>キギョウ</t>
    </rPh>
    <rPh sb="136" eb="138">
      <t>ヒツヨウ</t>
    </rPh>
    <rPh sb="175" eb="177">
      <t>ソウキ</t>
    </rPh>
    <rPh sb="178" eb="182">
      <t>リョウキンカイテイ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</si>
</sst>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172-4E4B-8675-84A93BE031D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E172-4E4B-8675-84A93BE031D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39.700000000000003</c:v>
                </c:pt>
              </c:numCache>
            </c:numRef>
          </c:val>
          <c:extLst>
            <c:ext xmlns:c16="http://schemas.microsoft.com/office/drawing/2014/chart" uri="{C3380CC4-5D6E-409C-BE32-E72D297353CC}">
              <c16:uniqueId val="{00000000-8EC2-4509-9343-F6562FBF649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42.15</c:v>
                </c:pt>
              </c:numCache>
            </c:numRef>
          </c:val>
          <c:smooth val="0"/>
          <c:extLst>
            <c:ext xmlns:c16="http://schemas.microsoft.com/office/drawing/2014/chart" uri="{C3380CC4-5D6E-409C-BE32-E72D297353CC}">
              <c16:uniqueId val="{00000001-8EC2-4509-9343-F6562FBF649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92.11</c:v>
                </c:pt>
              </c:numCache>
            </c:numRef>
          </c:val>
          <c:extLst>
            <c:ext xmlns:c16="http://schemas.microsoft.com/office/drawing/2014/chart" uri="{C3380CC4-5D6E-409C-BE32-E72D297353CC}">
              <c16:uniqueId val="{00000000-5E39-4350-A491-2B0E3F17D10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84.21</c:v>
                </c:pt>
              </c:numCache>
            </c:numRef>
          </c:val>
          <c:smooth val="0"/>
          <c:extLst>
            <c:ext xmlns:c16="http://schemas.microsoft.com/office/drawing/2014/chart" uri="{C3380CC4-5D6E-409C-BE32-E72D297353CC}">
              <c16:uniqueId val="{00000001-5E39-4350-A491-2B0E3F17D10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125.02</c:v>
                </c:pt>
              </c:numCache>
            </c:numRef>
          </c:val>
          <c:extLst>
            <c:ext xmlns:c16="http://schemas.microsoft.com/office/drawing/2014/chart" uri="{C3380CC4-5D6E-409C-BE32-E72D297353CC}">
              <c16:uniqueId val="{00000000-15AE-4781-B55F-AF22DF3E0A4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106.38</c:v>
                </c:pt>
              </c:numCache>
            </c:numRef>
          </c:val>
          <c:smooth val="0"/>
          <c:extLst>
            <c:ext xmlns:c16="http://schemas.microsoft.com/office/drawing/2014/chart" uri="{C3380CC4-5D6E-409C-BE32-E72D297353CC}">
              <c16:uniqueId val="{00000001-15AE-4781-B55F-AF22DF3E0A4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52.36</c:v>
                </c:pt>
              </c:numCache>
            </c:numRef>
          </c:val>
          <c:extLst>
            <c:ext xmlns:c16="http://schemas.microsoft.com/office/drawing/2014/chart" uri="{C3380CC4-5D6E-409C-BE32-E72D297353CC}">
              <c16:uniqueId val="{00000000-E800-49F0-9B81-4D981ACA4CB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27.46</c:v>
                </c:pt>
              </c:numCache>
            </c:numRef>
          </c:val>
          <c:smooth val="0"/>
          <c:extLst>
            <c:ext xmlns:c16="http://schemas.microsoft.com/office/drawing/2014/chart" uri="{C3380CC4-5D6E-409C-BE32-E72D297353CC}">
              <c16:uniqueId val="{00000001-E800-49F0-9B81-4D981ACA4CB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C45-453D-A6EE-36AB8247AF5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1C45-453D-A6EE-36AB8247AF5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5FE-48F1-A328-8EC983B7930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70.63</c:v>
                </c:pt>
              </c:numCache>
            </c:numRef>
          </c:val>
          <c:smooth val="0"/>
          <c:extLst>
            <c:ext xmlns:c16="http://schemas.microsoft.com/office/drawing/2014/chart" uri="{C3380CC4-5D6E-409C-BE32-E72D297353CC}">
              <c16:uniqueId val="{00000001-C5FE-48F1-A328-8EC983B7930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35.880000000000003</c:v>
                </c:pt>
              </c:numCache>
            </c:numRef>
          </c:val>
          <c:extLst>
            <c:ext xmlns:c16="http://schemas.microsoft.com/office/drawing/2014/chart" uri="{C3380CC4-5D6E-409C-BE32-E72D297353CC}">
              <c16:uniqueId val="{00000000-9187-4BB1-98E9-33457CE2C4F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53.28</c:v>
                </c:pt>
              </c:numCache>
            </c:numRef>
          </c:val>
          <c:smooth val="0"/>
          <c:extLst>
            <c:ext xmlns:c16="http://schemas.microsoft.com/office/drawing/2014/chart" uri="{C3380CC4-5D6E-409C-BE32-E72D297353CC}">
              <c16:uniqueId val="{00000001-9187-4BB1-98E9-33457CE2C4F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1457</c:v>
                </c:pt>
              </c:numCache>
            </c:numRef>
          </c:val>
          <c:extLst>
            <c:ext xmlns:c16="http://schemas.microsoft.com/office/drawing/2014/chart" uri="{C3380CC4-5D6E-409C-BE32-E72D297353CC}">
              <c16:uniqueId val="{00000000-098F-4C26-B37F-4F970C23972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1142.44</c:v>
                </c:pt>
              </c:numCache>
            </c:numRef>
          </c:val>
          <c:smooth val="0"/>
          <c:extLst>
            <c:ext xmlns:c16="http://schemas.microsoft.com/office/drawing/2014/chart" uri="{C3380CC4-5D6E-409C-BE32-E72D297353CC}">
              <c16:uniqueId val="{00000001-098F-4C26-B37F-4F970C23972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94.24</c:v>
                </c:pt>
              </c:numCache>
            </c:numRef>
          </c:val>
          <c:extLst>
            <c:ext xmlns:c16="http://schemas.microsoft.com/office/drawing/2014/chart" uri="{C3380CC4-5D6E-409C-BE32-E72D297353CC}">
              <c16:uniqueId val="{00000000-5AB4-4C20-9E54-04FBFDF0DBE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66.63</c:v>
                </c:pt>
              </c:numCache>
            </c:numRef>
          </c:val>
          <c:smooth val="0"/>
          <c:extLst>
            <c:ext xmlns:c16="http://schemas.microsoft.com/office/drawing/2014/chart" uri="{C3380CC4-5D6E-409C-BE32-E72D297353CC}">
              <c16:uniqueId val="{00000001-5AB4-4C20-9E54-04FBFDF0DBE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242.15</c:v>
                </c:pt>
              </c:numCache>
            </c:numRef>
          </c:val>
          <c:extLst>
            <c:ext xmlns:c16="http://schemas.microsoft.com/office/drawing/2014/chart" uri="{C3380CC4-5D6E-409C-BE32-E72D297353CC}">
              <c16:uniqueId val="{00000000-54C7-4580-BCE4-270D5BC6BBC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252.17</c:v>
                </c:pt>
              </c:numCache>
            </c:numRef>
          </c:val>
          <c:smooth val="0"/>
          <c:extLst>
            <c:ext xmlns:c16="http://schemas.microsoft.com/office/drawing/2014/chart" uri="{C3380CC4-5D6E-409C-BE32-E72D297353CC}">
              <c16:uniqueId val="{00000001-54C7-4580-BCE4-270D5BC6BBC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島根県　奥出雲町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D2</v>
      </c>
      <c r="X8" s="64"/>
      <c r="Y8" s="64"/>
      <c r="Z8" s="64"/>
      <c r="AA8" s="64"/>
      <c r="AB8" s="64"/>
      <c r="AC8" s="64"/>
      <c r="AD8" s="65" t="str">
        <f>データ!$M$6</f>
        <v>非設置</v>
      </c>
      <c r="AE8" s="65"/>
      <c r="AF8" s="65"/>
      <c r="AG8" s="65"/>
      <c r="AH8" s="65"/>
      <c r="AI8" s="65"/>
      <c r="AJ8" s="65"/>
      <c r="AK8" s="3"/>
      <c r="AL8" s="45">
        <f>データ!S6</f>
        <v>11077</v>
      </c>
      <c r="AM8" s="45"/>
      <c r="AN8" s="45"/>
      <c r="AO8" s="45"/>
      <c r="AP8" s="45"/>
      <c r="AQ8" s="45"/>
      <c r="AR8" s="45"/>
      <c r="AS8" s="45"/>
      <c r="AT8" s="44">
        <f>データ!T6</f>
        <v>368.01</v>
      </c>
      <c r="AU8" s="44"/>
      <c r="AV8" s="44"/>
      <c r="AW8" s="44"/>
      <c r="AX8" s="44"/>
      <c r="AY8" s="44"/>
      <c r="AZ8" s="44"/>
      <c r="BA8" s="44"/>
      <c r="BB8" s="44">
        <f>データ!U6</f>
        <v>30.1</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57.64</v>
      </c>
      <c r="J10" s="44"/>
      <c r="K10" s="44"/>
      <c r="L10" s="44"/>
      <c r="M10" s="44"/>
      <c r="N10" s="44"/>
      <c r="O10" s="44"/>
      <c r="P10" s="44">
        <f>データ!P6</f>
        <v>12.18</v>
      </c>
      <c r="Q10" s="44"/>
      <c r="R10" s="44"/>
      <c r="S10" s="44"/>
      <c r="T10" s="44"/>
      <c r="U10" s="44"/>
      <c r="V10" s="44"/>
      <c r="W10" s="44">
        <f>データ!Q6</f>
        <v>100</v>
      </c>
      <c r="X10" s="44"/>
      <c r="Y10" s="44"/>
      <c r="Z10" s="44"/>
      <c r="AA10" s="44"/>
      <c r="AB10" s="44"/>
      <c r="AC10" s="44"/>
      <c r="AD10" s="45">
        <f>データ!R6</f>
        <v>3630</v>
      </c>
      <c r="AE10" s="45"/>
      <c r="AF10" s="45"/>
      <c r="AG10" s="45"/>
      <c r="AH10" s="45"/>
      <c r="AI10" s="45"/>
      <c r="AJ10" s="45"/>
      <c r="AK10" s="2"/>
      <c r="AL10" s="45">
        <f>データ!V6</f>
        <v>1331</v>
      </c>
      <c r="AM10" s="45"/>
      <c r="AN10" s="45"/>
      <c r="AO10" s="45"/>
      <c r="AP10" s="45"/>
      <c r="AQ10" s="45"/>
      <c r="AR10" s="45"/>
      <c r="AS10" s="45"/>
      <c r="AT10" s="44">
        <f>データ!W6</f>
        <v>0.55000000000000004</v>
      </c>
      <c r="AU10" s="44"/>
      <c r="AV10" s="44"/>
      <c r="AW10" s="44"/>
      <c r="AX10" s="44"/>
      <c r="AY10" s="44"/>
      <c r="AZ10" s="44"/>
      <c r="BA10" s="44"/>
      <c r="BB10" s="44">
        <f>データ!X6</f>
        <v>2420</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w3ARkJv6Yzc0hoOE9JPgHGnqWZN4q9vIeWeEZ/v+99KR4dTsaQ1HVVtPBv7lMd6FbsjvOWZtI1QWRtjocjedlA==" saltValue="t5nR1tWESo5yvvrpI6lb4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323438</v>
      </c>
      <c r="D6" s="19">
        <f t="shared" si="3"/>
        <v>46</v>
      </c>
      <c r="E6" s="19">
        <f t="shared" si="3"/>
        <v>17</v>
      </c>
      <c r="F6" s="19">
        <f t="shared" si="3"/>
        <v>4</v>
      </c>
      <c r="G6" s="19">
        <f t="shared" si="3"/>
        <v>0</v>
      </c>
      <c r="H6" s="19" t="str">
        <f t="shared" si="3"/>
        <v>島根県　奥出雲町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57.64</v>
      </c>
      <c r="P6" s="20">
        <f t="shared" si="3"/>
        <v>12.18</v>
      </c>
      <c r="Q6" s="20">
        <f t="shared" si="3"/>
        <v>100</v>
      </c>
      <c r="R6" s="20">
        <f t="shared" si="3"/>
        <v>3630</v>
      </c>
      <c r="S6" s="20">
        <f t="shared" si="3"/>
        <v>11077</v>
      </c>
      <c r="T6" s="20">
        <f t="shared" si="3"/>
        <v>368.01</v>
      </c>
      <c r="U6" s="20">
        <f t="shared" si="3"/>
        <v>30.1</v>
      </c>
      <c r="V6" s="20">
        <f t="shared" si="3"/>
        <v>1331</v>
      </c>
      <c r="W6" s="20">
        <f t="shared" si="3"/>
        <v>0.55000000000000004</v>
      </c>
      <c r="X6" s="20">
        <f t="shared" si="3"/>
        <v>2420</v>
      </c>
      <c r="Y6" s="21" t="str">
        <f>IF(Y7="",NA(),Y7)</f>
        <v>-</v>
      </c>
      <c r="Z6" s="21" t="str">
        <f t="shared" ref="Z6:AH6" si="4">IF(Z7="",NA(),Z7)</f>
        <v>-</v>
      </c>
      <c r="AA6" s="21" t="str">
        <f t="shared" si="4"/>
        <v>-</v>
      </c>
      <c r="AB6" s="21" t="str">
        <f t="shared" si="4"/>
        <v>-</v>
      </c>
      <c r="AC6" s="21">
        <f t="shared" si="4"/>
        <v>125.02</v>
      </c>
      <c r="AD6" s="21" t="str">
        <f t="shared" si="4"/>
        <v>-</v>
      </c>
      <c r="AE6" s="21" t="str">
        <f t="shared" si="4"/>
        <v>-</v>
      </c>
      <c r="AF6" s="21" t="str">
        <f t="shared" si="4"/>
        <v>-</v>
      </c>
      <c r="AG6" s="21" t="str">
        <f t="shared" si="4"/>
        <v>-</v>
      </c>
      <c r="AH6" s="21">
        <f t="shared" si="4"/>
        <v>106.38</v>
      </c>
      <c r="AI6" s="20" t="str">
        <f>IF(AI7="","",IF(AI7="-","【-】","【"&amp;SUBSTITUTE(TEXT(AI7,"#,##0.00"),"-","△")&amp;"】"))</f>
        <v>【105.07】</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70.63</v>
      </c>
      <c r="AT6" s="20" t="str">
        <f>IF(AT7="","",IF(AT7="-","【-】","【"&amp;SUBSTITUTE(TEXT(AT7,"#,##0.00"),"-","△")&amp;"】"))</f>
        <v>【63.54】</v>
      </c>
      <c r="AU6" s="21" t="str">
        <f>IF(AU7="",NA(),AU7)</f>
        <v>-</v>
      </c>
      <c r="AV6" s="21" t="str">
        <f t="shared" ref="AV6:BD6" si="6">IF(AV7="",NA(),AV7)</f>
        <v>-</v>
      </c>
      <c r="AW6" s="21" t="str">
        <f t="shared" si="6"/>
        <v>-</v>
      </c>
      <c r="AX6" s="21" t="str">
        <f t="shared" si="6"/>
        <v>-</v>
      </c>
      <c r="AY6" s="21">
        <f t="shared" si="6"/>
        <v>35.880000000000003</v>
      </c>
      <c r="AZ6" s="21" t="str">
        <f t="shared" si="6"/>
        <v>-</v>
      </c>
      <c r="BA6" s="21" t="str">
        <f t="shared" si="6"/>
        <v>-</v>
      </c>
      <c r="BB6" s="21" t="str">
        <f t="shared" si="6"/>
        <v>-</v>
      </c>
      <c r="BC6" s="21" t="str">
        <f t="shared" si="6"/>
        <v>-</v>
      </c>
      <c r="BD6" s="21">
        <f t="shared" si="6"/>
        <v>53.28</v>
      </c>
      <c r="BE6" s="20" t="str">
        <f>IF(BE7="","",IF(BE7="-","【-】","【"&amp;SUBSTITUTE(TEXT(BE7,"#,##0.00"),"-","△")&amp;"】"))</f>
        <v>【50.90】</v>
      </c>
      <c r="BF6" s="21" t="str">
        <f>IF(BF7="",NA(),BF7)</f>
        <v>-</v>
      </c>
      <c r="BG6" s="21" t="str">
        <f t="shared" ref="BG6:BO6" si="7">IF(BG7="",NA(),BG7)</f>
        <v>-</v>
      </c>
      <c r="BH6" s="21" t="str">
        <f t="shared" si="7"/>
        <v>-</v>
      </c>
      <c r="BI6" s="21" t="str">
        <f t="shared" si="7"/>
        <v>-</v>
      </c>
      <c r="BJ6" s="21">
        <f t="shared" si="7"/>
        <v>1457</v>
      </c>
      <c r="BK6" s="21" t="str">
        <f t="shared" si="7"/>
        <v>-</v>
      </c>
      <c r="BL6" s="21" t="str">
        <f t="shared" si="7"/>
        <v>-</v>
      </c>
      <c r="BM6" s="21" t="str">
        <f t="shared" si="7"/>
        <v>-</v>
      </c>
      <c r="BN6" s="21" t="str">
        <f t="shared" si="7"/>
        <v>-</v>
      </c>
      <c r="BO6" s="21">
        <f t="shared" si="7"/>
        <v>1142.44</v>
      </c>
      <c r="BP6" s="20" t="str">
        <f>IF(BP7="","",IF(BP7="-","【-】","【"&amp;SUBSTITUTE(TEXT(BP7,"#,##0.00"),"-","△")&amp;"】"))</f>
        <v>【1,099.15】</v>
      </c>
      <c r="BQ6" s="21" t="str">
        <f>IF(BQ7="",NA(),BQ7)</f>
        <v>-</v>
      </c>
      <c r="BR6" s="21" t="str">
        <f t="shared" ref="BR6:BZ6" si="8">IF(BR7="",NA(),BR7)</f>
        <v>-</v>
      </c>
      <c r="BS6" s="21" t="str">
        <f t="shared" si="8"/>
        <v>-</v>
      </c>
      <c r="BT6" s="21" t="str">
        <f t="shared" si="8"/>
        <v>-</v>
      </c>
      <c r="BU6" s="21">
        <f t="shared" si="8"/>
        <v>94.24</v>
      </c>
      <c r="BV6" s="21" t="str">
        <f t="shared" si="8"/>
        <v>-</v>
      </c>
      <c r="BW6" s="21" t="str">
        <f t="shared" si="8"/>
        <v>-</v>
      </c>
      <c r="BX6" s="21" t="str">
        <f t="shared" si="8"/>
        <v>-</v>
      </c>
      <c r="BY6" s="21" t="str">
        <f t="shared" si="8"/>
        <v>-</v>
      </c>
      <c r="BZ6" s="21">
        <f t="shared" si="8"/>
        <v>66.63</v>
      </c>
      <c r="CA6" s="20" t="str">
        <f>IF(CA7="","",IF(CA7="-","【-】","【"&amp;SUBSTITUTE(TEXT(CA7,"#,##0.00"),"-","△")&amp;"】"))</f>
        <v>【72.92】</v>
      </c>
      <c r="CB6" s="21" t="str">
        <f>IF(CB7="",NA(),CB7)</f>
        <v>-</v>
      </c>
      <c r="CC6" s="21" t="str">
        <f t="shared" ref="CC6:CK6" si="9">IF(CC7="",NA(),CC7)</f>
        <v>-</v>
      </c>
      <c r="CD6" s="21" t="str">
        <f t="shared" si="9"/>
        <v>-</v>
      </c>
      <c r="CE6" s="21" t="str">
        <f t="shared" si="9"/>
        <v>-</v>
      </c>
      <c r="CF6" s="21">
        <f t="shared" si="9"/>
        <v>242.15</v>
      </c>
      <c r="CG6" s="21" t="str">
        <f t="shared" si="9"/>
        <v>-</v>
      </c>
      <c r="CH6" s="21" t="str">
        <f t="shared" si="9"/>
        <v>-</v>
      </c>
      <c r="CI6" s="21" t="str">
        <f t="shared" si="9"/>
        <v>-</v>
      </c>
      <c r="CJ6" s="21" t="str">
        <f t="shared" si="9"/>
        <v>-</v>
      </c>
      <c r="CK6" s="21">
        <f t="shared" si="9"/>
        <v>252.17</v>
      </c>
      <c r="CL6" s="20" t="str">
        <f>IF(CL7="","",IF(CL7="-","【-】","【"&amp;SUBSTITUTE(TEXT(CL7,"#,##0.00"),"-","△")&amp;"】"))</f>
        <v>【225.78】</v>
      </c>
      <c r="CM6" s="21" t="str">
        <f>IF(CM7="",NA(),CM7)</f>
        <v>-</v>
      </c>
      <c r="CN6" s="21" t="str">
        <f t="shared" ref="CN6:CV6" si="10">IF(CN7="",NA(),CN7)</f>
        <v>-</v>
      </c>
      <c r="CO6" s="21" t="str">
        <f t="shared" si="10"/>
        <v>-</v>
      </c>
      <c r="CP6" s="21" t="str">
        <f t="shared" si="10"/>
        <v>-</v>
      </c>
      <c r="CQ6" s="21">
        <f t="shared" si="10"/>
        <v>39.700000000000003</v>
      </c>
      <c r="CR6" s="21" t="str">
        <f t="shared" si="10"/>
        <v>-</v>
      </c>
      <c r="CS6" s="21" t="str">
        <f t="shared" si="10"/>
        <v>-</v>
      </c>
      <c r="CT6" s="21" t="str">
        <f t="shared" si="10"/>
        <v>-</v>
      </c>
      <c r="CU6" s="21" t="str">
        <f t="shared" si="10"/>
        <v>-</v>
      </c>
      <c r="CV6" s="21">
        <f t="shared" si="10"/>
        <v>42.15</v>
      </c>
      <c r="CW6" s="20" t="str">
        <f>IF(CW7="","",IF(CW7="-","【-】","【"&amp;SUBSTITUTE(TEXT(CW7,"#,##0.00"),"-","△")&amp;"】"))</f>
        <v>【43.17】</v>
      </c>
      <c r="CX6" s="21" t="str">
        <f>IF(CX7="",NA(),CX7)</f>
        <v>-</v>
      </c>
      <c r="CY6" s="21" t="str">
        <f t="shared" ref="CY6:DG6" si="11">IF(CY7="",NA(),CY7)</f>
        <v>-</v>
      </c>
      <c r="CZ6" s="21" t="str">
        <f t="shared" si="11"/>
        <v>-</v>
      </c>
      <c r="DA6" s="21" t="str">
        <f t="shared" si="11"/>
        <v>-</v>
      </c>
      <c r="DB6" s="21">
        <f t="shared" si="11"/>
        <v>92.11</v>
      </c>
      <c r="DC6" s="21" t="str">
        <f t="shared" si="11"/>
        <v>-</v>
      </c>
      <c r="DD6" s="21" t="str">
        <f t="shared" si="11"/>
        <v>-</v>
      </c>
      <c r="DE6" s="21" t="str">
        <f t="shared" si="11"/>
        <v>-</v>
      </c>
      <c r="DF6" s="21" t="str">
        <f t="shared" si="11"/>
        <v>-</v>
      </c>
      <c r="DG6" s="21">
        <f t="shared" si="11"/>
        <v>84.21</v>
      </c>
      <c r="DH6" s="20" t="str">
        <f>IF(DH7="","",IF(DH7="-","【-】","【"&amp;SUBSTITUTE(TEXT(DH7,"#,##0.00"),"-","△")&amp;"】"))</f>
        <v>【86.31】</v>
      </c>
      <c r="DI6" s="21" t="str">
        <f>IF(DI7="",NA(),DI7)</f>
        <v>-</v>
      </c>
      <c r="DJ6" s="21" t="str">
        <f t="shared" ref="DJ6:DR6" si="12">IF(DJ7="",NA(),DJ7)</f>
        <v>-</v>
      </c>
      <c r="DK6" s="21" t="str">
        <f t="shared" si="12"/>
        <v>-</v>
      </c>
      <c r="DL6" s="21" t="str">
        <f t="shared" si="12"/>
        <v>-</v>
      </c>
      <c r="DM6" s="21">
        <f t="shared" si="12"/>
        <v>52.36</v>
      </c>
      <c r="DN6" s="21" t="str">
        <f t="shared" si="12"/>
        <v>-</v>
      </c>
      <c r="DO6" s="21" t="str">
        <f t="shared" si="12"/>
        <v>-</v>
      </c>
      <c r="DP6" s="21" t="str">
        <f t="shared" si="12"/>
        <v>-</v>
      </c>
      <c r="DQ6" s="21" t="str">
        <f t="shared" si="12"/>
        <v>-</v>
      </c>
      <c r="DR6" s="21">
        <f t="shared" si="12"/>
        <v>27.46</v>
      </c>
      <c r="DS6" s="20" t="str">
        <f>IF(DS7="","",IF(DS7="-","【-】","【"&amp;SUBSTITUTE(TEXT(DS7,"#,##0.00"),"-","△")&amp;"】"))</f>
        <v>【30.82】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0.02</v>
      </c>
      <c r="ED6" s="20" t="str">
        <f>IF(ED7="","",IF(ED7="-","【-】","【"&amp;SUBSTITUTE(TEXT(ED7,"#,##0.00"),"-","△")&amp;"】"))</f>
        <v>【0.06】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0.05</v>
      </c>
      <c r="EO6" s="20" t="str">
        <f>IF(EO7="","",IF(EO7="-","【-】","【"&amp;SUBSTITUTE(TEXT(EO7,"#,##0.00"),"-","△")&amp;"】"))</f>
        <v>【0.15】</v>
      </c>
    </row>
    <row r="7" spans="1:148" s="22" customFormat="1" x14ac:dyDescent="0.15">
      <c r="A7" s="14"/>
      <c r="B7" s="23">
        <v>2024</v>
      </c>
      <c r="C7" s="23">
        <v>323438</v>
      </c>
      <c r="D7" s="23">
        <v>46</v>
      </c>
      <c r="E7" s="23">
        <v>17</v>
      </c>
      <c r="F7" s="23">
        <v>4</v>
      </c>
      <c r="G7" s="23">
        <v>0</v>
      </c>
      <c r="H7" s="23" t="s">
        <v>96</v>
      </c>
      <c r="I7" s="23" t="s">
        <v>97</v>
      </c>
      <c r="J7" s="23" t="s">
        <v>98</v>
      </c>
      <c r="K7" s="23" t="s">
        <v>99</v>
      </c>
      <c r="L7" s="23" t="s">
        <v>100</v>
      </c>
      <c r="M7" s="23" t="s">
        <v>101</v>
      </c>
      <c r="N7" s="24" t="s">
        <v>102</v>
      </c>
      <c r="O7" s="24">
        <v>57.64</v>
      </c>
      <c r="P7" s="24">
        <v>12.18</v>
      </c>
      <c r="Q7" s="24">
        <v>100</v>
      </c>
      <c r="R7" s="24">
        <v>3630</v>
      </c>
      <c r="S7" s="24">
        <v>11077</v>
      </c>
      <c r="T7" s="24">
        <v>368.01</v>
      </c>
      <c r="U7" s="24">
        <v>30.1</v>
      </c>
      <c r="V7" s="24">
        <v>1331</v>
      </c>
      <c r="W7" s="24">
        <v>0.55000000000000004</v>
      </c>
      <c r="X7" s="24">
        <v>2420</v>
      </c>
      <c r="Y7" s="24" t="s">
        <v>102</v>
      </c>
      <c r="Z7" s="24" t="s">
        <v>102</v>
      </c>
      <c r="AA7" s="24" t="s">
        <v>102</v>
      </c>
      <c r="AB7" s="24" t="s">
        <v>102</v>
      </c>
      <c r="AC7" s="24">
        <v>125.02</v>
      </c>
      <c r="AD7" s="24" t="s">
        <v>102</v>
      </c>
      <c r="AE7" s="24" t="s">
        <v>102</v>
      </c>
      <c r="AF7" s="24" t="s">
        <v>102</v>
      </c>
      <c r="AG7" s="24" t="s">
        <v>102</v>
      </c>
      <c r="AH7" s="24">
        <v>106.38</v>
      </c>
      <c r="AI7" s="24">
        <v>105.07</v>
      </c>
      <c r="AJ7" s="24" t="s">
        <v>102</v>
      </c>
      <c r="AK7" s="24" t="s">
        <v>102</v>
      </c>
      <c r="AL7" s="24" t="s">
        <v>102</v>
      </c>
      <c r="AM7" s="24" t="s">
        <v>102</v>
      </c>
      <c r="AN7" s="24">
        <v>0</v>
      </c>
      <c r="AO7" s="24" t="s">
        <v>102</v>
      </c>
      <c r="AP7" s="24" t="s">
        <v>102</v>
      </c>
      <c r="AQ7" s="24" t="s">
        <v>102</v>
      </c>
      <c r="AR7" s="24" t="s">
        <v>102</v>
      </c>
      <c r="AS7" s="24">
        <v>70.63</v>
      </c>
      <c r="AT7" s="24">
        <v>63.54</v>
      </c>
      <c r="AU7" s="24" t="s">
        <v>102</v>
      </c>
      <c r="AV7" s="24" t="s">
        <v>102</v>
      </c>
      <c r="AW7" s="24" t="s">
        <v>102</v>
      </c>
      <c r="AX7" s="24" t="s">
        <v>102</v>
      </c>
      <c r="AY7" s="24">
        <v>35.880000000000003</v>
      </c>
      <c r="AZ7" s="24" t="s">
        <v>102</v>
      </c>
      <c r="BA7" s="24" t="s">
        <v>102</v>
      </c>
      <c r="BB7" s="24" t="s">
        <v>102</v>
      </c>
      <c r="BC7" s="24" t="s">
        <v>102</v>
      </c>
      <c r="BD7" s="24">
        <v>53.28</v>
      </c>
      <c r="BE7" s="24">
        <v>50.9</v>
      </c>
      <c r="BF7" s="24" t="s">
        <v>102</v>
      </c>
      <c r="BG7" s="24" t="s">
        <v>102</v>
      </c>
      <c r="BH7" s="24" t="s">
        <v>102</v>
      </c>
      <c r="BI7" s="24" t="s">
        <v>102</v>
      </c>
      <c r="BJ7" s="24">
        <v>1457</v>
      </c>
      <c r="BK7" s="24" t="s">
        <v>102</v>
      </c>
      <c r="BL7" s="24" t="s">
        <v>102</v>
      </c>
      <c r="BM7" s="24" t="s">
        <v>102</v>
      </c>
      <c r="BN7" s="24" t="s">
        <v>102</v>
      </c>
      <c r="BO7" s="24">
        <v>1142.44</v>
      </c>
      <c r="BP7" s="24">
        <v>1099.1500000000001</v>
      </c>
      <c r="BQ7" s="24" t="s">
        <v>102</v>
      </c>
      <c r="BR7" s="24" t="s">
        <v>102</v>
      </c>
      <c r="BS7" s="24" t="s">
        <v>102</v>
      </c>
      <c r="BT7" s="24" t="s">
        <v>102</v>
      </c>
      <c r="BU7" s="24">
        <v>94.24</v>
      </c>
      <c r="BV7" s="24" t="s">
        <v>102</v>
      </c>
      <c r="BW7" s="24" t="s">
        <v>102</v>
      </c>
      <c r="BX7" s="24" t="s">
        <v>102</v>
      </c>
      <c r="BY7" s="24" t="s">
        <v>102</v>
      </c>
      <c r="BZ7" s="24">
        <v>66.63</v>
      </c>
      <c r="CA7" s="24">
        <v>72.92</v>
      </c>
      <c r="CB7" s="24" t="s">
        <v>102</v>
      </c>
      <c r="CC7" s="24" t="s">
        <v>102</v>
      </c>
      <c r="CD7" s="24" t="s">
        <v>102</v>
      </c>
      <c r="CE7" s="24" t="s">
        <v>102</v>
      </c>
      <c r="CF7" s="24">
        <v>242.15</v>
      </c>
      <c r="CG7" s="24" t="s">
        <v>102</v>
      </c>
      <c r="CH7" s="24" t="s">
        <v>102</v>
      </c>
      <c r="CI7" s="24" t="s">
        <v>102</v>
      </c>
      <c r="CJ7" s="24" t="s">
        <v>102</v>
      </c>
      <c r="CK7" s="24">
        <v>252.17</v>
      </c>
      <c r="CL7" s="24">
        <v>225.78</v>
      </c>
      <c r="CM7" s="24" t="s">
        <v>102</v>
      </c>
      <c r="CN7" s="24" t="s">
        <v>102</v>
      </c>
      <c r="CO7" s="24" t="s">
        <v>102</v>
      </c>
      <c r="CP7" s="24" t="s">
        <v>102</v>
      </c>
      <c r="CQ7" s="24">
        <v>39.700000000000003</v>
      </c>
      <c r="CR7" s="24" t="s">
        <v>102</v>
      </c>
      <c r="CS7" s="24" t="s">
        <v>102</v>
      </c>
      <c r="CT7" s="24" t="s">
        <v>102</v>
      </c>
      <c r="CU7" s="24" t="s">
        <v>102</v>
      </c>
      <c r="CV7" s="24">
        <v>42.15</v>
      </c>
      <c r="CW7" s="24">
        <v>43.17</v>
      </c>
      <c r="CX7" s="24" t="s">
        <v>102</v>
      </c>
      <c r="CY7" s="24" t="s">
        <v>102</v>
      </c>
      <c r="CZ7" s="24" t="s">
        <v>102</v>
      </c>
      <c r="DA7" s="24" t="s">
        <v>102</v>
      </c>
      <c r="DB7" s="24">
        <v>92.11</v>
      </c>
      <c r="DC7" s="24" t="s">
        <v>102</v>
      </c>
      <c r="DD7" s="24" t="s">
        <v>102</v>
      </c>
      <c r="DE7" s="24" t="s">
        <v>102</v>
      </c>
      <c r="DF7" s="24" t="s">
        <v>102</v>
      </c>
      <c r="DG7" s="24">
        <v>84.21</v>
      </c>
      <c r="DH7" s="24">
        <v>86.31</v>
      </c>
      <c r="DI7" s="24" t="s">
        <v>102</v>
      </c>
      <c r="DJ7" s="24" t="s">
        <v>102</v>
      </c>
      <c r="DK7" s="24" t="s">
        <v>102</v>
      </c>
      <c r="DL7" s="24" t="s">
        <v>102</v>
      </c>
      <c r="DM7" s="24">
        <v>52.36</v>
      </c>
      <c r="DN7" s="24" t="s">
        <v>102</v>
      </c>
      <c r="DO7" s="24" t="s">
        <v>102</v>
      </c>
      <c r="DP7" s="24" t="s">
        <v>102</v>
      </c>
      <c r="DQ7" s="24" t="s">
        <v>102</v>
      </c>
      <c r="DR7" s="24">
        <v>27.46</v>
      </c>
      <c r="DS7" s="24">
        <v>30.82</v>
      </c>
      <c r="DT7" s="24" t="s">
        <v>102</v>
      </c>
      <c r="DU7" s="24" t="s">
        <v>102</v>
      </c>
      <c r="DV7" s="24" t="s">
        <v>102</v>
      </c>
      <c r="DW7" s="24" t="s">
        <v>102</v>
      </c>
      <c r="DX7" s="24">
        <v>0</v>
      </c>
      <c r="DY7" s="24" t="s">
        <v>102</v>
      </c>
      <c r="DZ7" s="24" t="s">
        <v>102</v>
      </c>
      <c r="EA7" s="24" t="s">
        <v>102</v>
      </c>
      <c r="EB7" s="24" t="s">
        <v>102</v>
      </c>
      <c r="EC7" s="24">
        <v>0.02</v>
      </c>
      <c r="ED7" s="24">
        <v>0.06</v>
      </c>
      <c r="EE7" s="24" t="s">
        <v>102</v>
      </c>
      <c r="EF7" s="24" t="s">
        <v>102</v>
      </c>
      <c r="EG7" s="24" t="s">
        <v>102</v>
      </c>
      <c r="EH7" s="24" t="s">
        <v>102</v>
      </c>
      <c r="EI7" s="24">
        <v>0</v>
      </c>
      <c r="EJ7" s="24" t="s">
        <v>102</v>
      </c>
      <c r="EK7" s="24" t="s">
        <v>102</v>
      </c>
      <c r="EL7" s="24" t="s">
        <v>102</v>
      </c>
      <c r="EM7" s="24" t="s">
        <v>102</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111</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N24026</cp:lastModifiedBy>
  <dcterms:created xsi:type="dcterms:W3CDTF">2025-12-23T06:13:34Z</dcterms:created>
  <dcterms:modified xsi:type="dcterms:W3CDTF">2026-01-30T06:30:13Z</dcterms:modified>
  <cp:category/>
</cp:coreProperties>
</file>