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754A0916-6488-47FC-9094-48B2EE4C2184}" xr6:coauthVersionLast="47" xr6:coauthVersionMax="47" xr10:uidLastSave="{00000000-0000-0000-0000-000000000000}"/>
  <workbookProtection workbookAlgorithmName="SHA-512" workbookHashValue="VK02ZqHmPGIYSoX7vXJ0lGSMeE4C4JUaYhxpI/od6m/6UTXI+L9E4no7E6iESX4gtwSEsRHDar9TbWwgkuPYJg==" workbookSaltValue="HfimYyR69o7S6TXpEyaJC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I10" i="4"/>
  <c r="AL8"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<sst xmlns="http://schemas.openxmlformats.org/spreadsheetml/2006/main" count="326" uniqueCount="116">
  <si>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</si>
  <si>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</si>
  <si>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</si>
  <si>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</si>
  <si>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</si>
  <si>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</si>
  <si>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</si>
  <si>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</si>
  <si>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</si>
  <si>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</si>
  <si>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</si>
  <si>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</si>
  <si>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</si>
  <si>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</si>
  <si>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</si>
  <si>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</si>
  <si>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</si>
  <si>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</si>
  <si>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</si>
  <si>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</si>
  <si>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</si>
  <si>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</si>
  <si>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</si>
  <si>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</si>
  <si>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</si>
  <si>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</si>
  <si>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</si>
  <si>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</si>
  <si>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</si>
  <si>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</si>
  <si>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</si>
  <si>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</si>
  <si>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</si>
  <si>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</si>
  <si>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</si>
  <si>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</si>
  <si>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</si>
  <si>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</si>
  <si>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</si>
  <si>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</si>
  <si>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</si>
  <si>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</si>
  <si>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</si>
  <si>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</si>
  <si>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</si>
  <si>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</si>
  <si>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</si>
  <si>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</si>
  <si>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</si>
  <si>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</si>
  <si>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</si>
  <si>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</si>
  <si>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</si>
  <si>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</si>
  <si>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</si>
  <si>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</si>
  <si>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</si>
  <si>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</si>
  <si>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</si>
  <si>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</si>
  <si>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</si>
  <si>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</si>
  <si>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</si>
  <si>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</si>
  <si>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</si>
  <si>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</si>
  <si>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</si>
  <si>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</si>
  <si>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</si>
  <si>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</si>
  <si>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</si>
  <si>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</si>
  <si>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</si>
  <si>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</si>
  <si>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</si>
  <si>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</si>
  <si>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</si>
  <si>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</si>
  <si>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</si>
  <si>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</si>
  <si>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</si>
  <si>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</si>
  <si>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</si>
  <si>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</si>
  <si>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</si>
  <si>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</si>
  <si>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</si>
  <si>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</si>
  <si>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</si>
  <si>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</si>
  <si>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</si>
  <si>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</si>
  <si>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</si>
  <si>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</si>
  <si>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</si>
  <si>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</si>
  <si>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</si>
  <si>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</si>
  <si>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</si>
  <si>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</si>
  <si>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</si>
  <si>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</si>
  <si>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</si>
  <si>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</si>
  <si>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</si>
  <si>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</si>
  <si>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</si>
  <si>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</si>
  <si>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</si>
  <si>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</si>
  <si>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</si>
  <si>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</si>
  <si>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</si>
  <si>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経常収支比率は100％を超え、平均値を上回っている。
③流動比率
　流動比率は平均値を下回っており、短期支払能力が不足している。
④企業債残高対事業規模比率
　企業債残高に対する一般会計負担額が高いため類似団体の平均値を大幅に下回っている。
⑤経費回収率
　使用料で回収すべき経費を使用料で賄えていない状況であるため、適正な使用料を検討していく必要がある。
⑥汚水処理原価
　有収水量１㎥あたりの汚水処理費用が高く、類似団体の平均値よりも高い原価である。効率的な汚水処理が実施できていない状態である。
⑧水洗化率
　処理区域内で水洗便所を設置して汚水処理している人口の割合が100％である。</t>
    <phoneticPr fontId="4"/>
  </si>
  <si>
    <t xml:space="preserve">①有形固定資産減価償却率
　供用開始が平成2年で布設から34年経過している。今後、機器設備類の老朽化に伴い修繕費用が必要になってくると想定される。
</t>
    <phoneticPr fontId="4"/>
  </si>
  <si>
    <t>　R4年度、R5年度と使用料の改定を行っているが、人口の減少などによって有収水量が減少している。今後も適正な使用料について定期的に見直ししていく必要がある。
　今後、設置基数の増加により、維持管理費も増加してくる。今後、維持管理の効率化（維持管理経費の削減等）を検討し、経営基盤の強化を図り、持続可能な事業経営を行う必要がある。
　また、経営の透明性を向上させ、事業の経営健全化のため、R6年度から公営企業会計を適用している。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</si>
</sst>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F6-4818-B886-8C29429618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4F6-4818-B886-8C29429618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B-4556-AEAE-BB94231995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9DFB-4556-AEAE-BB94231995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DC5C-402F-91A8-08977CF203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DC5C-402F-91A8-08977CF203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111.69</c:v>
                </c:pt>
              </c:numCache>
            </c:numRef>
          </c:val>
          <c:extLst>
            <c:ext xmlns:c16="http://schemas.microsoft.com/office/drawing/2014/chart" uri="{C3380CC4-5D6E-409C-BE32-E72D297353CC}">
              <c16:uniqueId val="{00000000-FE00-4D37-8FD6-5A3D9EBFE8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FE00-4D37-8FD6-5A3D9EBFE8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58.96</c:v>
                </c:pt>
              </c:numCache>
            </c:numRef>
          </c:val>
          <c:extLst>
            <c:ext xmlns:c16="http://schemas.microsoft.com/office/drawing/2014/chart" uri="{C3380CC4-5D6E-409C-BE32-E72D297353CC}">
              <c16:uniqueId val="{00000000-8666-42F4-97FC-8B56CC4FCF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8666-42F4-97FC-8B56CC4FCF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74-42EF-8FCC-1FBE55EE1E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074-42EF-8FCC-1FBE55EE1E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8EB-43AC-82EF-473941FB6D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E8EB-43AC-82EF-473941FB6D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77.25</c:v>
                </c:pt>
              </c:numCache>
            </c:numRef>
          </c:val>
          <c:extLst>
            <c:ext xmlns:c16="http://schemas.microsoft.com/office/drawing/2014/chart" uri="{C3380CC4-5D6E-409C-BE32-E72D297353CC}">
              <c16:uniqueId val="{00000000-0121-4BB8-9786-3F88ABA275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0121-4BB8-9786-3F88ABA275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5.99</c:v>
                </c:pt>
              </c:numCache>
            </c:numRef>
          </c:val>
          <c:extLst>
            <c:ext xmlns:c16="http://schemas.microsoft.com/office/drawing/2014/chart" uri="{C3380CC4-5D6E-409C-BE32-E72D297353CC}">
              <c16:uniqueId val="{00000000-2A61-4923-B023-3997B3EF4B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2A61-4923-B023-3997B3EF4B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48.83</c:v>
                </c:pt>
              </c:numCache>
            </c:numRef>
          </c:val>
          <c:extLst>
            <c:ext xmlns:c16="http://schemas.microsoft.com/office/drawing/2014/chart" uri="{C3380CC4-5D6E-409C-BE32-E72D297353CC}">
              <c16:uniqueId val="{00000000-2597-48AC-A4AF-3DCDBDEF51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2597-48AC-A4AF-3DCDBDEF51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349.71</c:v>
                </c:pt>
              </c:numCache>
            </c:numRef>
          </c:val>
          <c:extLst>
            <c:ext xmlns:c16="http://schemas.microsoft.com/office/drawing/2014/chart" uri="{C3380CC4-5D6E-409C-BE32-E72D297353CC}">
              <c16:uniqueId val="{00000000-43C7-42F9-8547-9B4BF866B6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43C7-42F9-8547-9B4BF866B6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34426</v>
      </c>
      <c r="AM8" s="36"/>
      <c r="AN8" s="36"/>
      <c r="AO8" s="36"/>
      <c r="AP8" s="36"/>
      <c r="AQ8" s="36"/>
      <c r="AR8" s="36"/>
      <c r="AS8" s="36"/>
      <c r="AT8" s="37">
        <f>データ!T6</f>
        <v>553.17999999999995</v>
      </c>
      <c r="AU8" s="37"/>
      <c r="AV8" s="37"/>
      <c r="AW8" s="37"/>
      <c r="AX8" s="37"/>
      <c r="AY8" s="37"/>
      <c r="AZ8" s="37"/>
      <c r="BA8" s="37"/>
      <c r="BB8" s="37">
        <f>データ!U6</f>
        <v>62.23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52.75</v>
      </c>
      <c r="J10" s="37"/>
      <c r="K10" s="37"/>
      <c r="L10" s="37"/>
      <c r="M10" s="37"/>
      <c r="N10" s="37"/>
      <c r="O10" s="37"/>
      <c r="P10" s="37">
        <f>データ!P6</f>
        <v>23.22</v>
      </c>
      <c r="Q10" s="37"/>
      <c r="R10" s="37"/>
      <c r="S10" s="37"/>
      <c r="T10" s="37"/>
      <c r="U10" s="37"/>
      <c r="V10" s="37"/>
      <c r="W10" s="37">
        <f>データ!Q6</f>
        <v>100</v>
      </c>
      <c r="X10" s="37"/>
      <c r="Y10" s="37"/>
      <c r="Z10" s="37"/>
      <c r="AA10" s="37"/>
      <c r="AB10" s="37"/>
      <c r="AC10" s="37"/>
      <c r="AD10" s="36">
        <f>データ!R6</f>
        <v>3293</v>
      </c>
      <c r="AE10" s="36"/>
      <c r="AF10" s="36"/>
      <c r="AG10" s="36"/>
      <c r="AH10" s="36"/>
      <c r="AI10" s="36"/>
      <c r="AJ10" s="36"/>
      <c r="AK10" s="2"/>
      <c r="AL10" s="36">
        <f>データ!V6</f>
        <v>7939</v>
      </c>
      <c r="AM10" s="36"/>
      <c r="AN10" s="36"/>
      <c r="AO10" s="36"/>
      <c r="AP10" s="36"/>
      <c r="AQ10" s="36"/>
      <c r="AR10" s="36"/>
      <c r="AS10" s="36"/>
      <c r="AT10" s="37">
        <f>データ!W6</f>
        <v>435.17</v>
      </c>
      <c r="AU10" s="37"/>
      <c r="AV10" s="37"/>
      <c r="AW10" s="37"/>
      <c r="AX10" s="37"/>
      <c r="AY10" s="37"/>
      <c r="AZ10" s="37"/>
      <c r="BA10" s="37"/>
      <c r="BB10" s="37">
        <f>データ!X6</f>
        <v>18.239999999999998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3tpjc7b+Y6PaCk/pDNHSKV/w1EextU1oEhKTunwda0Hmcm4TdF2maIxdQfYzcTscHMjiUGV0DStzqEBcCNEtg==" saltValue="FlOhZNe87WlmXrDglLfaT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18</v>
      </c>
      <c r="F6" s="19">
        <f t="shared" si="3"/>
        <v>0</v>
      </c>
      <c r="G6" s="19">
        <f t="shared" si="3"/>
        <v>0</v>
      </c>
      <c r="H6" s="19" t="str">
        <f t="shared" si="3"/>
        <v>島根県　雲南市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52.75</v>
      </c>
      <c r="P6" s="20">
        <f t="shared" si="3"/>
        <v>23.22</v>
      </c>
      <c r="Q6" s="20">
        <f t="shared" si="3"/>
        <v>100</v>
      </c>
      <c r="R6" s="20">
        <f t="shared" si="3"/>
        <v>3293</v>
      </c>
      <c r="S6" s="20">
        <f t="shared" si="3"/>
        <v>34426</v>
      </c>
      <c r="T6" s="20">
        <f t="shared" si="3"/>
        <v>553.17999999999995</v>
      </c>
      <c r="U6" s="20">
        <f t="shared" si="3"/>
        <v>62.23</v>
      </c>
      <c r="V6" s="20">
        <f t="shared" si="3"/>
        <v>7939</v>
      </c>
      <c r="W6" s="20">
        <f t="shared" si="3"/>
        <v>435.17</v>
      </c>
      <c r="X6" s="20">
        <f t="shared" si="3"/>
        <v>18.239999999999998</v>
      </c>
      <c r="Y6" s="21" t="str">
        <f>IF(Y7="",NA(),Y7)</f>
        <v>-</v>
      </c>
      <c r="Z6" s="21" t="str">
        <f t="shared" ref="Z6:AH6" si="4">IF(Z7="",NA(),Z7)</f>
        <v>-</v>
      </c>
      <c r="AA6" s="21" t="str">
        <f t="shared" si="4"/>
        <v>-</v>
      </c>
      <c r="AB6" s="21" t="str">
        <f t="shared" si="4"/>
        <v>-</v>
      </c>
      <c r="AC6" s="21">
        <f t="shared" si="4"/>
        <v>111.69</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77.25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5.99</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48.83</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349.71</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58.96</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322091</v>
      </c>
      <c r="D7" s="23">
        <v>46</v>
      </c>
      <c r="E7" s="23">
        <v>18</v>
      </c>
      <c r="F7" s="23">
        <v>0</v>
      </c>
      <c r="G7" s="23">
        <v>0</v>
      </c>
      <c r="H7" s="23" t="s">
        <v>96</v>
      </c>
      <c r="I7" s="23" t="s">
        <v>97</v>
      </c>
      <c r="J7" s="23" t="s">
        <v>98</v>
      </c>
      <c r="K7" s="23" t="s">
        <v>99</v>
      </c>
      <c r="L7" s="23" t="s">
        <v>100</v>
      </c>
      <c r="M7" s="23" t="s">
        <v>101</v>
      </c>
      <c r="N7" s="24" t="s">
        <v>102</v>
      </c>
      <c r="O7" s="24">
        <v>52.75</v>
      </c>
      <c r="P7" s="24">
        <v>23.22</v>
      </c>
      <c r="Q7" s="24">
        <v>100</v>
      </c>
      <c r="R7" s="24">
        <v>3293</v>
      </c>
      <c r="S7" s="24">
        <v>34426</v>
      </c>
      <c r="T7" s="24">
        <v>553.17999999999995</v>
      </c>
      <c r="U7" s="24">
        <v>62.23</v>
      </c>
      <c r="V7" s="24">
        <v>7939</v>
      </c>
      <c r="W7" s="24">
        <v>435.17</v>
      </c>
      <c r="X7" s="24">
        <v>18.239999999999998</v>
      </c>
      <c r="Y7" s="24" t="s">
        <v>102</v>
      </c>
      <c r="Z7" s="24" t="s">
        <v>102</v>
      </c>
      <c r="AA7" s="24" t="s">
        <v>102</v>
      </c>
      <c r="AB7" s="24" t="s">
        <v>102</v>
      </c>
      <c r="AC7" s="24">
        <v>111.69</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77.25</v>
      </c>
      <c r="AZ7" s="24" t="s">
        <v>102</v>
      </c>
      <c r="BA7" s="24" t="s">
        <v>102</v>
      </c>
      <c r="BB7" s="24" t="s">
        <v>102</v>
      </c>
      <c r="BC7" s="24" t="s">
        <v>102</v>
      </c>
      <c r="BD7" s="24">
        <v>103.61</v>
      </c>
      <c r="BE7" s="24">
        <v>106.63</v>
      </c>
      <c r="BF7" s="24" t="s">
        <v>102</v>
      </c>
      <c r="BG7" s="24" t="s">
        <v>102</v>
      </c>
      <c r="BH7" s="24" t="s">
        <v>102</v>
      </c>
      <c r="BI7" s="24" t="s">
        <v>102</v>
      </c>
      <c r="BJ7" s="24">
        <v>5.99</v>
      </c>
      <c r="BK7" s="24" t="s">
        <v>102</v>
      </c>
      <c r="BL7" s="24" t="s">
        <v>102</v>
      </c>
      <c r="BM7" s="24" t="s">
        <v>102</v>
      </c>
      <c r="BN7" s="24" t="s">
        <v>102</v>
      </c>
      <c r="BO7" s="24">
        <v>368.83</v>
      </c>
      <c r="BP7" s="24">
        <v>386.06</v>
      </c>
      <c r="BQ7" s="24" t="s">
        <v>102</v>
      </c>
      <c r="BR7" s="24" t="s">
        <v>102</v>
      </c>
      <c r="BS7" s="24" t="s">
        <v>102</v>
      </c>
      <c r="BT7" s="24" t="s">
        <v>102</v>
      </c>
      <c r="BU7" s="24">
        <v>48.83</v>
      </c>
      <c r="BV7" s="24" t="s">
        <v>102</v>
      </c>
      <c r="BW7" s="24" t="s">
        <v>102</v>
      </c>
      <c r="BX7" s="24" t="s">
        <v>102</v>
      </c>
      <c r="BY7" s="24" t="s">
        <v>102</v>
      </c>
      <c r="BZ7" s="24">
        <v>53.25</v>
      </c>
      <c r="CA7" s="24">
        <v>51.14</v>
      </c>
      <c r="CB7" s="24" t="s">
        <v>102</v>
      </c>
      <c r="CC7" s="24" t="s">
        <v>102</v>
      </c>
      <c r="CD7" s="24" t="s">
        <v>102</v>
      </c>
      <c r="CE7" s="24" t="s">
        <v>102</v>
      </c>
      <c r="CF7" s="24">
        <v>349.71</v>
      </c>
      <c r="CG7" s="24" t="s">
        <v>102</v>
      </c>
      <c r="CH7" s="24" t="s">
        <v>102</v>
      </c>
      <c r="CI7" s="24" t="s">
        <v>102</v>
      </c>
      <c r="CJ7" s="24" t="s">
        <v>102</v>
      </c>
      <c r="CK7" s="24">
        <v>325.45</v>
      </c>
      <c r="CL7" s="24">
        <v>329.31</v>
      </c>
      <c r="CM7" s="24" t="s">
        <v>102</v>
      </c>
      <c r="CN7" s="24" t="s">
        <v>102</v>
      </c>
      <c r="CO7" s="24" t="s">
        <v>102</v>
      </c>
      <c r="CP7" s="24" t="s">
        <v>102</v>
      </c>
      <c r="CQ7" s="24" t="s">
        <v>102</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58.96</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山根　史朗</cp:lastModifiedBy>
  <cp:lastPrinted>2026-01-26T05:58:30Z</cp:lastPrinted>
  <dcterms:created xsi:type="dcterms:W3CDTF">2025-12-23T06:31:12Z</dcterms:created>
  <dcterms:modified xsi:type="dcterms:W3CDTF">2026-01-26T05:58:33Z</dcterms:modified>
  <cp:category/>
</cp:coreProperties>
</file>