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jhdhn03001\水道局\01.総務課\008財務共通全般\公営企業に係る「経営比較分析表」の策定\R6分\"/>
    </mc:Choice>
  </mc:AlternateContent>
  <xr:revisionPtr revIDLastSave="0" documentId="13_ncr:1_{FA369837-2432-42B6-A5A6-A78AEBB841F2}" xr6:coauthVersionLast="47" xr6:coauthVersionMax="47" xr10:uidLastSave="{00000000-0000-0000-0000-000000000000}"/>
  <workbookProtection workbookAlgorithmName="SHA-512" workbookHashValue="VGuvqB1AExQ4AU/Q6OT6S7Q2Ax7isY5ioPlN97z461bAwHJ8/Q8/AoJg4E1hVBCrQZtdxNlzmngMTHyzwQZmzA==" workbookSaltValue="m3OhFgmdEo+FP6crfXlim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AT10" i="4"/>
  <c r="AL10" i="4"/>
  <c r="I10" i="4"/>
  <c r="AL8" i="4"/>
  <c r="P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<sst xmlns="http://schemas.openxmlformats.org/spreadsheetml/2006/main" count="231" uniqueCount="117">
  <si>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</si>
  <si>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</si>
  <si>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</si>
  <si>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</si>
  <si>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</si>
  <si>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</si>
  <si>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</si>
  <si>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</si>
  <si>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</si>
  <si>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</si>
  <si>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</si>
  <si>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</si>
  <si>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</si>
  <si>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</si>
  <si>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</si>
  <si>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</si>
  <si>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</si>
  <si>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</si>
  <si>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</si>
  <si>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</si>
  <si>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</si>
  <si>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</si>
  <si>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</si>
  <si>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</si>
  <si>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</si>
  <si>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</si>
  <si>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</si>
  <si>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</si>
  <si>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</si>
  <si>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</si>
  <si>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</si>
  <si>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</si>
  <si>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</si>
  <si>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</si>
  <si>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</si>
  <si>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</si>
  <si>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</si>
  <si>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</si>
  <si>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</si>
  <si>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</si>
  <si>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</si>
  <si>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</si>
  <si>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</si>
  <si>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</si>
  <si>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</si>
  <si>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</si>
  <si>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</si>
  <si>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</si>
  <si>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</si>
  <si>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</si>
  <si>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</si>
  <si>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</si>
  <si>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</si>
  <si>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</si>
  <si>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</si>
  <si>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</si>
  <si>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</si>
  <si>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</si>
  <si>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</si>
  <si>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</si>
  <si>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</si>
  <si>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</si>
  <si>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</si>
  <si>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</si>
  <si>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</si>
  <si>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</si>
  <si>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</si>
  <si>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</si>
  <si>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</si>
  <si>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</si>
  <si>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</si>
  <si>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</si>
  <si>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</si>
  <si>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</si>
  <si>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</si>
  <si>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</si>
  <si>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</si>
  <si>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</si>
  <si>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</si>
  <si>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</si>
  <si>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</si>
  <si>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</si>
  <si>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</si>
  <si>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</si>
  <si>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</si>
  <si>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</si>
  <si>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</si>
  <si>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</si>
  <si>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</si>
  <si>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</si>
  <si>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</si>
  <si>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</si>
  <si>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</si>
  <si>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</si>
  <si>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</si>
  <si>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</si>
  <si>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雲南市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</si>
  <si>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</si>
  <si>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</si>
  <si>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</si>
  <si>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</si>
  <si>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</si>
  <si>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</si>
  <si>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</si>
  <si>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</si>
  <si>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</si>
  <si>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</si>
  <si>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</si>
  <si>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</si>
  <si>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</si>
  <si>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</si>
  <si>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</si>
  <si>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</si>
  <si>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</si>
  <si>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
　供用開始が平成6年で布設から31年であり償却率としては高くないが、これから施設の更新時期を迎え、計画的な更新、長寿命化を図っていく必要がある。
③管渠改善率
　今後も老朽化に伴い修繕費用が必要になってくると想定されることから、ストックマネジメント計画の策定等により、計画的な更新、長寿命化を図っていく必要がある。</t>
    <phoneticPr fontId="4"/>
  </si>
  <si>
    <t>　R4年度、R5年度の使用料改定によって使用料収入の増を図ったが、適正な使用料水準に設定するよう定期的に見直す必要がある。
  維持管理の効率化（施設の統廃合、事業委託等による維持管理費の削減）を検討し、経営基盤の強化を図り、持続可能な事業経営を行う必要がある。
  また、経営の透明性を向上させ、事業の安定的かつ持続的な運営を目指すため一層の経営健全化が求められる。</t>
    <rPh sb="8" eb="10">
      <t>ネンド</t>
    </rPh>
    <phoneticPr fontId="4"/>
  </si>
  <si>
    <t>①経常収支比率
　経常収支比率は100％を超え、平均値を上回っている。
③流動比率
　流動比率は平均値を下回っているものの上昇傾向にあり、短期支払能力は向上している。
④企業債残高対事業規模比率
　企業債残高に対する一般会計負担額が高いため類似団体の平均値を大幅に下回っている。
⑤経費回収率
　R4年度、R5年度と段階的に使用料を改定し、経費回収率は上昇している。平均値と比較しても高い。
⑥汚水処理原価
　汚水処理にかかる経費は前年度より高くなっている。有収水量１㎥あたりの汚水処理費用が少ないため類似団体の平均値を下回っている。
⑦施設利用率
　利用率は施設の対応可能な処理能力に対する一日平均処理水量の割合が類似団体の平均値を上回っている。施設の利用状況や規模は適正である。
⑧水洗化率
　水洗便所を設置して汚水処理している人口の割合が類似団体の平均値を上回っている。100％に近づけるよう水洗化率の向上の取組が必要である。</t>
    <rPh sb="53" eb="55">
      <t>シタマワ</t>
    </rPh>
    <rPh sb="62" eb="66">
      <t>ジョウショウケイコウ</t>
    </rPh>
    <rPh sb="77" eb="79">
      <t>コウジョウ</t>
    </rPh>
    <rPh sb="158" eb="160">
      <t>ネンド</t>
    </rPh>
    <rPh sb="161" eb="164">
      <t>ダンカイテキ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</si>
</sst>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3.1</c:v>
                </c:pt>
                <c:pt idx="1">
                  <c:v>0</c:v>
                </c:pt>
                <c:pt idx="2" formatCode="#,##0.00;&quot;△&quot;#,##0.00;&quot;-&quot;">
                  <c:v>2</c:v>
                </c:pt>
                <c:pt idx="3" formatCode="#,##0.00;&quot;△&quot;#,##0.00;&quot;-&quot;">
                  <c:v>2</c:v>
                </c:pt>
                <c:pt idx="4">
                  <c:v>0</c:v>
                </c:pt>
              </c:numCache>
            </c:numRef>
          </c:val>
          <c:extLst>
            <c:ext xmlns:c16="http://schemas.microsoft.com/office/drawing/2014/chart" uri="{C3380CC4-5D6E-409C-BE32-E72D297353CC}">
              <c16:uniqueId val="{00000000-BD74-4B50-87FD-B89F805E6A6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0.27</c:v>
                </c:pt>
              </c:numCache>
            </c:numRef>
          </c:val>
          <c:smooth val="0"/>
          <c:extLst>
            <c:ext xmlns:c16="http://schemas.microsoft.com/office/drawing/2014/chart" uri="{C3380CC4-5D6E-409C-BE32-E72D297353CC}">
              <c16:uniqueId val="{00000001-BD74-4B50-87FD-B89F805E6A6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79.19</c:v>
                </c:pt>
                <c:pt idx="1">
                  <c:v>46.89</c:v>
                </c:pt>
                <c:pt idx="2">
                  <c:v>45.35</c:v>
                </c:pt>
                <c:pt idx="3">
                  <c:v>52.04</c:v>
                </c:pt>
                <c:pt idx="4">
                  <c:v>57.19</c:v>
                </c:pt>
              </c:numCache>
            </c:numRef>
          </c:val>
          <c:extLst>
            <c:ext xmlns:c16="http://schemas.microsoft.com/office/drawing/2014/chart" uri="{C3380CC4-5D6E-409C-BE32-E72D297353CC}">
              <c16:uniqueId val="{00000000-23AA-4D48-AB9B-4D4A0E83100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44.79</c:v>
                </c:pt>
              </c:numCache>
            </c:numRef>
          </c:val>
          <c:smooth val="0"/>
          <c:extLst>
            <c:ext xmlns:c16="http://schemas.microsoft.com/office/drawing/2014/chart" uri="{C3380CC4-5D6E-409C-BE32-E72D297353CC}">
              <c16:uniqueId val="{00000001-23AA-4D48-AB9B-4D4A0E83100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85.44</c:v>
                </c:pt>
                <c:pt idx="1">
                  <c:v>85.56</c:v>
                </c:pt>
                <c:pt idx="2">
                  <c:v>83.71</c:v>
                </c:pt>
                <c:pt idx="3">
                  <c:v>87.12</c:v>
                </c:pt>
                <c:pt idx="4">
                  <c:v>87.1</c:v>
                </c:pt>
              </c:numCache>
            </c:numRef>
          </c:val>
          <c:extLst>
            <c:ext xmlns:c16="http://schemas.microsoft.com/office/drawing/2014/chart" uri="{C3380CC4-5D6E-409C-BE32-E72D297353CC}">
              <c16:uniqueId val="{00000000-D3B5-4F8F-929B-D852FC947E7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88.68</c:v>
                </c:pt>
              </c:numCache>
            </c:numRef>
          </c:val>
          <c:smooth val="0"/>
          <c:extLst>
            <c:ext xmlns:c16="http://schemas.microsoft.com/office/drawing/2014/chart" uri="{C3380CC4-5D6E-409C-BE32-E72D297353CC}">
              <c16:uniqueId val="{00000001-D3B5-4F8F-929B-D852FC947E7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120.08</c:v>
                </c:pt>
                <c:pt idx="1">
                  <c:v>121.21</c:v>
                </c:pt>
                <c:pt idx="2">
                  <c:v>118.98</c:v>
                </c:pt>
                <c:pt idx="3">
                  <c:v>132.24</c:v>
                </c:pt>
                <c:pt idx="4">
                  <c:v>116.93</c:v>
                </c:pt>
              </c:numCache>
            </c:numRef>
          </c:val>
          <c:extLst>
            <c:ext xmlns:c16="http://schemas.microsoft.com/office/drawing/2014/chart" uri="{C3380CC4-5D6E-409C-BE32-E72D297353CC}">
              <c16:uniqueId val="{00000000-6D27-438F-A13C-531552F0A0A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103.79</c:v>
                </c:pt>
              </c:numCache>
            </c:numRef>
          </c:val>
          <c:smooth val="0"/>
          <c:extLst>
            <c:ext xmlns:c16="http://schemas.microsoft.com/office/drawing/2014/chart" uri="{C3380CC4-5D6E-409C-BE32-E72D297353CC}">
              <c16:uniqueId val="{00000001-6D27-438F-A13C-531552F0A0A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43.56</c:v>
                </c:pt>
                <c:pt idx="1">
                  <c:v>45.24</c:v>
                </c:pt>
                <c:pt idx="2">
                  <c:v>46.81</c:v>
                </c:pt>
                <c:pt idx="3">
                  <c:v>48.09</c:v>
                </c:pt>
                <c:pt idx="4">
                  <c:v>50.51</c:v>
                </c:pt>
              </c:numCache>
            </c:numRef>
          </c:val>
          <c:extLst>
            <c:ext xmlns:c16="http://schemas.microsoft.com/office/drawing/2014/chart" uri="{C3380CC4-5D6E-409C-BE32-E72D297353CC}">
              <c16:uniqueId val="{00000000-C351-4C68-AA03-BB497017EA9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34.590000000000003</c:v>
                </c:pt>
              </c:numCache>
            </c:numRef>
          </c:val>
          <c:smooth val="0"/>
          <c:extLst>
            <c:ext xmlns:c16="http://schemas.microsoft.com/office/drawing/2014/chart" uri="{C3380CC4-5D6E-409C-BE32-E72D297353CC}">
              <c16:uniqueId val="{00000001-C351-4C68-AA03-BB497017EA9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53-4060-810D-CF873409376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0.1</c:v>
                </c:pt>
              </c:numCache>
            </c:numRef>
          </c:val>
          <c:smooth val="0"/>
          <c:extLst>
            <c:ext xmlns:c16="http://schemas.microsoft.com/office/drawing/2014/chart" uri="{C3380CC4-5D6E-409C-BE32-E72D297353CC}">
              <c16:uniqueId val="{00000001-4F53-4060-810D-CF873409376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61-4004-8754-46296315456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53.87</c:v>
                </c:pt>
              </c:numCache>
            </c:numRef>
          </c:val>
          <c:smooth val="0"/>
          <c:extLst>
            <c:ext xmlns:c16="http://schemas.microsoft.com/office/drawing/2014/chart" uri="{C3380CC4-5D6E-409C-BE32-E72D297353CC}">
              <c16:uniqueId val="{00000001-C161-4004-8754-46296315456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10.85</c:v>
                </c:pt>
                <c:pt idx="1">
                  <c:v>3.69</c:v>
                </c:pt>
                <c:pt idx="2">
                  <c:v>9.41</c:v>
                </c:pt>
                <c:pt idx="3">
                  <c:v>34.869999999999997</c:v>
                </c:pt>
                <c:pt idx="4">
                  <c:v>42.74</c:v>
                </c:pt>
              </c:numCache>
            </c:numRef>
          </c:val>
          <c:extLst>
            <c:ext xmlns:c16="http://schemas.microsoft.com/office/drawing/2014/chart" uri="{C3380CC4-5D6E-409C-BE32-E72D297353CC}">
              <c16:uniqueId val="{00000000-0770-41F6-BCAB-79D1659B8C4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46.37</c:v>
                </c:pt>
              </c:numCache>
            </c:numRef>
          </c:val>
          <c:smooth val="0"/>
          <c:extLst>
            <c:ext xmlns:c16="http://schemas.microsoft.com/office/drawing/2014/chart" uri="{C3380CC4-5D6E-409C-BE32-E72D297353CC}">
              <c16:uniqueId val="{00000001-0770-41F6-BCAB-79D1659B8C4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189.45</c:v>
                </c:pt>
                <c:pt idx="1">
                  <c:v>160.34</c:v>
                </c:pt>
                <c:pt idx="2">
                  <c:v>128.91999999999999</c:v>
                </c:pt>
                <c:pt idx="3">
                  <c:v>100.1</c:v>
                </c:pt>
                <c:pt idx="4">
                  <c:v>75.2</c:v>
                </c:pt>
              </c:numCache>
            </c:numRef>
          </c:val>
          <c:extLst>
            <c:ext xmlns:c16="http://schemas.microsoft.com/office/drawing/2014/chart" uri="{C3380CC4-5D6E-409C-BE32-E72D297353CC}">
              <c16:uniqueId val="{00000000-1664-4355-8D73-294E673304D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1062.58</c:v>
                </c:pt>
              </c:numCache>
            </c:numRef>
          </c:val>
          <c:smooth val="0"/>
          <c:extLst>
            <c:ext xmlns:c16="http://schemas.microsoft.com/office/drawing/2014/chart" uri="{C3380CC4-5D6E-409C-BE32-E72D297353CC}">
              <c16:uniqueId val="{00000001-1664-4355-8D73-294E673304D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88.58</c:v>
                </c:pt>
                <c:pt idx="1">
                  <c:v>93.49</c:v>
                </c:pt>
                <c:pt idx="2">
                  <c:v>97.31</c:v>
                </c:pt>
                <c:pt idx="3">
                  <c:v>102.53</c:v>
                </c:pt>
                <c:pt idx="4">
                  <c:v>100</c:v>
                </c:pt>
              </c:numCache>
            </c:numRef>
          </c:val>
          <c:extLst>
            <c:ext xmlns:c16="http://schemas.microsoft.com/office/drawing/2014/chart" uri="{C3380CC4-5D6E-409C-BE32-E72D297353CC}">
              <c16:uniqueId val="{00000000-3249-4154-B642-22C3957E164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80.36</c:v>
                </c:pt>
              </c:numCache>
            </c:numRef>
          </c:val>
          <c:smooth val="0"/>
          <c:extLst>
            <c:ext xmlns:c16="http://schemas.microsoft.com/office/drawing/2014/chart" uri="{C3380CC4-5D6E-409C-BE32-E72D297353CC}">
              <c16:uniqueId val="{00000001-3249-4154-B642-22C3957E164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178.3</c:v>
                </c:pt>
                <c:pt idx="1">
                  <c:v>169.21</c:v>
                </c:pt>
                <c:pt idx="2">
                  <c:v>176.15</c:v>
                </c:pt>
                <c:pt idx="3">
                  <c:v>182.59</c:v>
                </c:pt>
                <c:pt idx="4">
                  <c:v>189.24</c:v>
                </c:pt>
              </c:numCache>
            </c:numRef>
          </c:val>
          <c:extLst>
            <c:ext xmlns:c16="http://schemas.microsoft.com/office/drawing/2014/chart" uri="{C3380CC4-5D6E-409C-BE32-E72D297353CC}">
              <c16:uniqueId val="{00000000-87AF-4552-AA58-AD15A06037B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201.33</c:v>
                </c:pt>
              </c:numCache>
            </c:numRef>
          </c:val>
          <c:smooth val="0"/>
          <c:extLst>
            <c:ext xmlns:c16="http://schemas.microsoft.com/office/drawing/2014/chart" uri="{C3380CC4-5D6E-409C-BE32-E72D297353CC}">
              <c16:uniqueId val="{00000001-87AF-4552-AA58-AD15A06037B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島根県　雲南市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D1</v>
      </c>
      <c r="X8" s="70"/>
      <c r="Y8" s="70"/>
      <c r="Z8" s="70"/>
      <c r="AA8" s="70"/>
      <c r="AB8" s="70"/>
      <c r="AC8" s="70"/>
      <c r="AD8" s="71" t="str">
        <f>データ!$M$6</f>
        <v>非設置</v>
      </c>
      <c r="AE8" s="71"/>
      <c r="AF8" s="71"/>
      <c r="AG8" s="71"/>
      <c r="AH8" s="71"/>
      <c r="AI8" s="71"/>
      <c r="AJ8" s="71"/>
      <c r="AK8" s="3"/>
      <c r="AL8" s="45">
        <f>データ!S6</f>
        <v>34426</v>
      </c>
      <c r="AM8" s="45"/>
      <c r="AN8" s="45"/>
      <c r="AO8" s="45"/>
      <c r="AP8" s="45"/>
      <c r="AQ8" s="45"/>
      <c r="AR8" s="45"/>
      <c r="AS8" s="45"/>
      <c r="AT8" s="44">
        <f>データ!T6</f>
        <v>553.17999999999995</v>
      </c>
      <c r="AU8" s="44"/>
      <c r="AV8" s="44"/>
      <c r="AW8" s="44"/>
      <c r="AX8" s="44"/>
      <c r="AY8" s="44"/>
      <c r="AZ8" s="44"/>
      <c r="BA8" s="44"/>
      <c r="BB8" s="44">
        <f>データ!U6</f>
        <v>62.23</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74.53</v>
      </c>
      <c r="J10" s="44"/>
      <c r="K10" s="44"/>
      <c r="L10" s="44"/>
      <c r="M10" s="44"/>
      <c r="N10" s="44"/>
      <c r="O10" s="44"/>
      <c r="P10" s="44">
        <f>データ!P6</f>
        <v>16.829999999999998</v>
      </c>
      <c r="Q10" s="44"/>
      <c r="R10" s="44"/>
      <c r="S10" s="44"/>
      <c r="T10" s="44"/>
      <c r="U10" s="44"/>
      <c r="V10" s="44"/>
      <c r="W10" s="44">
        <f>データ!Q6</f>
        <v>83.72</v>
      </c>
      <c r="X10" s="44"/>
      <c r="Y10" s="44"/>
      <c r="Z10" s="44"/>
      <c r="AA10" s="44"/>
      <c r="AB10" s="44"/>
      <c r="AC10" s="44"/>
      <c r="AD10" s="45">
        <f>データ!R6</f>
        <v>3293</v>
      </c>
      <c r="AE10" s="45"/>
      <c r="AF10" s="45"/>
      <c r="AG10" s="45"/>
      <c r="AH10" s="45"/>
      <c r="AI10" s="45"/>
      <c r="AJ10" s="45"/>
      <c r="AK10" s="2"/>
      <c r="AL10" s="45">
        <f>データ!V6</f>
        <v>5754</v>
      </c>
      <c r="AM10" s="45"/>
      <c r="AN10" s="45"/>
      <c r="AO10" s="45"/>
      <c r="AP10" s="45"/>
      <c r="AQ10" s="45"/>
      <c r="AR10" s="45"/>
      <c r="AS10" s="45"/>
      <c r="AT10" s="44">
        <f>データ!W6</f>
        <v>2.14</v>
      </c>
      <c r="AU10" s="44"/>
      <c r="AV10" s="44"/>
      <c r="AW10" s="44"/>
      <c r="AX10" s="44"/>
      <c r="AY10" s="44"/>
      <c r="AZ10" s="44"/>
      <c r="BA10" s="44"/>
      <c r="BB10" s="44">
        <f>データ!X6</f>
        <v>2688.79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DKZTNN3PLZZdE0UG5IoBILKyrOlZ6ONIqkP2jFN0dFOtO+z/E2C5nFWbY8/fCmzAJz7dGgexdU04JPWw/iJ0qQ==" saltValue="7qClxoESr1Utvzd8o0+QU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322091</v>
      </c>
      <c r="D6" s="19">
        <f t="shared" si="3"/>
        <v>46</v>
      </c>
      <c r="E6" s="19">
        <f t="shared" si="3"/>
        <v>17</v>
      </c>
      <c r="F6" s="19">
        <f t="shared" si="3"/>
        <v>4</v>
      </c>
      <c r="G6" s="19">
        <f t="shared" si="3"/>
        <v>0</v>
      </c>
      <c r="H6" s="19" t="str">
        <f t="shared" si="3"/>
        <v>島根県　雲南市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74.53</v>
      </c>
      <c r="P6" s="20">
        <f t="shared" si="3"/>
        <v>16.829999999999998</v>
      </c>
      <c r="Q6" s="20">
        <f t="shared" si="3"/>
        <v>83.72</v>
      </c>
      <c r="R6" s="20">
        <f t="shared" si="3"/>
        <v>3293</v>
      </c>
      <c r="S6" s="20">
        <f t="shared" si="3"/>
        <v>34426</v>
      </c>
      <c r="T6" s="20">
        <f t="shared" si="3"/>
        <v>553.17999999999995</v>
      </c>
      <c r="U6" s="20">
        <f t="shared" si="3"/>
        <v>62.23</v>
      </c>
      <c r="V6" s="20">
        <f t="shared" si="3"/>
        <v>5754</v>
      </c>
      <c r="W6" s="20">
        <f t="shared" si="3"/>
        <v>2.14</v>
      </c>
      <c r="X6" s="20">
        <f t="shared" si="3"/>
        <v>2688.79</v>
      </c>
      <c r="Y6" s="21">
        <f>IF(Y7="",NA(),Y7)</f>
        <v>120.08</v>
      </c>
      <c r="Z6" s="21">
        <f t="shared" ref="Z6:AH6" si="4">IF(Z7="",NA(),Z7)</f>
        <v>121.21</v>
      </c>
      <c r="AA6" s="21">
        <f t="shared" si="4"/>
        <v>118.98</v>
      </c>
      <c r="AB6" s="21">
        <f t="shared" si="4"/>
        <v>132.24</v>
      </c>
      <c r="AC6" s="21">
        <f t="shared" si="4"/>
        <v>116.93</v>
      </c>
      <c r="AD6" s="21">
        <f t="shared" si="4"/>
        <v>105.78</v>
      </c>
      <c r="AE6" s="21">
        <f t="shared" si="4"/>
        <v>106.09</v>
      </c>
      <c r="AF6" s="21">
        <f t="shared" si="4"/>
        <v>106.44</v>
      </c>
      <c r="AG6" s="21">
        <f t="shared" si="4"/>
        <v>107.11</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53.87</v>
      </c>
      <c r="AT6" s="20" t="str">
        <f>IF(AT7="","",IF(AT7="-","【-】","【"&amp;SUBSTITUTE(TEXT(AT7,"#,##0.00"),"-","△")&amp;"】"))</f>
        <v>【63.54】</v>
      </c>
      <c r="AU6" s="21">
        <f>IF(AU7="",NA(),AU7)</f>
        <v>10.85</v>
      </c>
      <c r="AV6" s="21">
        <f t="shared" ref="AV6:BD6" si="6">IF(AV7="",NA(),AV7)</f>
        <v>3.69</v>
      </c>
      <c r="AW6" s="21">
        <f t="shared" si="6"/>
        <v>9.41</v>
      </c>
      <c r="AX6" s="21">
        <f t="shared" si="6"/>
        <v>34.869999999999997</v>
      </c>
      <c r="AY6" s="21">
        <f t="shared" si="6"/>
        <v>42.74</v>
      </c>
      <c r="AZ6" s="21">
        <f t="shared" si="6"/>
        <v>44.24</v>
      </c>
      <c r="BA6" s="21">
        <f t="shared" si="6"/>
        <v>43.07</v>
      </c>
      <c r="BB6" s="21">
        <f t="shared" si="6"/>
        <v>45.42</v>
      </c>
      <c r="BC6" s="21">
        <f t="shared" si="6"/>
        <v>50.63</v>
      </c>
      <c r="BD6" s="21">
        <f t="shared" si="6"/>
        <v>46.37</v>
      </c>
      <c r="BE6" s="20" t="str">
        <f>IF(BE7="","",IF(BE7="-","【-】","【"&amp;SUBSTITUTE(TEXT(BE7,"#,##0.00"),"-","△")&amp;"】"))</f>
        <v>【50.90】</v>
      </c>
      <c r="BF6" s="21">
        <f>IF(BF7="",NA(),BF7)</f>
        <v>189.45</v>
      </c>
      <c r="BG6" s="21">
        <f t="shared" ref="BG6:BO6" si="7">IF(BG7="",NA(),BG7)</f>
        <v>160.34</v>
      </c>
      <c r="BH6" s="21">
        <f t="shared" si="7"/>
        <v>128.91999999999999</v>
      </c>
      <c r="BI6" s="21">
        <f t="shared" si="7"/>
        <v>100.1</v>
      </c>
      <c r="BJ6" s="21">
        <f t="shared" si="7"/>
        <v>75.2</v>
      </c>
      <c r="BK6" s="21">
        <f t="shared" si="7"/>
        <v>1258.43</v>
      </c>
      <c r="BL6" s="21">
        <f t="shared" si="7"/>
        <v>1163.75</v>
      </c>
      <c r="BM6" s="21">
        <f t="shared" si="7"/>
        <v>1195.47</v>
      </c>
      <c r="BN6" s="21">
        <f t="shared" si="7"/>
        <v>1168.69</v>
      </c>
      <c r="BO6" s="21">
        <f t="shared" si="7"/>
        <v>1062.58</v>
      </c>
      <c r="BP6" s="20" t="str">
        <f>IF(BP7="","",IF(BP7="-","【-】","【"&amp;SUBSTITUTE(TEXT(BP7,"#,##0.00"),"-","△")&amp;"】"))</f>
        <v>【1,099.15】</v>
      </c>
      <c r="BQ6" s="21">
        <f>IF(BQ7="",NA(),BQ7)</f>
        <v>88.58</v>
      </c>
      <c r="BR6" s="21">
        <f t="shared" ref="BR6:BZ6" si="8">IF(BR7="",NA(),BR7)</f>
        <v>93.49</v>
      </c>
      <c r="BS6" s="21">
        <f t="shared" si="8"/>
        <v>97.31</v>
      </c>
      <c r="BT6" s="21">
        <f t="shared" si="8"/>
        <v>102.53</v>
      </c>
      <c r="BU6" s="21">
        <f t="shared" si="8"/>
        <v>100</v>
      </c>
      <c r="BV6" s="21">
        <f t="shared" si="8"/>
        <v>73.36</v>
      </c>
      <c r="BW6" s="21">
        <f t="shared" si="8"/>
        <v>72.599999999999994</v>
      </c>
      <c r="BX6" s="21">
        <f t="shared" si="8"/>
        <v>69.430000000000007</v>
      </c>
      <c r="BY6" s="21">
        <f t="shared" si="8"/>
        <v>70.709999999999994</v>
      </c>
      <c r="BZ6" s="21">
        <f t="shared" si="8"/>
        <v>80.36</v>
      </c>
      <c r="CA6" s="20" t="str">
        <f>IF(CA7="","",IF(CA7="-","【-】","【"&amp;SUBSTITUTE(TEXT(CA7,"#,##0.00"),"-","△")&amp;"】"))</f>
        <v>【72.92】</v>
      </c>
      <c r="CB6" s="21">
        <f>IF(CB7="",NA(),CB7)</f>
        <v>178.3</v>
      </c>
      <c r="CC6" s="21">
        <f t="shared" ref="CC6:CK6" si="9">IF(CC7="",NA(),CC7)</f>
        <v>169.21</v>
      </c>
      <c r="CD6" s="21">
        <f t="shared" si="9"/>
        <v>176.15</v>
      </c>
      <c r="CE6" s="21">
        <f t="shared" si="9"/>
        <v>182.59</v>
      </c>
      <c r="CF6" s="21">
        <f t="shared" si="9"/>
        <v>189.24</v>
      </c>
      <c r="CG6" s="21">
        <f t="shared" si="9"/>
        <v>224.88</v>
      </c>
      <c r="CH6" s="21">
        <f t="shared" si="9"/>
        <v>228.64</v>
      </c>
      <c r="CI6" s="21">
        <f t="shared" si="9"/>
        <v>239.46</v>
      </c>
      <c r="CJ6" s="21">
        <f t="shared" si="9"/>
        <v>233.15</v>
      </c>
      <c r="CK6" s="21">
        <f t="shared" si="9"/>
        <v>201.33</v>
      </c>
      <c r="CL6" s="20" t="str">
        <f>IF(CL7="","",IF(CL7="-","【-】","【"&amp;SUBSTITUTE(TEXT(CL7,"#,##0.00"),"-","△")&amp;"】"))</f>
        <v>【225.78】</v>
      </c>
      <c r="CM6" s="21">
        <f>IF(CM7="",NA(),CM7)</f>
        <v>79.19</v>
      </c>
      <c r="CN6" s="21">
        <f t="shared" ref="CN6:CV6" si="10">IF(CN7="",NA(),CN7)</f>
        <v>46.89</v>
      </c>
      <c r="CO6" s="21">
        <f t="shared" si="10"/>
        <v>45.35</v>
      </c>
      <c r="CP6" s="21">
        <f t="shared" si="10"/>
        <v>52.04</v>
      </c>
      <c r="CQ6" s="21">
        <f t="shared" si="10"/>
        <v>57.19</v>
      </c>
      <c r="CR6" s="21">
        <f t="shared" si="10"/>
        <v>42.4</v>
      </c>
      <c r="CS6" s="21">
        <f t="shared" si="10"/>
        <v>42.28</v>
      </c>
      <c r="CT6" s="21">
        <f t="shared" si="10"/>
        <v>41.06</v>
      </c>
      <c r="CU6" s="21">
        <f t="shared" si="10"/>
        <v>42.09</v>
      </c>
      <c r="CV6" s="21">
        <f t="shared" si="10"/>
        <v>44.79</v>
      </c>
      <c r="CW6" s="20" t="str">
        <f>IF(CW7="","",IF(CW7="-","【-】","【"&amp;SUBSTITUTE(TEXT(CW7,"#,##0.00"),"-","△")&amp;"】"))</f>
        <v>【43.17】</v>
      </c>
      <c r="CX6" s="21">
        <f>IF(CX7="",NA(),CX7)</f>
        <v>85.44</v>
      </c>
      <c r="CY6" s="21">
        <f t="shared" ref="CY6:DG6" si="11">IF(CY7="",NA(),CY7)</f>
        <v>85.56</v>
      </c>
      <c r="CZ6" s="21">
        <f t="shared" si="11"/>
        <v>83.71</v>
      </c>
      <c r="DA6" s="21">
        <f t="shared" si="11"/>
        <v>87.12</v>
      </c>
      <c r="DB6" s="21">
        <f t="shared" si="11"/>
        <v>87.1</v>
      </c>
      <c r="DC6" s="21">
        <f t="shared" si="11"/>
        <v>84.19</v>
      </c>
      <c r="DD6" s="21">
        <f t="shared" si="11"/>
        <v>84.34</v>
      </c>
      <c r="DE6" s="21">
        <f t="shared" si="11"/>
        <v>84.34</v>
      </c>
      <c r="DF6" s="21">
        <f t="shared" si="11"/>
        <v>84.73</v>
      </c>
      <c r="DG6" s="21">
        <f t="shared" si="11"/>
        <v>88.68</v>
      </c>
      <c r="DH6" s="20" t="str">
        <f>IF(DH7="","",IF(DH7="-","【-】","【"&amp;SUBSTITUTE(TEXT(DH7,"#,##0.00"),"-","△")&amp;"】"))</f>
        <v>【86.31】</v>
      </c>
      <c r="DI6" s="21">
        <f>IF(DI7="",NA(),DI7)</f>
        <v>43.56</v>
      </c>
      <c r="DJ6" s="21">
        <f t="shared" ref="DJ6:DR6" si="12">IF(DJ7="",NA(),DJ7)</f>
        <v>45.24</v>
      </c>
      <c r="DK6" s="21">
        <f t="shared" si="12"/>
        <v>46.81</v>
      </c>
      <c r="DL6" s="21">
        <f t="shared" si="12"/>
        <v>48.09</v>
      </c>
      <c r="DM6" s="21">
        <f t="shared" si="12"/>
        <v>50.51</v>
      </c>
      <c r="DN6" s="21">
        <f t="shared" si="12"/>
        <v>21.36</v>
      </c>
      <c r="DO6" s="21">
        <f t="shared" si="12"/>
        <v>22.79</v>
      </c>
      <c r="DP6" s="21">
        <f t="shared" si="12"/>
        <v>24.8</v>
      </c>
      <c r="DQ6" s="21">
        <f t="shared" si="12"/>
        <v>26.77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0.1</v>
      </c>
      <c r="ED6" s="20" t="str">
        <f>IF(ED7="","",IF(ED7="-","【-】","【"&amp;SUBSTITUTE(TEXT(ED7,"#,##0.00"),"-","△")&amp;"】"))</f>
        <v>【0.06】</v>
      </c>
      <c r="EE6" s="21">
        <f>IF(EE7="",NA(),EE7)</f>
        <v>3.1</v>
      </c>
      <c r="EF6" s="20">
        <f t="shared" ref="EF6:EN6" si="14">IF(EF7="",NA(),EF7)</f>
        <v>0</v>
      </c>
      <c r="EG6" s="21">
        <f t="shared" si="14"/>
        <v>2</v>
      </c>
      <c r="EH6" s="21">
        <f t="shared" si="14"/>
        <v>2</v>
      </c>
      <c r="EI6" s="20">
        <f t="shared" si="14"/>
        <v>0</v>
      </c>
      <c r="EJ6" s="21">
        <f t="shared" si="14"/>
        <v>0.39</v>
      </c>
      <c r="EK6" s="21">
        <f t="shared" si="14"/>
        <v>0.1</v>
      </c>
      <c r="EL6" s="21">
        <f t="shared" si="14"/>
        <v>0.08</v>
      </c>
      <c r="EM6" s="21">
        <f t="shared" si="14"/>
        <v>0.06</v>
      </c>
      <c r="EN6" s="21">
        <f t="shared" si="14"/>
        <v>0.27</v>
      </c>
      <c r="EO6" s="20" t="str">
        <f>IF(EO7="","",IF(EO7="-","【-】","【"&amp;SUBSTITUTE(TEXT(EO7,"#,##0.00"),"-","△")&amp;"】"))</f>
        <v>【0.15】</v>
      </c>
    </row>
    <row r="7" spans="1:148" s="22" customFormat="1" x14ac:dyDescent="0.15">
      <c r="A7" s="14"/>
      <c r="B7" s="23">
        <v>2024</v>
      </c>
      <c r="C7" s="23">
        <v>322091</v>
      </c>
      <c r="D7" s="23">
        <v>46</v>
      </c>
      <c r="E7" s="23">
        <v>17</v>
      </c>
      <c r="F7" s="23">
        <v>4</v>
      </c>
      <c r="G7" s="23">
        <v>0</v>
      </c>
      <c r="H7" s="23" t="s">
        <v>96</v>
      </c>
      <c r="I7" s="23" t="s">
        <v>97</v>
      </c>
      <c r="J7" s="23" t="s">
        <v>98</v>
      </c>
      <c r="K7" s="23" t="s">
        <v>99</v>
      </c>
      <c r="L7" s="23" t="s">
        <v>100</v>
      </c>
      <c r="M7" s="23" t="s">
        <v>101</v>
      </c>
      <c r="N7" s="24" t="s">
        <v>102</v>
      </c>
      <c r="O7" s="24">
        <v>74.53</v>
      </c>
      <c r="P7" s="24">
        <v>16.829999999999998</v>
      </c>
      <c r="Q7" s="24">
        <v>83.72</v>
      </c>
      <c r="R7" s="24">
        <v>3293</v>
      </c>
      <c r="S7" s="24">
        <v>34426</v>
      </c>
      <c r="T7" s="24">
        <v>553.17999999999995</v>
      </c>
      <c r="U7" s="24">
        <v>62.23</v>
      </c>
      <c r="V7" s="24">
        <v>5754</v>
      </c>
      <c r="W7" s="24">
        <v>2.14</v>
      </c>
      <c r="X7" s="24">
        <v>2688.79</v>
      </c>
      <c r="Y7" s="24">
        <v>120.08</v>
      </c>
      <c r="Z7" s="24">
        <v>121.21</v>
      </c>
      <c r="AA7" s="24">
        <v>118.98</v>
      </c>
      <c r="AB7" s="24">
        <v>132.24</v>
      </c>
      <c r="AC7" s="24">
        <v>116.93</v>
      </c>
      <c r="AD7" s="24">
        <v>105.78</v>
      </c>
      <c r="AE7" s="24">
        <v>106.09</v>
      </c>
      <c r="AF7" s="24">
        <v>106.44</v>
      </c>
      <c r="AG7" s="24">
        <v>107.11</v>
      </c>
      <c r="AH7" s="24">
        <v>103.79</v>
      </c>
      <c r="AI7" s="24">
        <v>105.07</v>
      </c>
      <c r="AJ7" s="24">
        <v>0</v>
      </c>
      <c r="AK7" s="24">
        <v>0</v>
      </c>
      <c r="AL7" s="24">
        <v>0</v>
      </c>
      <c r="AM7" s="24">
        <v>0</v>
      </c>
      <c r="AN7" s="24">
        <v>0</v>
      </c>
      <c r="AO7" s="24">
        <v>63.96</v>
      </c>
      <c r="AP7" s="24">
        <v>69.42</v>
      </c>
      <c r="AQ7" s="24">
        <v>72.86</v>
      </c>
      <c r="AR7" s="24">
        <v>69.540000000000006</v>
      </c>
      <c r="AS7" s="24">
        <v>53.87</v>
      </c>
      <c r="AT7" s="24">
        <v>63.54</v>
      </c>
      <c r="AU7" s="24">
        <v>10.85</v>
      </c>
      <c r="AV7" s="24">
        <v>3.69</v>
      </c>
      <c r="AW7" s="24">
        <v>9.41</v>
      </c>
      <c r="AX7" s="24">
        <v>34.869999999999997</v>
      </c>
      <c r="AY7" s="24">
        <v>42.74</v>
      </c>
      <c r="AZ7" s="24">
        <v>44.24</v>
      </c>
      <c r="BA7" s="24">
        <v>43.07</v>
      </c>
      <c r="BB7" s="24">
        <v>45.42</v>
      </c>
      <c r="BC7" s="24">
        <v>50.63</v>
      </c>
      <c r="BD7" s="24">
        <v>46.37</v>
      </c>
      <c r="BE7" s="24">
        <v>50.9</v>
      </c>
      <c r="BF7" s="24">
        <v>189.45</v>
      </c>
      <c r="BG7" s="24">
        <v>160.34</v>
      </c>
      <c r="BH7" s="24">
        <v>128.91999999999999</v>
      </c>
      <c r="BI7" s="24">
        <v>100.1</v>
      </c>
      <c r="BJ7" s="24">
        <v>75.2</v>
      </c>
      <c r="BK7" s="24">
        <v>1258.43</v>
      </c>
      <c r="BL7" s="24">
        <v>1163.75</v>
      </c>
      <c r="BM7" s="24">
        <v>1195.47</v>
      </c>
      <c r="BN7" s="24">
        <v>1168.69</v>
      </c>
      <c r="BO7" s="24">
        <v>1062.58</v>
      </c>
      <c r="BP7" s="24">
        <v>1099.1500000000001</v>
      </c>
      <c r="BQ7" s="24">
        <v>88.58</v>
      </c>
      <c r="BR7" s="24">
        <v>93.49</v>
      </c>
      <c r="BS7" s="24">
        <v>97.31</v>
      </c>
      <c r="BT7" s="24">
        <v>102.53</v>
      </c>
      <c r="BU7" s="24">
        <v>100</v>
      </c>
      <c r="BV7" s="24">
        <v>73.36</v>
      </c>
      <c r="BW7" s="24">
        <v>72.599999999999994</v>
      </c>
      <c r="BX7" s="24">
        <v>69.430000000000007</v>
      </c>
      <c r="BY7" s="24">
        <v>70.709999999999994</v>
      </c>
      <c r="BZ7" s="24">
        <v>80.36</v>
      </c>
      <c r="CA7" s="24">
        <v>72.92</v>
      </c>
      <c r="CB7" s="24">
        <v>178.3</v>
      </c>
      <c r="CC7" s="24">
        <v>169.21</v>
      </c>
      <c r="CD7" s="24">
        <v>176.15</v>
      </c>
      <c r="CE7" s="24">
        <v>182.59</v>
      </c>
      <c r="CF7" s="24">
        <v>189.24</v>
      </c>
      <c r="CG7" s="24">
        <v>224.88</v>
      </c>
      <c r="CH7" s="24">
        <v>228.64</v>
      </c>
      <c r="CI7" s="24">
        <v>239.46</v>
      </c>
      <c r="CJ7" s="24">
        <v>233.15</v>
      </c>
      <c r="CK7" s="24">
        <v>201.33</v>
      </c>
      <c r="CL7" s="24">
        <v>225.78</v>
      </c>
      <c r="CM7" s="24">
        <v>79.19</v>
      </c>
      <c r="CN7" s="24">
        <v>46.89</v>
      </c>
      <c r="CO7" s="24">
        <v>45.35</v>
      </c>
      <c r="CP7" s="24">
        <v>52.04</v>
      </c>
      <c r="CQ7" s="24">
        <v>57.19</v>
      </c>
      <c r="CR7" s="24">
        <v>42.4</v>
      </c>
      <c r="CS7" s="24">
        <v>42.28</v>
      </c>
      <c r="CT7" s="24">
        <v>41.06</v>
      </c>
      <c r="CU7" s="24">
        <v>42.09</v>
      </c>
      <c r="CV7" s="24">
        <v>44.79</v>
      </c>
      <c r="CW7" s="24">
        <v>43.17</v>
      </c>
      <c r="CX7" s="24">
        <v>85.44</v>
      </c>
      <c r="CY7" s="24">
        <v>85.56</v>
      </c>
      <c r="CZ7" s="24">
        <v>83.71</v>
      </c>
      <c r="DA7" s="24">
        <v>87.12</v>
      </c>
      <c r="DB7" s="24">
        <v>87.1</v>
      </c>
      <c r="DC7" s="24">
        <v>84.19</v>
      </c>
      <c r="DD7" s="24">
        <v>84.34</v>
      </c>
      <c r="DE7" s="24">
        <v>84.34</v>
      </c>
      <c r="DF7" s="24">
        <v>84.73</v>
      </c>
      <c r="DG7" s="24">
        <v>88.68</v>
      </c>
      <c r="DH7" s="24">
        <v>86.31</v>
      </c>
      <c r="DI7" s="24">
        <v>43.56</v>
      </c>
      <c r="DJ7" s="24">
        <v>45.24</v>
      </c>
      <c r="DK7" s="24">
        <v>46.81</v>
      </c>
      <c r="DL7" s="24">
        <v>48.09</v>
      </c>
      <c r="DM7" s="24">
        <v>50.51</v>
      </c>
      <c r="DN7" s="24">
        <v>21.36</v>
      </c>
      <c r="DO7" s="24">
        <v>22.79</v>
      </c>
      <c r="DP7" s="24">
        <v>24.8</v>
      </c>
      <c r="DQ7" s="24">
        <v>26.77</v>
      </c>
      <c r="DR7" s="24">
        <v>34.590000000000003</v>
      </c>
      <c r="DS7" s="24">
        <v>30.82</v>
      </c>
      <c r="DT7" s="24">
        <v>0</v>
      </c>
      <c r="DU7" s="24">
        <v>0</v>
      </c>
      <c r="DV7" s="24">
        <v>0</v>
      </c>
      <c r="DW7" s="24">
        <v>0</v>
      </c>
      <c r="DX7" s="24">
        <v>0</v>
      </c>
      <c r="DY7" s="24">
        <v>0.01</v>
      </c>
      <c r="DZ7" s="24">
        <v>0.01</v>
      </c>
      <c r="EA7" s="24">
        <v>0.02</v>
      </c>
      <c r="EB7" s="24">
        <v>7.0000000000000007E-2</v>
      </c>
      <c r="EC7" s="24">
        <v>0.1</v>
      </c>
      <c r="ED7" s="24">
        <v>0.06</v>
      </c>
      <c r="EE7" s="24">
        <v>3.1</v>
      </c>
      <c r="EF7" s="24">
        <v>0</v>
      </c>
      <c r="EG7" s="24">
        <v>2</v>
      </c>
      <c r="EH7" s="24">
        <v>2</v>
      </c>
      <c r="EI7" s="24">
        <v>0</v>
      </c>
      <c r="EJ7" s="24">
        <v>0.39</v>
      </c>
      <c r="EK7" s="24">
        <v>0.1</v>
      </c>
      <c r="EL7" s="24">
        <v>0.08</v>
      </c>
      <c r="EM7" s="24">
        <v>0.06</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山根　史朗</cp:lastModifiedBy>
  <cp:lastPrinted>2026-01-26T05:32:01Z</cp:lastPrinted>
  <dcterms:created xsi:type="dcterms:W3CDTF">2025-12-23T06:13:33Z</dcterms:created>
  <dcterms:modified xsi:type="dcterms:W3CDTF">2026-01-26T05:44:43Z</dcterms:modified>
  <cp:category/>
</cp:coreProperties>
</file>