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intra1\下水\令和7年度_下水道課\業務係\各種調査\庁内\財政課\20260116（江津市）公営企業に係る経営比較分析表（令和６年度決算）の分析・公表について\【経営比較分析表】2024_322075_46_1718\【経営比較分析表】2024_322075_46_1718\"/>
    </mc:Choice>
  </mc:AlternateContent>
  <xr:revisionPtr revIDLastSave="0" documentId="8_{9FD98118-C58B-4912-80EA-C5BD06ABCD55}" xr6:coauthVersionLast="47" xr6:coauthVersionMax="47" xr10:uidLastSave="{00000000-0000-0000-0000-000000000000}"/>
  <workbookProtection workbookAlgorithmName="SHA-512" workbookHashValue="zqE8Rw69/zfRzDW9A38UGyEv8SWPXAjzHZKuKboFwxgly6HlyWMTMP4gGLkZm3MA4+Iz6CsiQTw9IbkAjzhAcg==" workbookSaltValue="infJcrBtKioMwO+OYl9wv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J85" i="4"/>
  <c r="G85" i="4"/>
  <c r="F85" i="4"/>
  <c r="I10" i="4"/>
</calcChain>
</file>

<file path=xl/sharedStrings.xml><?xml version="1.0" encoding="utf-8"?>
<sst xmlns="http://schemas.openxmlformats.org/spreadsheetml/2006/main" count="307" uniqueCount="116">
  <si>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</si>
  <si>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</si>
  <si>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</si>
  <si>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</si>
  <si>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</si>
  <si>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</si>
  <si>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</si>
  <si>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</si>
  <si>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</si>
  <si>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</si>
  <si>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</si>
  <si>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</si>
  <si>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</si>
  <si>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</si>
  <si>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</si>
  <si>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</si>
  <si>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</si>
  <si>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</si>
  <si>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</si>
  <si>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</si>
  <si>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</si>
  <si>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</si>
  <si>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</si>
  <si>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</si>
  <si>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</si>
  <si>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</si>
  <si>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</si>
  <si>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</si>
  <si>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</si>
  <si>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</si>
  <si>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</si>
  <si>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</si>
  <si>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</si>
  <si>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</si>
  <si>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</si>
  <si>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</si>
  <si>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</si>
  <si>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</si>
  <si>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</si>
  <si>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</si>
  <si>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</si>
  <si>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</si>
  <si>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</si>
  <si>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</si>
  <si>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</si>
  <si>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</si>
  <si>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</si>
  <si>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</si>
  <si>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</si>
  <si>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</si>
  <si>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</si>
  <si>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</si>
  <si>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</si>
  <si>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</si>
  <si>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</si>
  <si>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</si>
  <si>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</si>
  <si>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</si>
  <si>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</si>
  <si>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</si>
  <si>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</si>
  <si>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</si>
  <si>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</si>
  <si>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</si>
  <si>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</si>
  <si>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</si>
  <si>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</si>
  <si>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</si>
  <si>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</si>
  <si>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</si>
  <si>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</si>
  <si>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</si>
  <si>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</si>
  <si>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</si>
  <si>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</si>
  <si>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</si>
  <si>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</si>
  <si>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</si>
  <si>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</si>
  <si>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</si>
  <si>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</si>
  <si>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</si>
  <si>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</si>
  <si>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</si>
  <si>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</si>
  <si>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</si>
  <si>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</si>
  <si>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</si>
  <si>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</si>
  <si>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</si>
  <si>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</si>
  <si>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</si>
  <si>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</si>
  <si>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</si>
  <si>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</si>
  <si>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</si>
  <si>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江津市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</si>
  <si>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</si>
  <si>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</si>
  <si>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</si>
  <si>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</si>
  <si>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</si>
  <si>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</si>
  <si>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</si>
  <si>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</si>
  <si>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</si>
  <si>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</si>
  <si>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</si>
  <si>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</si>
  <si>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</si>
  <si>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</si>
  <si>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</si>
  <si>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</si>
  <si>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color theme="1"/>
        <rFont val="ＭＳ ゴシック"/>
        <family val="3"/>
        <charset val="128"/>
      </rPr>
      <t>①有形固定資産減価償却率は、H13から供用開始し古いものでは23年が経過している。施設整備事業はH23に終了し、新規の設置を行っていない。また、償却年数の長い管路は浄化槽本体と一体資産であり、管渠としての資産登録をしておらず、設置の浄化槽も法定耐用年数に近づいているため、全国及び類似団体より率が高い。</t>
    </r>
    <r>
      <rPr>
        <sz val="11"/>
        <color rgb="FFFF0000"/>
        <rFont val="ＭＳ ゴシック"/>
        <family val="3"/>
        <charset val="128"/>
      </rPr>
      <t xml:space="preserve">
　</t>
    </r>
    <r>
      <rPr>
        <sz val="11"/>
        <color theme="1"/>
        <rFont val="ＭＳ ゴシック"/>
        <family val="3"/>
        <charset val="128"/>
      </rPr>
      <t>今後は、既存施設の長寿命化を図っていくとともに、施設更新の際は、将来需要の予測を踏まえて、施設・設備の性能の合理化などを検討するとともに、将来的に使用の見込みがないものについては休止等を行う必要がある。</t>
    </r>
    <phoneticPr fontId="4"/>
  </si>
  <si>
    <r>
      <t>　</t>
    </r>
    <r>
      <rPr>
        <sz val="11"/>
        <color theme="1"/>
        <rFont val="ＭＳ ゴシック"/>
        <family val="3"/>
        <charset val="128"/>
      </rPr>
      <t>個別排水処理事業の処理区は、桜江区域の集合処理区域外のエリアにおいて施設整備事業はH23に完了した。個別の住宅施設等に5人槽から60人槽までの合併処理浄化槽を設置し</t>
    </r>
    <r>
      <rPr>
        <sz val="11"/>
        <color rgb="FFFF0000"/>
        <rFont val="ＭＳ ゴシック"/>
        <family val="3"/>
        <charset val="128"/>
      </rPr>
      <t>、</t>
    </r>
    <r>
      <rPr>
        <sz val="11"/>
        <color theme="1"/>
        <rFont val="ＭＳ ゴシック"/>
        <family val="3"/>
        <charset val="128"/>
      </rPr>
      <t>現在123基の維持管理を行っている。</t>
    </r>
    <r>
      <rPr>
        <sz val="11"/>
        <color rgb="FFFF0000"/>
        <rFont val="ＭＳ ゴシック"/>
        <family val="3"/>
        <charset val="128"/>
      </rPr>
      <t xml:space="preserve">
　</t>
    </r>
    <r>
      <rPr>
        <sz val="11"/>
        <color theme="1"/>
        <rFont val="ＭＳ ゴシック"/>
        <family val="3"/>
        <charset val="128"/>
      </rPr>
      <t>処理区域内の人口は減少の一途となり、料金改定による使用料収入増以外、急激な増は見込めない状況にある。収支の均衡を保つために一般会計からの繰入金に依存している。今後は施設の長寿命化対策及び修繕への投資が必要となってくる。その費用を賄うため、中長期的な視点で、適正な料金設定について検討し、持続可能な施設となるよう、経常経費の削減など経営改善に向けた取り組みが必要である。また、使用されない施設が今後発生する可能性もあり、施設の一部廃止を検討する必要がある。</t>
    </r>
    <phoneticPr fontId="4"/>
  </si>
  <si>
    <r>
      <rPr>
        <sz val="10"/>
        <rFont val="ＭＳ ゴシック"/>
        <family val="3"/>
        <charset val="128"/>
      </rPr>
      <t>本市の個別排水処理事業は、令和5年度から地方公営企業法を適用した。
①経常収支比率は、営業収益4,241千円（うち使用料4,240千円）、営業外収益13,404千円（うち長期前受金戻入5,644千円・他会計補助金7,760千円）、営業費用15,476千円（うち減価償却費5,263千円・施設維持管理費9,528千円）、営業外費用1,413千円（うち支払利息846千円）で、</t>
    </r>
    <r>
      <rPr>
        <sz val="10"/>
        <color theme="1"/>
        <rFont val="ＭＳ ゴシック"/>
        <family val="3"/>
        <charset val="128"/>
      </rPr>
      <t>全国及び類似団体の平均とほぼ変わらない状況となった。</t>
    </r>
    <r>
      <rPr>
        <sz val="10"/>
        <rFont val="ＭＳ ゴシック"/>
        <family val="3"/>
        <charset val="128"/>
      </rPr>
      <t xml:space="preserve">
</t>
    </r>
    <r>
      <rPr>
        <sz val="10"/>
        <color theme="1"/>
        <rFont val="ＭＳ ゴシック"/>
        <family val="3"/>
        <charset val="128"/>
      </rPr>
      <t>③流動比率は、流動資産</t>
    </r>
    <r>
      <rPr>
        <sz val="10"/>
        <color rgb="FFFF0000"/>
        <rFont val="ＭＳ ゴシック"/>
        <family val="3"/>
        <charset val="128"/>
      </rPr>
      <t>9,702</t>
    </r>
    <r>
      <rPr>
        <sz val="10"/>
        <color theme="1"/>
        <rFont val="ＭＳ ゴシック"/>
        <family val="3"/>
        <charset val="128"/>
      </rPr>
      <t>千円（うち現金預金</t>
    </r>
    <r>
      <rPr>
        <sz val="10"/>
        <color rgb="FFFF0000"/>
        <rFont val="ＭＳ ゴシック"/>
        <family val="3"/>
        <charset val="128"/>
      </rPr>
      <t>7,492</t>
    </r>
    <r>
      <rPr>
        <sz val="10"/>
        <color theme="1"/>
        <rFont val="ＭＳ ゴシック"/>
        <family val="3"/>
        <charset val="128"/>
      </rPr>
      <t>千円）、流動負債5,507千円（うち企業債3,909千円）で全国及び類似団体平均のより約60％高い数値となっている。</t>
    </r>
    <r>
      <rPr>
        <sz val="10"/>
        <color rgb="FFFF0000"/>
        <rFont val="ＭＳ ゴシック"/>
        <family val="3"/>
        <charset val="128"/>
      </rPr>
      <t xml:space="preserve">
</t>
    </r>
    <r>
      <rPr>
        <sz val="10"/>
        <color theme="1"/>
        <rFont val="ＭＳ ゴシック"/>
        <family val="3"/>
        <charset val="128"/>
      </rPr>
      <t>④企業債残高対事業規模比率については、本市は地方債償還金を全額一般会計繰入金で賄っており、0となった。</t>
    </r>
    <r>
      <rPr>
        <sz val="10"/>
        <color rgb="FFFF0000"/>
        <rFont val="ＭＳ ゴシック"/>
        <family val="3"/>
        <charset val="128"/>
      </rPr>
      <t xml:space="preserve">
</t>
    </r>
    <r>
      <rPr>
        <sz val="10"/>
        <color theme="1"/>
        <rFont val="ＭＳ ゴシック"/>
        <family val="3"/>
        <charset val="128"/>
      </rPr>
      <t>⑤経費回収率は、汚水処理費10,780千円、使用料4,240千円で、⑥汚水処理原価は、汚水処理費10,780千円、有収水量24,631㎥となっており、全国及び類似団体の平均と同様の数値となっている。</t>
    </r>
    <r>
      <rPr>
        <sz val="10"/>
        <color rgb="FFFF0000"/>
        <rFont val="ＭＳ ゴシック"/>
        <family val="3"/>
        <charset val="128"/>
      </rPr>
      <t xml:space="preserve">
</t>
    </r>
    <r>
      <rPr>
        <sz val="10"/>
        <color theme="1"/>
        <rFont val="ＭＳ ゴシック"/>
        <family val="3"/>
        <charset val="128"/>
      </rPr>
      <t>⑦施設利用率は、区域内人口（世帯員人数）が減少していることから全国及び類似団体の平均を下回っており、高齢化等により、今後上昇は見込むことができない。</t>
    </r>
    <r>
      <rPr>
        <sz val="10"/>
        <color rgb="FFFF0000"/>
        <rFont val="ＭＳ ゴシック"/>
        <family val="3"/>
        <charset val="128"/>
      </rPr>
      <t xml:space="preserve">
</t>
    </r>
    <r>
      <rPr>
        <sz val="10"/>
        <color theme="1"/>
        <rFont val="ＭＳ ゴシック"/>
        <family val="3"/>
        <charset val="128"/>
      </rPr>
      <t>⑧水洗化率は、100％で全国平均や類似団体平均を上回っている。</t>
    </r>
    <r>
      <rPr>
        <sz val="10"/>
        <color rgb="FFFF0000"/>
        <rFont val="ＭＳ ゴシック"/>
        <family val="3"/>
        <charset val="128"/>
      </rPr>
      <t xml:space="preserve">
　</t>
    </r>
    <r>
      <rPr>
        <sz val="10"/>
        <color theme="1"/>
        <rFont val="ＭＳ ゴシック"/>
        <family val="3"/>
        <charset val="128"/>
      </rPr>
      <t>今後は、人件費、薬品等資材費及び燃料費などの高騰により委託料や修繕料の増加が見込まれているが、経営が厳しい状況になることが想定されているが、維持管理費の削減を図り、施設修繕等の財源確保のための料金改定を検討する必要がある。</t>
    </r>
    <rPh sb="200" eb="20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</si>
</sst>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color rgb="FFFF0000"/>
      <name val="ＭＳ ゴシック"/>
      <family val="3"/>
      <charset val="128"/>
    </font>
    <font>
      <sz val="11"/>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05-41E3-BD08-36AB75D705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E05-41E3-BD08-36AB75D705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36.56</c:v>
                </c:pt>
                <c:pt idx="4">
                  <c:v>36.020000000000003</c:v>
                </c:pt>
              </c:numCache>
            </c:numRef>
          </c:val>
          <c:extLst>
            <c:ext xmlns:c16="http://schemas.microsoft.com/office/drawing/2014/chart" uri="{C3380CC4-5D6E-409C-BE32-E72D297353CC}">
              <c16:uniqueId val="{00000000-2EFE-4432-A7F9-B66CF712A3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45.93</c:v>
                </c:pt>
                <c:pt idx="4">
                  <c:v>44.52</c:v>
                </c:pt>
              </c:numCache>
            </c:numRef>
          </c:val>
          <c:smooth val="0"/>
          <c:extLst>
            <c:ext xmlns:c16="http://schemas.microsoft.com/office/drawing/2014/chart" uri="{C3380CC4-5D6E-409C-BE32-E72D297353CC}">
              <c16:uniqueId val="{00000001-2EFE-4432-A7F9-B66CF712A3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AC6C-40C5-980A-AC1B23CC44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82.98</c:v>
                </c:pt>
                <c:pt idx="4">
                  <c:v>82.9</c:v>
                </c:pt>
              </c:numCache>
            </c:numRef>
          </c:val>
          <c:smooth val="0"/>
          <c:extLst>
            <c:ext xmlns:c16="http://schemas.microsoft.com/office/drawing/2014/chart" uri="{C3380CC4-5D6E-409C-BE32-E72D297353CC}">
              <c16:uniqueId val="{00000001-AC6C-40C5-980A-AC1B23CC44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119.15</c:v>
                </c:pt>
                <c:pt idx="4">
                  <c:v>104.48</c:v>
                </c:pt>
              </c:numCache>
            </c:numRef>
          </c:val>
          <c:extLst>
            <c:ext xmlns:c16="http://schemas.microsoft.com/office/drawing/2014/chart" uri="{C3380CC4-5D6E-409C-BE32-E72D297353CC}">
              <c16:uniqueId val="{00000000-4647-445A-B6BE-2FBCFF67D20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96.48</c:v>
                </c:pt>
                <c:pt idx="4">
                  <c:v>100.84</c:v>
                </c:pt>
              </c:numCache>
            </c:numRef>
          </c:val>
          <c:smooth val="0"/>
          <c:extLst>
            <c:ext xmlns:c16="http://schemas.microsoft.com/office/drawing/2014/chart" uri="{C3380CC4-5D6E-409C-BE32-E72D297353CC}">
              <c16:uniqueId val="{00000001-4647-445A-B6BE-2FBCFF67D20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70.069999999999993</c:v>
                </c:pt>
                <c:pt idx="4">
                  <c:v>72.88</c:v>
                </c:pt>
              </c:numCache>
            </c:numRef>
          </c:val>
          <c:extLst>
            <c:ext xmlns:c16="http://schemas.microsoft.com/office/drawing/2014/chart" uri="{C3380CC4-5D6E-409C-BE32-E72D297353CC}">
              <c16:uniqueId val="{00000000-540B-4AB9-9361-65D3CFD8165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39.700000000000003</c:v>
                </c:pt>
                <c:pt idx="4">
                  <c:v>39.79</c:v>
                </c:pt>
              </c:numCache>
            </c:numRef>
          </c:val>
          <c:smooth val="0"/>
          <c:extLst>
            <c:ext xmlns:c16="http://schemas.microsoft.com/office/drawing/2014/chart" uri="{C3380CC4-5D6E-409C-BE32-E72D297353CC}">
              <c16:uniqueId val="{00000001-540B-4AB9-9361-65D3CFD8165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A8-4A7B-A97D-E1AB45ABE7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AA8-4A7B-A97D-E1AB45ABE7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474-4F50-A464-C80922F307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224.6</c:v>
                </c:pt>
                <c:pt idx="4">
                  <c:v>135.16999999999999</c:v>
                </c:pt>
              </c:numCache>
            </c:numRef>
          </c:val>
          <c:smooth val="0"/>
          <c:extLst>
            <c:ext xmlns:c16="http://schemas.microsoft.com/office/drawing/2014/chart" uri="{C3380CC4-5D6E-409C-BE32-E72D297353CC}">
              <c16:uniqueId val="{00000001-6474-4F50-A464-C80922F307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168.94</c:v>
                </c:pt>
                <c:pt idx="4">
                  <c:v>176.18</c:v>
                </c:pt>
              </c:numCache>
            </c:numRef>
          </c:val>
          <c:extLst>
            <c:ext xmlns:c16="http://schemas.microsoft.com/office/drawing/2014/chart" uri="{C3380CC4-5D6E-409C-BE32-E72D297353CC}">
              <c16:uniqueId val="{00000000-9998-4F06-BEEC-8F9DCD6F4C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132.16</c:v>
                </c:pt>
                <c:pt idx="4">
                  <c:v>113.41</c:v>
                </c:pt>
              </c:numCache>
            </c:numRef>
          </c:val>
          <c:smooth val="0"/>
          <c:extLst>
            <c:ext xmlns:c16="http://schemas.microsoft.com/office/drawing/2014/chart" uri="{C3380CC4-5D6E-409C-BE32-E72D297353CC}">
              <c16:uniqueId val="{00000001-9998-4F06-BEEC-8F9DCD6F4C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B4A-4C6C-A265-EE7EF9C3F29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992.16</c:v>
                </c:pt>
                <c:pt idx="4">
                  <c:v>950.64</c:v>
                </c:pt>
              </c:numCache>
            </c:numRef>
          </c:val>
          <c:smooth val="0"/>
          <c:extLst>
            <c:ext xmlns:c16="http://schemas.microsoft.com/office/drawing/2014/chart" uri="{C3380CC4-5D6E-409C-BE32-E72D297353CC}">
              <c16:uniqueId val="{00000001-EB4A-4C6C-A265-EE7EF9C3F29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44.08</c:v>
                </c:pt>
                <c:pt idx="4">
                  <c:v>39.33</c:v>
                </c:pt>
              </c:numCache>
            </c:numRef>
          </c:val>
          <c:extLst>
            <c:ext xmlns:c16="http://schemas.microsoft.com/office/drawing/2014/chart" uri="{C3380CC4-5D6E-409C-BE32-E72D297353CC}">
              <c16:uniqueId val="{00000000-A273-4630-8977-22E38D355D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45.55</c:v>
                </c:pt>
                <c:pt idx="4">
                  <c:v>38.549999999999997</c:v>
                </c:pt>
              </c:numCache>
            </c:numRef>
          </c:val>
          <c:smooth val="0"/>
          <c:extLst>
            <c:ext xmlns:c16="http://schemas.microsoft.com/office/drawing/2014/chart" uri="{C3380CC4-5D6E-409C-BE32-E72D297353CC}">
              <c16:uniqueId val="{00000001-A273-4630-8977-22E38D355D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385.11</c:v>
                </c:pt>
                <c:pt idx="4">
                  <c:v>437.66</c:v>
                </c:pt>
              </c:numCache>
            </c:numRef>
          </c:val>
          <c:extLst>
            <c:ext xmlns:c16="http://schemas.microsoft.com/office/drawing/2014/chart" uri="{C3380CC4-5D6E-409C-BE32-E72D297353CC}">
              <c16:uniqueId val="{00000000-7A84-44A2-8DE4-A76312F256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331.17</c:v>
                </c:pt>
                <c:pt idx="4">
                  <c:v>391.34</c:v>
                </c:pt>
              </c:numCache>
            </c:numRef>
          </c:val>
          <c:smooth val="0"/>
          <c:extLst>
            <c:ext xmlns:c16="http://schemas.microsoft.com/office/drawing/2014/chart" uri="{C3380CC4-5D6E-409C-BE32-E72D297353CC}">
              <c16:uniqueId val="{00000001-7A84-44A2-8DE4-A76312F256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2"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島根県　江津市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71" t="str">
        <f>データ!$M$6</f>
        <v>非設置</v>
      </c>
      <c r="AE8" s="71"/>
      <c r="AF8" s="71"/>
      <c r="AG8" s="71"/>
      <c r="AH8" s="71"/>
      <c r="AI8" s="71"/>
      <c r="AJ8" s="71"/>
      <c r="AK8" s="3"/>
      <c r="AL8" s="45">
        <f>データ!S6</f>
        <v>21202</v>
      </c>
      <c r="AM8" s="45"/>
      <c r="AN8" s="45"/>
      <c r="AO8" s="45"/>
      <c r="AP8" s="45"/>
      <c r="AQ8" s="45"/>
      <c r="AR8" s="45"/>
      <c r="AS8" s="45"/>
      <c r="AT8" s="44">
        <f>データ!T6</f>
        <v>268.24</v>
      </c>
      <c r="AU8" s="44"/>
      <c r="AV8" s="44"/>
      <c r="AW8" s="44"/>
      <c r="AX8" s="44"/>
      <c r="AY8" s="44"/>
      <c r="AZ8" s="44"/>
      <c r="BA8" s="44"/>
      <c r="BB8" s="44">
        <f>データ!U6</f>
        <v>79.040000000000006</v>
      </c>
      <c r="BC8" s="44"/>
      <c r="BD8" s="44"/>
      <c r="BE8" s="44"/>
      <c r="BF8" s="44"/>
      <c r="BG8" s="44"/>
      <c r="BH8" s="44"/>
      <c r="BI8" s="44"/>
      <c r="BJ8" s="3"/>
      <c r="BK8" s="3"/>
      <c r="BL8" s="66" t="s">
        <v>10</v>
      </c>
      <c r="BM8" s="67"/>
      <c r="BN8" s="68" t="s">
        <v>11</v>
      </c>
      <c r="BO8" s="68"/>
      <c r="BP8" s="68"/>
      <c r="BQ8" s="68"/>
      <c r="BR8" s="68"/>
      <c r="BS8" s="68"/>
      <c r="BT8" s="68"/>
      <c r="BU8" s="68"/>
      <c r="BV8" s="68"/>
      <c r="BW8" s="68"/>
      <c r="BX8" s="68"/>
      <c r="BY8" s="6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29.32</v>
      </c>
      <c r="J10" s="44"/>
      <c r="K10" s="44"/>
      <c r="L10" s="44"/>
      <c r="M10" s="44"/>
      <c r="N10" s="44"/>
      <c r="O10" s="44"/>
      <c r="P10" s="44">
        <f>データ!P6</f>
        <v>1.24</v>
      </c>
      <c r="Q10" s="44"/>
      <c r="R10" s="44"/>
      <c r="S10" s="44"/>
      <c r="T10" s="44"/>
      <c r="U10" s="44"/>
      <c r="V10" s="44"/>
      <c r="W10" s="44">
        <f>データ!Q6</f>
        <v>100</v>
      </c>
      <c r="X10" s="44"/>
      <c r="Y10" s="44"/>
      <c r="Z10" s="44"/>
      <c r="AA10" s="44"/>
      <c r="AB10" s="44"/>
      <c r="AC10" s="44"/>
      <c r="AD10" s="45">
        <f>データ!R6</f>
        <v>3744</v>
      </c>
      <c r="AE10" s="45"/>
      <c r="AF10" s="45"/>
      <c r="AG10" s="45"/>
      <c r="AH10" s="45"/>
      <c r="AI10" s="45"/>
      <c r="AJ10" s="45"/>
      <c r="AK10" s="2"/>
      <c r="AL10" s="45">
        <f>データ!V6</f>
        <v>260</v>
      </c>
      <c r="AM10" s="45"/>
      <c r="AN10" s="45"/>
      <c r="AO10" s="45"/>
      <c r="AP10" s="45"/>
      <c r="AQ10" s="45"/>
      <c r="AR10" s="45"/>
      <c r="AS10" s="45"/>
      <c r="AT10" s="44">
        <f>データ!W6</f>
        <v>108.98</v>
      </c>
      <c r="AU10" s="44"/>
      <c r="AV10" s="44"/>
      <c r="AW10" s="44"/>
      <c r="AX10" s="44"/>
      <c r="AY10" s="44"/>
      <c r="AZ10" s="44"/>
      <c r="BA10" s="44"/>
      <c r="BB10" s="44">
        <f>データ!X6</f>
        <v>2.39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vsk82uxHSSYQAljJ27sQWo7NF1qLMAIC9dIiR+Ob1mBeMMuyAMbhU5tixJiVHInSHl4Z8BtMMmjdcR6Jsw/rdQ==" saltValue="jBy0TkMdEsw672+M/Wib3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322075</v>
      </c>
      <c r="D6" s="19">
        <f t="shared" si="3"/>
        <v>46</v>
      </c>
      <c r="E6" s="19">
        <f t="shared" si="3"/>
        <v>18</v>
      </c>
      <c r="F6" s="19">
        <f t="shared" si="3"/>
        <v>1</v>
      </c>
      <c r="G6" s="19">
        <f t="shared" si="3"/>
        <v>0</v>
      </c>
      <c r="H6" s="19" t="str">
        <f t="shared" si="3"/>
        <v>島根県　江津市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29.32</v>
      </c>
      <c r="P6" s="20">
        <f t="shared" si="3"/>
        <v>1.24</v>
      </c>
      <c r="Q6" s="20">
        <f t="shared" si="3"/>
        <v>100</v>
      </c>
      <c r="R6" s="20">
        <f t="shared" si="3"/>
        <v>3744</v>
      </c>
      <c r="S6" s="20">
        <f t="shared" si="3"/>
        <v>21202</v>
      </c>
      <c r="T6" s="20">
        <f t="shared" si="3"/>
        <v>268.24</v>
      </c>
      <c r="U6" s="20">
        <f t="shared" si="3"/>
        <v>79.040000000000006</v>
      </c>
      <c r="V6" s="20">
        <f t="shared" si="3"/>
        <v>260</v>
      </c>
      <c r="W6" s="20">
        <f t="shared" si="3"/>
        <v>108.98</v>
      </c>
      <c r="X6" s="20">
        <f t="shared" si="3"/>
        <v>2.39</v>
      </c>
      <c r="Y6" s="21" t="str">
        <f>IF(Y7="",NA(),Y7)</f>
        <v>-</v>
      </c>
      <c r="Z6" s="21" t="str">
        <f t="shared" ref="Z6:AH6" si="4">IF(Z7="",NA(),Z7)</f>
        <v>-</v>
      </c>
      <c r="AA6" s="21" t="str">
        <f t="shared" si="4"/>
        <v>-</v>
      </c>
      <c r="AB6" s="21">
        <f t="shared" si="4"/>
        <v>119.15</v>
      </c>
      <c r="AC6" s="21">
        <f t="shared" si="4"/>
        <v>104.48</v>
      </c>
      <c r="AD6" s="21" t="str">
        <f t="shared" si="4"/>
        <v>-</v>
      </c>
      <c r="AE6" s="21" t="str">
        <f t="shared" si="4"/>
        <v>-</v>
      </c>
      <c r="AF6" s="21" t="str">
        <f t="shared" si="4"/>
        <v>-</v>
      </c>
      <c r="AG6" s="21">
        <f t="shared" si="4"/>
        <v>96.48</v>
      </c>
      <c r="AH6" s="21">
        <f t="shared" si="4"/>
        <v>100.84</v>
      </c>
      <c r="AI6" s="20" t="str">
        <f>IF(AI7="","",IF(AI7="-","【-】","【"&amp;SUBSTITUTE(TEXT(AI7,"#,##0.00"),"-","△")&amp;"】"))</f>
        <v>【100.11】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224.6</v>
      </c>
      <c r="AS6" s="21">
        <f t="shared" si="5"/>
        <v>135.16999999999999</v>
      </c>
      <c r="AT6" s="20" t="str">
        <f>IF(AT7="","",IF(AT7="-","【-】","【"&amp;SUBSTITUTE(TEXT(AT7,"#,##0.00"),"-","△")&amp;"】"))</f>
        <v>【144.34】</v>
      </c>
      <c r="AU6" s="21" t="str">
        <f>IF(AU7="",NA(),AU7)</f>
        <v>-</v>
      </c>
      <c r="AV6" s="21" t="str">
        <f t="shared" ref="AV6:BD6" si="6">IF(AV7="",NA(),AV7)</f>
        <v>-</v>
      </c>
      <c r="AW6" s="21" t="str">
        <f t="shared" si="6"/>
        <v>-</v>
      </c>
      <c r="AX6" s="21">
        <f t="shared" si="6"/>
        <v>168.94</v>
      </c>
      <c r="AY6" s="21">
        <f t="shared" si="6"/>
        <v>176.18</v>
      </c>
      <c r="AZ6" s="21" t="str">
        <f t="shared" si="6"/>
        <v>-</v>
      </c>
      <c r="BA6" s="21" t="str">
        <f t="shared" si="6"/>
        <v>-</v>
      </c>
      <c r="BB6" s="21" t="str">
        <f t="shared" si="6"/>
        <v>-</v>
      </c>
      <c r="BC6" s="21">
        <f t="shared" si="6"/>
        <v>132.16</v>
      </c>
      <c r="BD6" s="21">
        <f t="shared" si="6"/>
        <v>113.41</v>
      </c>
      <c r="BE6" s="20" t="str">
        <f>IF(BE7="","",IF(BE7="-","【-】","【"&amp;SUBSTITUTE(TEXT(BE7,"#,##0.00"),"-","△")&amp;"】"))</f>
        <v>【114.26】</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992.16</v>
      </c>
      <c r="BO6" s="21">
        <f t="shared" si="7"/>
        <v>950.64</v>
      </c>
      <c r="BP6" s="20" t="str">
        <f>IF(BP7="","",IF(BP7="-","【-】","【"&amp;SUBSTITUTE(TEXT(BP7,"#,##0.00"),"-","△")&amp;"】"))</f>
        <v>【876.32】</v>
      </c>
      <c r="BQ6" s="21" t="str">
        <f>IF(BQ7="",NA(),BQ7)</f>
        <v>-</v>
      </c>
      <c r="BR6" s="21" t="str">
        <f t="shared" ref="BR6:BZ6" si="8">IF(BR7="",NA(),BR7)</f>
        <v>-</v>
      </c>
      <c r="BS6" s="21" t="str">
        <f t="shared" si="8"/>
        <v>-</v>
      </c>
      <c r="BT6" s="21">
        <f t="shared" si="8"/>
        <v>44.08</v>
      </c>
      <c r="BU6" s="21">
        <f t="shared" si="8"/>
        <v>39.33</v>
      </c>
      <c r="BV6" s="21" t="str">
        <f t="shared" si="8"/>
        <v>-</v>
      </c>
      <c r="BW6" s="21" t="str">
        <f t="shared" si="8"/>
        <v>-</v>
      </c>
      <c r="BX6" s="21" t="str">
        <f t="shared" si="8"/>
        <v>-</v>
      </c>
      <c r="BY6" s="21">
        <f t="shared" si="8"/>
        <v>45.55</v>
      </c>
      <c r="BZ6" s="21">
        <f t="shared" si="8"/>
        <v>38.549999999999997</v>
      </c>
      <c r="CA6" s="20" t="str">
        <f>IF(CA7="","",IF(CA7="-","【-】","【"&amp;SUBSTITUTE(TEXT(CA7,"#,##0.00"),"-","△")&amp;"】"))</f>
        <v>【39.48】</v>
      </c>
      <c r="CB6" s="21" t="str">
        <f>IF(CB7="",NA(),CB7)</f>
        <v>-</v>
      </c>
      <c r="CC6" s="21" t="str">
        <f t="shared" ref="CC6:CK6" si="9">IF(CC7="",NA(),CC7)</f>
        <v>-</v>
      </c>
      <c r="CD6" s="21" t="str">
        <f t="shared" si="9"/>
        <v>-</v>
      </c>
      <c r="CE6" s="21">
        <f t="shared" si="9"/>
        <v>385.11</v>
      </c>
      <c r="CF6" s="21">
        <f t="shared" si="9"/>
        <v>437.66</v>
      </c>
      <c r="CG6" s="21" t="str">
        <f t="shared" si="9"/>
        <v>-</v>
      </c>
      <c r="CH6" s="21" t="str">
        <f t="shared" si="9"/>
        <v>-</v>
      </c>
      <c r="CI6" s="21" t="str">
        <f t="shared" si="9"/>
        <v>-</v>
      </c>
      <c r="CJ6" s="21">
        <f t="shared" si="9"/>
        <v>331.17</v>
      </c>
      <c r="CK6" s="21">
        <f t="shared" si="9"/>
        <v>391.34</v>
      </c>
      <c r="CL6" s="20" t="str">
        <f>IF(CL7="","",IF(CL7="-","【-】","【"&amp;SUBSTITUTE(TEXT(CL7,"#,##0.00"),"-","△")&amp;"】"))</f>
        <v>【390.09】</v>
      </c>
      <c r="CM6" s="21" t="str">
        <f>IF(CM7="",NA(),CM7)</f>
        <v>-</v>
      </c>
      <c r="CN6" s="21" t="str">
        <f t="shared" ref="CN6:CV6" si="10">IF(CN7="",NA(),CN7)</f>
        <v>-</v>
      </c>
      <c r="CO6" s="21" t="str">
        <f t="shared" si="10"/>
        <v>-</v>
      </c>
      <c r="CP6" s="21">
        <f t="shared" si="10"/>
        <v>36.56</v>
      </c>
      <c r="CQ6" s="21">
        <f t="shared" si="10"/>
        <v>36.020000000000003</v>
      </c>
      <c r="CR6" s="21" t="str">
        <f t="shared" si="10"/>
        <v>-</v>
      </c>
      <c r="CS6" s="21" t="str">
        <f t="shared" si="10"/>
        <v>-</v>
      </c>
      <c r="CT6" s="21" t="str">
        <f t="shared" si="10"/>
        <v>-</v>
      </c>
      <c r="CU6" s="21">
        <f t="shared" si="10"/>
        <v>45.93</v>
      </c>
      <c r="CV6" s="21">
        <f t="shared" si="10"/>
        <v>44.52</v>
      </c>
      <c r="CW6" s="20" t="str">
        <f>IF(CW7="","",IF(CW7="-","【-】","【"&amp;SUBSTITUTE(TEXT(CW7,"#,##0.00"),"-","△")&amp;"】"))</f>
        <v>【45.56】</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82.98</v>
      </c>
      <c r="DG6" s="21">
        <f t="shared" si="11"/>
        <v>82.9</v>
      </c>
      <c r="DH6" s="20" t="str">
        <f>IF(DH7="","",IF(DH7="-","【-】","【"&amp;SUBSTITUTE(TEXT(DH7,"#,##0.00"),"-","△")&amp;"】"))</f>
        <v>【82.62】</v>
      </c>
      <c r="DI6" s="21" t="str">
        <f>IF(DI7="",NA(),DI7)</f>
        <v>-</v>
      </c>
      <c r="DJ6" s="21" t="str">
        <f t="shared" ref="DJ6:DR6" si="12">IF(DJ7="",NA(),DJ7)</f>
        <v>-</v>
      </c>
      <c r="DK6" s="21" t="str">
        <f t="shared" si="12"/>
        <v>-</v>
      </c>
      <c r="DL6" s="21">
        <f t="shared" si="12"/>
        <v>70.069999999999993</v>
      </c>
      <c r="DM6" s="21">
        <f t="shared" si="12"/>
        <v>72.88</v>
      </c>
      <c r="DN6" s="21" t="str">
        <f t="shared" si="12"/>
        <v>-</v>
      </c>
      <c r="DO6" s="21" t="str">
        <f t="shared" si="12"/>
        <v>-</v>
      </c>
      <c r="DP6" s="21" t="str">
        <f t="shared" si="12"/>
        <v>-</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322075</v>
      </c>
      <c r="D7" s="23">
        <v>46</v>
      </c>
      <c r="E7" s="23">
        <v>18</v>
      </c>
      <c r="F7" s="23">
        <v>1</v>
      </c>
      <c r="G7" s="23">
        <v>0</v>
      </c>
      <c r="H7" s="23" t="s">
        <v>96</v>
      </c>
      <c r="I7" s="23" t="s">
        <v>97</v>
      </c>
      <c r="J7" s="23" t="s">
        <v>98</v>
      </c>
      <c r="K7" s="23" t="s">
        <v>99</v>
      </c>
      <c r="L7" s="23" t="s">
        <v>100</v>
      </c>
      <c r="M7" s="23" t="s">
        <v>101</v>
      </c>
      <c r="N7" s="24" t="s">
        <v>102</v>
      </c>
      <c r="O7" s="24">
        <v>29.32</v>
      </c>
      <c r="P7" s="24">
        <v>1.24</v>
      </c>
      <c r="Q7" s="24">
        <v>100</v>
      </c>
      <c r="R7" s="24">
        <v>3744</v>
      </c>
      <c r="S7" s="24">
        <v>21202</v>
      </c>
      <c r="T7" s="24">
        <v>268.24</v>
      </c>
      <c r="U7" s="24">
        <v>79.040000000000006</v>
      </c>
      <c r="V7" s="24">
        <v>260</v>
      </c>
      <c r="W7" s="24">
        <v>108.98</v>
      </c>
      <c r="X7" s="24">
        <v>2.39</v>
      </c>
      <c r="Y7" s="24" t="s">
        <v>102</v>
      </c>
      <c r="Z7" s="24" t="s">
        <v>102</v>
      </c>
      <c r="AA7" s="24" t="s">
        <v>102</v>
      </c>
      <c r="AB7" s="24">
        <v>119.15</v>
      </c>
      <c r="AC7" s="24">
        <v>104.48</v>
      </c>
      <c r="AD7" s="24" t="s">
        <v>102</v>
      </c>
      <c r="AE7" s="24" t="s">
        <v>102</v>
      </c>
      <c r="AF7" s="24" t="s">
        <v>102</v>
      </c>
      <c r="AG7" s="24">
        <v>96.48</v>
      </c>
      <c r="AH7" s="24">
        <v>100.84</v>
      </c>
      <c r="AI7" s="24">
        <v>100.11</v>
      </c>
      <c r="AJ7" s="24" t="s">
        <v>102</v>
      </c>
      <c r="AK7" s="24" t="s">
        <v>102</v>
      </c>
      <c r="AL7" s="24" t="s">
        <v>102</v>
      </c>
      <c r="AM7" s="24">
        <v>0</v>
      </c>
      <c r="AN7" s="24">
        <v>0</v>
      </c>
      <c r="AO7" s="24" t="s">
        <v>102</v>
      </c>
      <c r="AP7" s="24" t="s">
        <v>102</v>
      </c>
      <c r="AQ7" s="24" t="s">
        <v>102</v>
      </c>
      <c r="AR7" s="24">
        <v>224.6</v>
      </c>
      <c r="AS7" s="24">
        <v>135.16999999999999</v>
      </c>
      <c r="AT7" s="24">
        <v>144.34</v>
      </c>
      <c r="AU7" s="24" t="s">
        <v>102</v>
      </c>
      <c r="AV7" s="24" t="s">
        <v>102</v>
      </c>
      <c r="AW7" s="24" t="s">
        <v>102</v>
      </c>
      <c r="AX7" s="24">
        <v>168.94</v>
      </c>
      <c r="AY7" s="24">
        <v>176.18</v>
      </c>
      <c r="AZ7" s="24" t="s">
        <v>102</v>
      </c>
      <c r="BA7" s="24" t="s">
        <v>102</v>
      </c>
      <c r="BB7" s="24" t="s">
        <v>102</v>
      </c>
      <c r="BC7" s="24">
        <v>132.16</v>
      </c>
      <c r="BD7" s="24">
        <v>113.41</v>
      </c>
      <c r="BE7" s="24">
        <v>114.26</v>
      </c>
      <c r="BF7" s="24" t="s">
        <v>102</v>
      </c>
      <c r="BG7" s="24" t="s">
        <v>102</v>
      </c>
      <c r="BH7" s="24" t="s">
        <v>102</v>
      </c>
      <c r="BI7" s="24">
        <v>0</v>
      </c>
      <c r="BJ7" s="24">
        <v>0</v>
      </c>
      <c r="BK7" s="24" t="s">
        <v>102</v>
      </c>
      <c r="BL7" s="24" t="s">
        <v>102</v>
      </c>
      <c r="BM7" s="24" t="s">
        <v>102</v>
      </c>
      <c r="BN7" s="24">
        <v>992.16</v>
      </c>
      <c r="BO7" s="24">
        <v>950.64</v>
      </c>
      <c r="BP7" s="24">
        <v>876.32</v>
      </c>
      <c r="BQ7" s="24" t="s">
        <v>102</v>
      </c>
      <c r="BR7" s="24" t="s">
        <v>102</v>
      </c>
      <c r="BS7" s="24" t="s">
        <v>102</v>
      </c>
      <c r="BT7" s="24">
        <v>44.08</v>
      </c>
      <c r="BU7" s="24">
        <v>39.33</v>
      </c>
      <c r="BV7" s="24" t="s">
        <v>102</v>
      </c>
      <c r="BW7" s="24" t="s">
        <v>102</v>
      </c>
      <c r="BX7" s="24" t="s">
        <v>102</v>
      </c>
      <c r="BY7" s="24">
        <v>45.55</v>
      </c>
      <c r="BZ7" s="24">
        <v>38.549999999999997</v>
      </c>
      <c r="CA7" s="24">
        <v>39.479999999999997</v>
      </c>
      <c r="CB7" s="24" t="s">
        <v>102</v>
      </c>
      <c r="CC7" s="24" t="s">
        <v>102</v>
      </c>
      <c r="CD7" s="24" t="s">
        <v>102</v>
      </c>
      <c r="CE7" s="24">
        <v>385.11</v>
      </c>
      <c r="CF7" s="24">
        <v>437.66</v>
      </c>
      <c r="CG7" s="24" t="s">
        <v>102</v>
      </c>
      <c r="CH7" s="24" t="s">
        <v>102</v>
      </c>
      <c r="CI7" s="24" t="s">
        <v>102</v>
      </c>
      <c r="CJ7" s="24">
        <v>331.17</v>
      </c>
      <c r="CK7" s="24">
        <v>391.34</v>
      </c>
      <c r="CL7" s="24">
        <v>390.09</v>
      </c>
      <c r="CM7" s="24" t="s">
        <v>102</v>
      </c>
      <c r="CN7" s="24" t="s">
        <v>102</v>
      </c>
      <c r="CO7" s="24" t="s">
        <v>102</v>
      </c>
      <c r="CP7" s="24">
        <v>36.56</v>
      </c>
      <c r="CQ7" s="24">
        <v>36.020000000000003</v>
      </c>
      <c r="CR7" s="24" t="s">
        <v>102</v>
      </c>
      <c r="CS7" s="24" t="s">
        <v>102</v>
      </c>
      <c r="CT7" s="24" t="s">
        <v>102</v>
      </c>
      <c r="CU7" s="24">
        <v>45.93</v>
      </c>
      <c r="CV7" s="24">
        <v>44.52</v>
      </c>
      <c r="CW7" s="24">
        <v>45.56</v>
      </c>
      <c r="CX7" s="24" t="s">
        <v>102</v>
      </c>
      <c r="CY7" s="24" t="s">
        <v>102</v>
      </c>
      <c r="CZ7" s="24" t="s">
        <v>102</v>
      </c>
      <c r="DA7" s="24">
        <v>100</v>
      </c>
      <c r="DB7" s="24">
        <v>100</v>
      </c>
      <c r="DC7" s="24" t="s">
        <v>102</v>
      </c>
      <c r="DD7" s="24" t="s">
        <v>102</v>
      </c>
      <c r="DE7" s="24" t="s">
        <v>102</v>
      </c>
      <c r="DF7" s="24">
        <v>82.98</v>
      </c>
      <c r="DG7" s="24">
        <v>82.9</v>
      </c>
      <c r="DH7" s="24">
        <v>82.62</v>
      </c>
      <c r="DI7" s="24" t="s">
        <v>102</v>
      </c>
      <c r="DJ7" s="24" t="s">
        <v>102</v>
      </c>
      <c r="DK7" s="24" t="s">
        <v>102</v>
      </c>
      <c r="DL7" s="24">
        <v>70.069999999999993</v>
      </c>
      <c r="DM7" s="24">
        <v>72.88</v>
      </c>
      <c r="DN7" s="24" t="s">
        <v>102</v>
      </c>
      <c r="DO7" s="24" t="s">
        <v>102</v>
      </c>
      <c r="DP7" s="24" t="s">
        <v>102</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下水07</cp:lastModifiedBy>
  <dcterms:created xsi:type="dcterms:W3CDTF">2025-12-23T06:33:37Z</dcterms:created>
  <dcterms:modified xsi:type="dcterms:W3CDTF">2026-02-10T01:02:30Z</dcterms:modified>
  <cp:category/>
</cp:coreProperties>
</file>