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intra1\下水\令和7年度_下水道課\業務係\各種調査\庁内\財政課\20260116（江津市）公営企業に係る経営比較分析表（令和６年度決算）の分析・公表について\【経営比較分析表】2024_322075_46_1718\【経営比較分析表】2024_322075_46_1718\"/>
    </mc:Choice>
  </mc:AlternateContent>
  <xr:revisionPtr revIDLastSave="0" documentId="13_ncr:1_{14F3609A-97DB-47D4-9E17-80354F33F851}" xr6:coauthVersionLast="47" xr6:coauthVersionMax="47" xr10:uidLastSave="{00000000-0000-0000-0000-000000000000}"/>
  <workbookProtection workbookAlgorithmName="SHA-512" workbookHashValue="HWKhmHuWaG0XJ+9yddd8U3yoLD/Os0c8BgU/oy3IkkEnZZCFY4wHhuRIIEwvUTSUJBMS6u9L/LLAp/Apl6Ds5A==" workbookSaltValue="JAw4GVPM+V1e39iVFqyf0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W10" i="4"/>
</calcChain>
</file>

<file path=xl/sharedStrings.xml><?xml version="1.0" encoding="utf-8"?>
<sst xmlns="http://schemas.openxmlformats.org/spreadsheetml/2006/main" count="301" uniqueCount="116">
  <si>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</si>
  <si>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</si>
  <si>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</si>
  <si>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</si>
  <si>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</si>
  <si>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</si>
  <si>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</si>
  <si>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</si>
  <si>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</si>
  <si>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</si>
  <si>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</si>
  <si>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</si>
  <si>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</si>
  <si>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</si>
  <si>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</si>
  <si>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</si>
  <si>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</si>
  <si>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</si>
  <si>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</si>
  <si>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</si>
  <si>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</si>
  <si>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</si>
  <si>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</si>
  <si>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</si>
  <si>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</si>
  <si>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</si>
  <si>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</si>
  <si>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</si>
  <si>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</si>
  <si>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</si>
  <si>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</si>
  <si>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</si>
  <si>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</si>
  <si>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</si>
  <si>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</si>
  <si>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</si>
  <si>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</si>
  <si>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</si>
  <si>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</si>
  <si>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</si>
  <si>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</si>
  <si>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</si>
  <si>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</si>
  <si>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</si>
  <si>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</si>
  <si>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</si>
  <si>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</si>
  <si>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</si>
  <si>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</si>
  <si>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</si>
  <si>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</si>
  <si>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</si>
  <si>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</si>
  <si>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</si>
  <si>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</si>
  <si>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</si>
  <si>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</si>
  <si>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</si>
  <si>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</si>
  <si>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</si>
  <si>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</si>
  <si>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</si>
  <si>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</si>
  <si>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</si>
  <si>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</si>
  <si>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</si>
  <si>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</si>
  <si>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</si>
  <si>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</si>
  <si>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</si>
  <si>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</si>
  <si>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</si>
  <si>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</si>
  <si>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</si>
  <si>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</si>
  <si>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</si>
  <si>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</si>
  <si>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</si>
  <si>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</si>
  <si>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</si>
  <si>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</si>
  <si>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</si>
  <si>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</si>
  <si>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</si>
  <si>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</si>
  <si>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</si>
  <si>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</si>
  <si>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</si>
  <si>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</si>
  <si>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</si>
  <si>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</si>
  <si>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</si>
  <si>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</si>
  <si>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</si>
  <si>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</si>
  <si>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</si>
  <si>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江津市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</si>
  <si>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</si>
  <si>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</si>
  <si>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</si>
  <si>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</si>
  <si>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</si>
  <si>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</si>
  <si>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</si>
  <si>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</si>
  <si>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</si>
  <si>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</si>
  <si>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</si>
  <si>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</si>
  <si>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</si>
  <si>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</si>
  <si>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</si>
  <si>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</si>
  <si>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小規模集合処理区は1処理区で、中規模の合併処理浄化槽90人槽1基で処理している。Ｈ14.2に供用開始して整備事業は完了している。整備した区画のすべてが接続された。
　処理区域内の人口は減少の一途となり、料金改定による使用料収入増以外、急激な収入増は見込めない状況にある。収支の均衡を保つために一般会計からの繰入金に依存している。施設は22年を経過しており、施設の長寿命化対策及び更新への投資が必要となってくる。その費用を賄うため、中長期的な視点で、適正な料金設定について検討し、持続可能な施設となるよう、経常経費の削減など経営改善に向けた取り組みが必要である。</t>
    <phoneticPr fontId="4"/>
  </si>
  <si>
    <r>
      <rPr>
        <sz val="10"/>
        <color theme="1"/>
        <rFont val="ＭＳ ゴシック"/>
        <family val="3"/>
        <charset val="128"/>
      </rPr>
      <t>本市の小規模集合排水事業は、令和5年度から地方公営企業法を適用した。
①経常収支比率は、営業収益518千円（うち使用料518千円）、営業外収益875千円（うち長期前受金戻入198千円・他会計補助金677千円）、営業費用999千円（うち減価償却費209千円・施設維持管理費790千円）、営業外費用253千円（うち支払利息225千円）で、全国及び類似団体の平均とほぼ変わらない状況となった。
③流動比率は、流動資産4,117千円（うち現金預金3,707千円）、流動負債1,993千円（うち企業債1,305千円）で全国及び類似団体平均の倍近い数値となっている。</t>
    </r>
    <r>
      <rPr>
        <sz val="10"/>
        <color rgb="FFFF0000"/>
        <rFont val="ＭＳ ゴシック"/>
        <family val="3"/>
        <charset val="128"/>
      </rPr>
      <t xml:space="preserve">
</t>
    </r>
    <r>
      <rPr>
        <sz val="10"/>
        <color theme="1"/>
        <rFont val="ＭＳ ゴシック"/>
        <family val="3"/>
        <charset val="128"/>
      </rPr>
      <t>④企業債残高対事業規模比率については、本市は地方債償還金を全額一般会計繰入金で賄っており、0となった。
⑤経費回収率は、汚水処理費818千円、使用料518千円で、⑥汚水処理原価は、汚水処理費818千円、有収水量2,639㎥となっており、全国及び類似団体の平均よりもよい数値となっている。区域面積が狭小で接続率も100％となっており、効率的な経営が行われている。
⑦施設利用率は、全国及び類似団体の平均を若干上回っているが、高齢化等による区域内人口が減少していることから、今後上昇は見込むことができない。
⑧水洗化率は、100％で全国平均や類似団体平均を上回っている。</t>
    </r>
    <r>
      <rPr>
        <sz val="10"/>
        <color rgb="FFFF0000"/>
        <rFont val="ＭＳ ゴシック"/>
        <family val="3"/>
        <charset val="128"/>
      </rPr>
      <t xml:space="preserve">
</t>
    </r>
    <r>
      <rPr>
        <sz val="10"/>
        <color theme="1"/>
        <rFont val="ＭＳ ゴシック"/>
        <family val="3"/>
        <charset val="128"/>
      </rPr>
      <t>区域内人口が35人となっており、人口減少による有収水量の減少は、経営に与える影響大きい。</t>
    </r>
    <r>
      <rPr>
        <sz val="10"/>
        <color rgb="FFFF0000"/>
        <rFont val="ＭＳ ゴシック"/>
        <family val="3"/>
        <charset val="128"/>
      </rPr>
      <t xml:space="preserve">
　</t>
    </r>
    <r>
      <rPr>
        <sz val="10"/>
        <color theme="1"/>
        <rFont val="ＭＳ ゴシック"/>
        <family val="3"/>
        <charset val="128"/>
      </rPr>
      <t>今後は、維持管理費の削減を図り、施設修繕等の財源確保のための料金改定を検討する必要がある。</t>
    </r>
    <rPh sb="181" eb="182">
      <t>カ</t>
    </rPh>
    <rPh sb="479" eb="481">
      <t>ジャッカン</t>
    </rPh>
    <phoneticPr fontId="4"/>
  </si>
  <si>
    <t>①有形固定資産減価償却率は、当施設は1処理区で、H14に供用開始し22年が経過している。区域内面積が狭く、固定資産において、償却年数の長い管路より、法定耐用年数に近づいている処理施設の占める割合が多いことから、全国及び類似団体より率が高い。
②管渠老朽化率は、H13年に建設を開始し、老朽管に到達している管路がないため、数値が出ておらず、また、更新等を行っていないため、③管渠改善率の数値も出ていない。
　今後は、既存施設の長寿命化を図っていくとともに、施設更新の際は、将来需要の予測を踏まえて、施設・設備の性能の合理化などを検討していく必要がある。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</si>
</sst>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59-4BA5-8C0F-A98DCBDEF1D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B559-4BA5-8C0F-A98DCBDEF1D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50</c:v>
                </c:pt>
                <c:pt idx="4">
                  <c:v>38.89</c:v>
                </c:pt>
              </c:numCache>
            </c:numRef>
          </c:val>
          <c:extLst>
            <c:ext xmlns:c16="http://schemas.microsoft.com/office/drawing/2014/chart" uri="{C3380CC4-5D6E-409C-BE32-E72D297353CC}">
              <c16:uniqueId val="{00000000-6AC9-4133-AB36-8F08C4B7477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32.979999999999997</c:v>
                </c:pt>
                <c:pt idx="4">
                  <c:v>34.04</c:v>
                </c:pt>
              </c:numCache>
            </c:numRef>
          </c:val>
          <c:smooth val="0"/>
          <c:extLst>
            <c:ext xmlns:c16="http://schemas.microsoft.com/office/drawing/2014/chart" uri="{C3380CC4-5D6E-409C-BE32-E72D297353CC}">
              <c16:uniqueId val="{00000001-6AC9-4133-AB36-8F08C4B7477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4E6E-40C9-97E7-7FE0B51EC1C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89.95</c:v>
                </c:pt>
                <c:pt idx="4">
                  <c:v>90.07</c:v>
                </c:pt>
              </c:numCache>
            </c:numRef>
          </c:val>
          <c:smooth val="0"/>
          <c:extLst>
            <c:ext xmlns:c16="http://schemas.microsoft.com/office/drawing/2014/chart" uri="{C3380CC4-5D6E-409C-BE32-E72D297353CC}">
              <c16:uniqueId val="{00000001-4E6E-40C9-97E7-7FE0B51EC1C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143.16</c:v>
                </c:pt>
                <c:pt idx="4">
                  <c:v>111.26</c:v>
                </c:pt>
              </c:numCache>
            </c:numRef>
          </c:val>
          <c:extLst>
            <c:ext xmlns:c16="http://schemas.microsoft.com/office/drawing/2014/chart" uri="{C3380CC4-5D6E-409C-BE32-E72D297353CC}">
              <c16:uniqueId val="{00000000-E560-4942-94F5-41F9BE7AE3C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109.38</c:v>
                </c:pt>
                <c:pt idx="4">
                  <c:v>108.97</c:v>
                </c:pt>
              </c:numCache>
            </c:numRef>
          </c:val>
          <c:smooth val="0"/>
          <c:extLst>
            <c:ext xmlns:c16="http://schemas.microsoft.com/office/drawing/2014/chart" uri="{C3380CC4-5D6E-409C-BE32-E72D297353CC}">
              <c16:uniqueId val="{00000001-E560-4942-94F5-41F9BE7AE3C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74.64</c:v>
                </c:pt>
                <c:pt idx="4">
                  <c:v>75.319999999999993</c:v>
                </c:pt>
              </c:numCache>
            </c:numRef>
          </c:val>
          <c:extLst>
            <c:ext xmlns:c16="http://schemas.microsoft.com/office/drawing/2014/chart" uri="{C3380CC4-5D6E-409C-BE32-E72D297353CC}">
              <c16:uniqueId val="{00000000-6274-4684-B4BB-F0EAB58C787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36.090000000000003</c:v>
                </c:pt>
                <c:pt idx="4">
                  <c:v>36.51</c:v>
                </c:pt>
              </c:numCache>
            </c:numRef>
          </c:val>
          <c:smooth val="0"/>
          <c:extLst>
            <c:ext xmlns:c16="http://schemas.microsoft.com/office/drawing/2014/chart" uri="{C3380CC4-5D6E-409C-BE32-E72D297353CC}">
              <c16:uniqueId val="{00000001-6274-4684-B4BB-F0EAB58C787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7C-4B85-8DB3-3BA71228E51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C07C-4B85-8DB3-3BA71228E51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14F-4E6E-880D-2F6627AC299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641.13</c:v>
                </c:pt>
                <c:pt idx="4">
                  <c:v>547.89</c:v>
                </c:pt>
              </c:numCache>
            </c:numRef>
          </c:val>
          <c:smooth val="0"/>
          <c:extLst>
            <c:ext xmlns:c16="http://schemas.microsoft.com/office/drawing/2014/chart" uri="{C3380CC4-5D6E-409C-BE32-E72D297353CC}">
              <c16:uniqueId val="{00000001-E14F-4E6E-880D-2F6627AC299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201.68</c:v>
                </c:pt>
                <c:pt idx="4">
                  <c:v>206.57</c:v>
                </c:pt>
              </c:numCache>
            </c:numRef>
          </c:val>
          <c:extLst>
            <c:ext xmlns:c16="http://schemas.microsoft.com/office/drawing/2014/chart" uri="{C3380CC4-5D6E-409C-BE32-E72D297353CC}">
              <c16:uniqueId val="{00000000-DA19-4CEC-B9C5-A73551BE0FB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90.92</c:v>
                </c:pt>
                <c:pt idx="4">
                  <c:v>76</c:v>
                </c:pt>
              </c:numCache>
            </c:numRef>
          </c:val>
          <c:smooth val="0"/>
          <c:extLst>
            <c:ext xmlns:c16="http://schemas.microsoft.com/office/drawing/2014/chart" uri="{C3380CC4-5D6E-409C-BE32-E72D297353CC}">
              <c16:uniqueId val="{00000001-DA19-4CEC-B9C5-A73551BE0FB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10C-4FEB-9E8C-92C44E5CFA2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1312.67</c:v>
                </c:pt>
                <c:pt idx="4">
                  <c:v>1260.97</c:v>
                </c:pt>
              </c:numCache>
            </c:numRef>
          </c:val>
          <c:smooth val="0"/>
          <c:extLst>
            <c:ext xmlns:c16="http://schemas.microsoft.com/office/drawing/2014/chart" uri="{C3380CC4-5D6E-409C-BE32-E72D297353CC}">
              <c16:uniqueId val="{00000001-510C-4FEB-9E8C-92C44E5CFA2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66.22</c:v>
                </c:pt>
                <c:pt idx="4">
                  <c:v>63.33</c:v>
                </c:pt>
              </c:numCache>
            </c:numRef>
          </c:val>
          <c:extLst>
            <c:ext xmlns:c16="http://schemas.microsoft.com/office/drawing/2014/chart" uri="{C3380CC4-5D6E-409C-BE32-E72D297353CC}">
              <c16:uniqueId val="{00000000-677D-4076-AB1B-E5BFDBF2B1F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34.44</c:v>
                </c:pt>
                <c:pt idx="4">
                  <c:v>32.020000000000003</c:v>
                </c:pt>
              </c:numCache>
            </c:numRef>
          </c:val>
          <c:smooth val="0"/>
          <c:extLst>
            <c:ext xmlns:c16="http://schemas.microsoft.com/office/drawing/2014/chart" uri="{C3380CC4-5D6E-409C-BE32-E72D297353CC}">
              <c16:uniqueId val="{00000001-677D-4076-AB1B-E5BFDBF2B1F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287.67</c:v>
                </c:pt>
                <c:pt idx="4">
                  <c:v>309.97000000000003</c:v>
                </c:pt>
              </c:numCache>
            </c:numRef>
          </c:val>
          <c:extLst>
            <c:ext xmlns:c16="http://schemas.microsoft.com/office/drawing/2014/chart" uri="{C3380CC4-5D6E-409C-BE32-E72D297353CC}">
              <c16:uniqueId val="{00000000-9CA9-437B-AC5C-683F37A3B93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541.80999999999995</c:v>
                </c:pt>
                <c:pt idx="4">
                  <c:v>592.49</c:v>
                </c:pt>
              </c:numCache>
            </c:numRef>
          </c:val>
          <c:smooth val="0"/>
          <c:extLst>
            <c:ext xmlns:c16="http://schemas.microsoft.com/office/drawing/2014/chart" uri="{C3380CC4-5D6E-409C-BE32-E72D297353CC}">
              <c16:uniqueId val="{00000001-9CA9-437B-AC5C-683F37A3B93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25"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江津市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小規模集合排水処理</v>
      </c>
      <c r="Q8" s="39"/>
      <c r="R8" s="39"/>
      <c r="S8" s="39"/>
      <c r="T8" s="39"/>
      <c r="U8" s="39"/>
      <c r="V8" s="39"/>
      <c r="W8" s="39" t="str">
        <f>データ!L6</f>
        <v>I2</v>
      </c>
      <c r="X8" s="39"/>
      <c r="Y8" s="39"/>
      <c r="Z8" s="39"/>
      <c r="AA8" s="39"/>
      <c r="AB8" s="39"/>
      <c r="AC8" s="39"/>
      <c r="AD8" s="40" t="str">
        <f>データ!$M$6</f>
        <v>非設置</v>
      </c>
      <c r="AE8" s="40"/>
      <c r="AF8" s="40"/>
      <c r="AG8" s="40"/>
      <c r="AH8" s="40"/>
      <c r="AI8" s="40"/>
      <c r="AJ8" s="40"/>
      <c r="AK8" s="3"/>
      <c r="AL8" s="41">
        <f>データ!S6</f>
        <v>21202</v>
      </c>
      <c r="AM8" s="41"/>
      <c r="AN8" s="41"/>
      <c r="AO8" s="41"/>
      <c r="AP8" s="41"/>
      <c r="AQ8" s="41"/>
      <c r="AR8" s="41"/>
      <c r="AS8" s="41"/>
      <c r="AT8" s="34">
        <f>データ!T6</f>
        <v>268.24</v>
      </c>
      <c r="AU8" s="34"/>
      <c r="AV8" s="34"/>
      <c r="AW8" s="34"/>
      <c r="AX8" s="34"/>
      <c r="AY8" s="34"/>
      <c r="AZ8" s="34"/>
      <c r="BA8" s="34"/>
      <c r="BB8" s="34">
        <f>データ!U6</f>
        <v>79.040000000000006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25.99</v>
      </c>
      <c r="J10" s="34"/>
      <c r="K10" s="34"/>
      <c r="L10" s="34"/>
      <c r="M10" s="34"/>
      <c r="N10" s="34"/>
      <c r="O10" s="34"/>
      <c r="P10" s="34">
        <f>データ!P6</f>
        <v>0.17</v>
      </c>
      <c r="Q10" s="34"/>
      <c r="R10" s="34"/>
      <c r="S10" s="34"/>
      <c r="T10" s="34"/>
      <c r="U10" s="34"/>
      <c r="V10" s="34"/>
      <c r="W10" s="34">
        <f>データ!Q6</f>
        <v>100</v>
      </c>
      <c r="X10" s="34"/>
      <c r="Y10" s="34"/>
      <c r="Z10" s="34"/>
      <c r="AA10" s="34"/>
      <c r="AB10" s="34"/>
      <c r="AC10" s="34"/>
      <c r="AD10" s="41">
        <f>データ!R6</f>
        <v>3744</v>
      </c>
      <c r="AE10" s="41"/>
      <c r="AF10" s="41"/>
      <c r="AG10" s="41"/>
      <c r="AH10" s="41"/>
      <c r="AI10" s="41"/>
      <c r="AJ10" s="41"/>
      <c r="AK10" s="2"/>
      <c r="AL10" s="41">
        <f>データ!V6</f>
        <v>35</v>
      </c>
      <c r="AM10" s="41"/>
      <c r="AN10" s="41"/>
      <c r="AO10" s="41"/>
      <c r="AP10" s="41"/>
      <c r="AQ10" s="41"/>
      <c r="AR10" s="41"/>
      <c r="AS10" s="41"/>
      <c r="AT10" s="34">
        <f>データ!W6</f>
        <v>0.01</v>
      </c>
      <c r="AU10" s="34"/>
      <c r="AV10" s="34"/>
      <c r="AW10" s="34"/>
      <c r="AX10" s="34"/>
      <c r="AY10" s="34"/>
      <c r="AZ10" s="34"/>
      <c r="BA10" s="34"/>
      <c r="BB10" s="34">
        <f>データ!X6</f>
        <v>3500</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7"/>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7"/>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7"/>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7"/>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7"/>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7"/>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7"/>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7"/>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7"/>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7"/>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7"/>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7"/>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7"/>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7"/>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7"/>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7"/>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7"/>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7"/>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7"/>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7"/>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7"/>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7"/>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7"/>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7"/>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7"/>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7"/>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7"/>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115</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1"/>
      <c r="BM60" s="72"/>
      <c r="BN60" s="72"/>
      <c r="BO60" s="72"/>
      <c r="BP60" s="72"/>
      <c r="BQ60" s="72"/>
      <c r="BR60" s="72"/>
      <c r="BS60" s="72"/>
      <c r="BT60" s="72"/>
      <c r="BU60" s="72"/>
      <c r="BV60" s="72"/>
      <c r="BW60" s="72"/>
      <c r="BX60" s="72"/>
      <c r="BY60" s="72"/>
      <c r="BZ60" s="73"/>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113</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nvMFqNGcQEFIh2IWd0hJMN5ORgMeBgGpYnczpunkOLR9TYXJBQungvV6mLodkJKvqnqY+kwugauemIAEL8EC+Q==" saltValue="kS/YdX/nW9cfFx2qYpYpw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322075</v>
      </c>
      <c r="D6" s="19">
        <f t="shared" si="3"/>
        <v>46</v>
      </c>
      <c r="E6" s="19">
        <f t="shared" si="3"/>
        <v>17</v>
      </c>
      <c r="F6" s="19">
        <f t="shared" si="3"/>
        <v>9</v>
      </c>
      <c r="G6" s="19">
        <f t="shared" si="3"/>
        <v>0</v>
      </c>
      <c r="H6" s="19" t="str">
        <f t="shared" si="3"/>
        <v>島根県　江津市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25.99</v>
      </c>
      <c r="P6" s="20">
        <f t="shared" si="3"/>
        <v>0.17</v>
      </c>
      <c r="Q6" s="20">
        <f t="shared" si="3"/>
        <v>100</v>
      </c>
      <c r="R6" s="20">
        <f t="shared" si="3"/>
        <v>3744</v>
      </c>
      <c r="S6" s="20">
        <f t="shared" si="3"/>
        <v>21202</v>
      </c>
      <c r="T6" s="20">
        <f t="shared" si="3"/>
        <v>268.24</v>
      </c>
      <c r="U6" s="20">
        <f t="shared" si="3"/>
        <v>79.040000000000006</v>
      </c>
      <c r="V6" s="20">
        <f t="shared" si="3"/>
        <v>35</v>
      </c>
      <c r="W6" s="20">
        <f t="shared" si="3"/>
        <v>0.01</v>
      </c>
      <c r="X6" s="20">
        <f t="shared" si="3"/>
        <v>3500</v>
      </c>
      <c r="Y6" s="21" t="str">
        <f>IF(Y7="",NA(),Y7)</f>
        <v>-</v>
      </c>
      <c r="Z6" s="21" t="str">
        <f t="shared" ref="Z6:AH6" si="4">IF(Z7="",NA(),Z7)</f>
        <v>-</v>
      </c>
      <c r="AA6" s="21" t="str">
        <f t="shared" si="4"/>
        <v>-</v>
      </c>
      <c r="AB6" s="21">
        <f t="shared" si="4"/>
        <v>143.16</v>
      </c>
      <c r="AC6" s="21">
        <f t="shared" si="4"/>
        <v>111.26</v>
      </c>
      <c r="AD6" s="21" t="str">
        <f t="shared" si="4"/>
        <v>-</v>
      </c>
      <c r="AE6" s="21" t="str">
        <f t="shared" si="4"/>
        <v>-</v>
      </c>
      <c r="AF6" s="21" t="str">
        <f t="shared" si="4"/>
        <v>-</v>
      </c>
      <c r="AG6" s="21">
        <f t="shared" si="4"/>
        <v>109.38</v>
      </c>
      <c r="AH6" s="21">
        <f t="shared" si="4"/>
        <v>108.97</v>
      </c>
      <c r="AI6" s="20" t="str">
        <f>IF(AI7="","",IF(AI7="-","【-】","【"&amp;SUBSTITUTE(TEXT(AI7,"#,##0.00"),"-","△")&amp;"】"))</f>
        <v>【108.79】</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641.13</v>
      </c>
      <c r="AS6" s="21">
        <f t="shared" si="5"/>
        <v>547.89</v>
      </c>
      <c r="AT6" s="20" t="str">
        <f>IF(AT7="","",IF(AT7="-","【-】","【"&amp;SUBSTITUTE(TEXT(AT7,"#,##0.00"),"-","△")&amp;"】"))</f>
        <v>【541.72】</v>
      </c>
      <c r="AU6" s="21" t="str">
        <f>IF(AU7="",NA(),AU7)</f>
        <v>-</v>
      </c>
      <c r="AV6" s="21" t="str">
        <f t="shared" ref="AV6:BD6" si="6">IF(AV7="",NA(),AV7)</f>
        <v>-</v>
      </c>
      <c r="AW6" s="21" t="str">
        <f t="shared" si="6"/>
        <v>-</v>
      </c>
      <c r="AX6" s="21">
        <f t="shared" si="6"/>
        <v>201.68</v>
      </c>
      <c r="AY6" s="21">
        <f t="shared" si="6"/>
        <v>206.57</v>
      </c>
      <c r="AZ6" s="21" t="str">
        <f t="shared" si="6"/>
        <v>-</v>
      </c>
      <c r="BA6" s="21" t="str">
        <f t="shared" si="6"/>
        <v>-</v>
      </c>
      <c r="BB6" s="21" t="str">
        <f t="shared" si="6"/>
        <v>-</v>
      </c>
      <c r="BC6" s="21">
        <f t="shared" si="6"/>
        <v>90.92</v>
      </c>
      <c r="BD6" s="21">
        <f t="shared" si="6"/>
        <v>76</v>
      </c>
      <c r="BE6" s="20" t="str">
        <f>IF(BE7="","",IF(BE7="-","【-】","【"&amp;SUBSTITUTE(TEXT(BE7,"#,##0.00"),"-","△")&amp;"】"))</f>
        <v>【77.16】</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1312.67</v>
      </c>
      <c r="BO6" s="21">
        <f t="shared" si="7"/>
        <v>1260.97</v>
      </c>
      <c r="BP6" s="20" t="str">
        <f>IF(BP7="","",IF(BP7="-","【-】","【"&amp;SUBSTITUTE(TEXT(BP7,"#,##0.00"),"-","△")&amp;"】"))</f>
        <v>【1,269.43】</v>
      </c>
      <c r="BQ6" s="21" t="str">
        <f>IF(BQ7="",NA(),BQ7)</f>
        <v>-</v>
      </c>
      <c r="BR6" s="21" t="str">
        <f t="shared" ref="BR6:BZ6" si="8">IF(BR7="",NA(),BR7)</f>
        <v>-</v>
      </c>
      <c r="BS6" s="21" t="str">
        <f t="shared" si="8"/>
        <v>-</v>
      </c>
      <c r="BT6" s="21">
        <f t="shared" si="8"/>
        <v>66.22</v>
      </c>
      <c r="BU6" s="21">
        <f t="shared" si="8"/>
        <v>63.33</v>
      </c>
      <c r="BV6" s="21" t="str">
        <f t="shared" si="8"/>
        <v>-</v>
      </c>
      <c r="BW6" s="21" t="str">
        <f t="shared" si="8"/>
        <v>-</v>
      </c>
      <c r="BX6" s="21" t="str">
        <f t="shared" si="8"/>
        <v>-</v>
      </c>
      <c r="BY6" s="21">
        <f t="shared" si="8"/>
        <v>34.44</v>
      </c>
      <c r="BZ6" s="21">
        <f t="shared" si="8"/>
        <v>32.020000000000003</v>
      </c>
      <c r="CA6" s="20" t="str">
        <f>IF(CA7="","",IF(CA7="-","【-】","【"&amp;SUBSTITUTE(TEXT(CA7,"#,##0.00"),"-","△")&amp;"】"))</f>
        <v>【32.20】</v>
      </c>
      <c r="CB6" s="21" t="str">
        <f>IF(CB7="",NA(),CB7)</f>
        <v>-</v>
      </c>
      <c r="CC6" s="21" t="str">
        <f t="shared" ref="CC6:CK6" si="9">IF(CC7="",NA(),CC7)</f>
        <v>-</v>
      </c>
      <c r="CD6" s="21" t="str">
        <f t="shared" si="9"/>
        <v>-</v>
      </c>
      <c r="CE6" s="21">
        <f t="shared" si="9"/>
        <v>287.67</v>
      </c>
      <c r="CF6" s="21">
        <f t="shared" si="9"/>
        <v>309.97000000000003</v>
      </c>
      <c r="CG6" s="21" t="str">
        <f t="shared" si="9"/>
        <v>-</v>
      </c>
      <c r="CH6" s="21" t="str">
        <f t="shared" si="9"/>
        <v>-</v>
      </c>
      <c r="CI6" s="21" t="str">
        <f t="shared" si="9"/>
        <v>-</v>
      </c>
      <c r="CJ6" s="21">
        <f t="shared" si="9"/>
        <v>541.80999999999995</v>
      </c>
      <c r="CK6" s="21">
        <f t="shared" si="9"/>
        <v>592.49</v>
      </c>
      <c r="CL6" s="20" t="str">
        <f>IF(CL7="","",IF(CL7="-","【-】","【"&amp;SUBSTITUTE(TEXT(CL7,"#,##0.00"),"-","△")&amp;"】"))</f>
        <v>【588.46】</v>
      </c>
      <c r="CM6" s="21" t="str">
        <f>IF(CM7="",NA(),CM7)</f>
        <v>-</v>
      </c>
      <c r="CN6" s="21" t="str">
        <f t="shared" ref="CN6:CV6" si="10">IF(CN7="",NA(),CN7)</f>
        <v>-</v>
      </c>
      <c r="CO6" s="21" t="str">
        <f t="shared" si="10"/>
        <v>-</v>
      </c>
      <c r="CP6" s="21">
        <f t="shared" si="10"/>
        <v>50</v>
      </c>
      <c r="CQ6" s="21">
        <f t="shared" si="10"/>
        <v>38.89</v>
      </c>
      <c r="CR6" s="21" t="str">
        <f t="shared" si="10"/>
        <v>-</v>
      </c>
      <c r="CS6" s="21" t="str">
        <f t="shared" si="10"/>
        <v>-</v>
      </c>
      <c r="CT6" s="21" t="str">
        <f t="shared" si="10"/>
        <v>-</v>
      </c>
      <c r="CU6" s="21">
        <f t="shared" si="10"/>
        <v>32.979999999999997</v>
      </c>
      <c r="CV6" s="21">
        <f t="shared" si="10"/>
        <v>34.04</v>
      </c>
      <c r="CW6" s="20" t="str">
        <f>IF(CW7="","",IF(CW7="-","【-】","【"&amp;SUBSTITUTE(TEXT(CW7,"#,##0.00"),"-","△")&amp;"】"))</f>
        <v>【34.07】</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89.95</v>
      </c>
      <c r="DG6" s="21">
        <f t="shared" si="11"/>
        <v>90.07</v>
      </c>
      <c r="DH6" s="20" t="str">
        <f>IF(DH7="","",IF(DH7="-","【-】","【"&amp;SUBSTITUTE(TEXT(DH7,"#,##0.00"),"-","△")&amp;"】"))</f>
        <v>【89.95】</v>
      </c>
      <c r="DI6" s="21" t="str">
        <f>IF(DI7="",NA(),DI7)</f>
        <v>-</v>
      </c>
      <c r="DJ6" s="21" t="str">
        <f t="shared" ref="DJ6:DR6" si="12">IF(DJ7="",NA(),DJ7)</f>
        <v>-</v>
      </c>
      <c r="DK6" s="21" t="str">
        <f t="shared" si="12"/>
        <v>-</v>
      </c>
      <c r="DL6" s="21">
        <f t="shared" si="12"/>
        <v>74.64</v>
      </c>
      <c r="DM6" s="21">
        <f t="shared" si="12"/>
        <v>75.319999999999993</v>
      </c>
      <c r="DN6" s="21" t="str">
        <f t="shared" si="12"/>
        <v>-</v>
      </c>
      <c r="DO6" s="21" t="str">
        <f t="shared" si="12"/>
        <v>-</v>
      </c>
      <c r="DP6" s="21" t="str">
        <f t="shared" si="12"/>
        <v>-</v>
      </c>
      <c r="DQ6" s="21">
        <f t="shared" si="12"/>
        <v>36.090000000000003</v>
      </c>
      <c r="DR6" s="21">
        <f t="shared" si="12"/>
        <v>36.51</v>
      </c>
      <c r="DS6" s="20" t="str">
        <f>IF(DS7="","",IF(DS7="-","【-】","【"&amp;SUBSTITUTE(TEXT(DS7,"#,##0.00"),"-","△")&amp;"】"))</f>
        <v>【36.31】</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0">
        <f t="shared" si="14"/>
        <v>0</v>
      </c>
      <c r="EN6" s="20">
        <f t="shared" si="14"/>
        <v>0</v>
      </c>
      <c r="EO6" s="20" t="str">
        <f>IF(EO7="","",IF(EO7="-","【-】","【"&amp;SUBSTITUTE(TEXT(EO7,"#,##0.00"),"-","△")&amp;"】"))</f>
        <v>【0.00】</v>
      </c>
    </row>
    <row r="7" spans="1:148" s="22" customFormat="1" x14ac:dyDescent="0.15">
      <c r="A7" s="14"/>
      <c r="B7" s="23">
        <v>2024</v>
      </c>
      <c r="C7" s="23">
        <v>322075</v>
      </c>
      <c r="D7" s="23">
        <v>46</v>
      </c>
      <c r="E7" s="23">
        <v>17</v>
      </c>
      <c r="F7" s="23">
        <v>9</v>
      </c>
      <c r="G7" s="23">
        <v>0</v>
      </c>
      <c r="H7" s="23" t="s">
        <v>96</v>
      </c>
      <c r="I7" s="23" t="s">
        <v>97</v>
      </c>
      <c r="J7" s="23" t="s">
        <v>98</v>
      </c>
      <c r="K7" s="23" t="s">
        <v>99</v>
      </c>
      <c r="L7" s="23" t="s">
        <v>100</v>
      </c>
      <c r="M7" s="23" t="s">
        <v>101</v>
      </c>
      <c r="N7" s="24" t="s">
        <v>102</v>
      </c>
      <c r="O7" s="24">
        <v>25.99</v>
      </c>
      <c r="P7" s="24">
        <v>0.17</v>
      </c>
      <c r="Q7" s="24">
        <v>100</v>
      </c>
      <c r="R7" s="24">
        <v>3744</v>
      </c>
      <c r="S7" s="24">
        <v>21202</v>
      </c>
      <c r="T7" s="24">
        <v>268.24</v>
      </c>
      <c r="U7" s="24">
        <v>79.040000000000006</v>
      </c>
      <c r="V7" s="24">
        <v>35</v>
      </c>
      <c r="W7" s="24">
        <v>0.01</v>
      </c>
      <c r="X7" s="24">
        <v>3500</v>
      </c>
      <c r="Y7" s="24" t="s">
        <v>102</v>
      </c>
      <c r="Z7" s="24" t="s">
        <v>102</v>
      </c>
      <c r="AA7" s="24" t="s">
        <v>102</v>
      </c>
      <c r="AB7" s="24">
        <v>143.16</v>
      </c>
      <c r="AC7" s="24">
        <v>111.26</v>
      </c>
      <c r="AD7" s="24" t="s">
        <v>102</v>
      </c>
      <c r="AE7" s="24" t="s">
        <v>102</v>
      </c>
      <c r="AF7" s="24" t="s">
        <v>102</v>
      </c>
      <c r="AG7" s="24">
        <v>109.38</v>
      </c>
      <c r="AH7" s="24">
        <v>108.97</v>
      </c>
      <c r="AI7" s="24">
        <v>108.79</v>
      </c>
      <c r="AJ7" s="24" t="s">
        <v>102</v>
      </c>
      <c r="AK7" s="24" t="s">
        <v>102</v>
      </c>
      <c r="AL7" s="24" t="s">
        <v>102</v>
      </c>
      <c r="AM7" s="24">
        <v>0</v>
      </c>
      <c r="AN7" s="24">
        <v>0</v>
      </c>
      <c r="AO7" s="24" t="s">
        <v>102</v>
      </c>
      <c r="AP7" s="24" t="s">
        <v>102</v>
      </c>
      <c r="AQ7" s="24" t="s">
        <v>102</v>
      </c>
      <c r="AR7" s="24">
        <v>641.13</v>
      </c>
      <c r="AS7" s="24">
        <v>547.89</v>
      </c>
      <c r="AT7" s="24">
        <v>541.72</v>
      </c>
      <c r="AU7" s="24" t="s">
        <v>102</v>
      </c>
      <c r="AV7" s="24" t="s">
        <v>102</v>
      </c>
      <c r="AW7" s="24" t="s">
        <v>102</v>
      </c>
      <c r="AX7" s="24">
        <v>201.68</v>
      </c>
      <c r="AY7" s="24">
        <v>206.57</v>
      </c>
      <c r="AZ7" s="24" t="s">
        <v>102</v>
      </c>
      <c r="BA7" s="24" t="s">
        <v>102</v>
      </c>
      <c r="BB7" s="24" t="s">
        <v>102</v>
      </c>
      <c r="BC7" s="24">
        <v>90.92</v>
      </c>
      <c r="BD7" s="24">
        <v>76</v>
      </c>
      <c r="BE7" s="24">
        <v>77.16</v>
      </c>
      <c r="BF7" s="24" t="s">
        <v>102</v>
      </c>
      <c r="BG7" s="24" t="s">
        <v>102</v>
      </c>
      <c r="BH7" s="24" t="s">
        <v>102</v>
      </c>
      <c r="BI7" s="24">
        <v>0</v>
      </c>
      <c r="BJ7" s="24">
        <v>0</v>
      </c>
      <c r="BK7" s="24" t="s">
        <v>102</v>
      </c>
      <c r="BL7" s="24" t="s">
        <v>102</v>
      </c>
      <c r="BM7" s="24" t="s">
        <v>102</v>
      </c>
      <c r="BN7" s="24">
        <v>1312.67</v>
      </c>
      <c r="BO7" s="24">
        <v>1260.97</v>
      </c>
      <c r="BP7" s="24">
        <v>1269.43</v>
      </c>
      <c r="BQ7" s="24" t="s">
        <v>102</v>
      </c>
      <c r="BR7" s="24" t="s">
        <v>102</v>
      </c>
      <c r="BS7" s="24" t="s">
        <v>102</v>
      </c>
      <c r="BT7" s="24">
        <v>66.22</v>
      </c>
      <c r="BU7" s="24">
        <v>63.33</v>
      </c>
      <c r="BV7" s="24" t="s">
        <v>102</v>
      </c>
      <c r="BW7" s="24" t="s">
        <v>102</v>
      </c>
      <c r="BX7" s="24" t="s">
        <v>102</v>
      </c>
      <c r="BY7" s="24">
        <v>34.44</v>
      </c>
      <c r="BZ7" s="24">
        <v>32.020000000000003</v>
      </c>
      <c r="CA7" s="24">
        <v>32.200000000000003</v>
      </c>
      <c r="CB7" s="24" t="s">
        <v>102</v>
      </c>
      <c r="CC7" s="24" t="s">
        <v>102</v>
      </c>
      <c r="CD7" s="24" t="s">
        <v>102</v>
      </c>
      <c r="CE7" s="24">
        <v>287.67</v>
      </c>
      <c r="CF7" s="24">
        <v>309.97000000000003</v>
      </c>
      <c r="CG7" s="24" t="s">
        <v>102</v>
      </c>
      <c r="CH7" s="24" t="s">
        <v>102</v>
      </c>
      <c r="CI7" s="24" t="s">
        <v>102</v>
      </c>
      <c r="CJ7" s="24">
        <v>541.80999999999995</v>
      </c>
      <c r="CK7" s="24">
        <v>592.49</v>
      </c>
      <c r="CL7" s="24">
        <v>588.46</v>
      </c>
      <c r="CM7" s="24" t="s">
        <v>102</v>
      </c>
      <c r="CN7" s="24" t="s">
        <v>102</v>
      </c>
      <c r="CO7" s="24" t="s">
        <v>102</v>
      </c>
      <c r="CP7" s="24">
        <v>50</v>
      </c>
      <c r="CQ7" s="24">
        <v>38.89</v>
      </c>
      <c r="CR7" s="24" t="s">
        <v>102</v>
      </c>
      <c r="CS7" s="24" t="s">
        <v>102</v>
      </c>
      <c r="CT7" s="24" t="s">
        <v>102</v>
      </c>
      <c r="CU7" s="24">
        <v>32.979999999999997</v>
      </c>
      <c r="CV7" s="24">
        <v>34.04</v>
      </c>
      <c r="CW7" s="24">
        <v>34.07</v>
      </c>
      <c r="CX7" s="24" t="s">
        <v>102</v>
      </c>
      <c r="CY7" s="24" t="s">
        <v>102</v>
      </c>
      <c r="CZ7" s="24" t="s">
        <v>102</v>
      </c>
      <c r="DA7" s="24">
        <v>100</v>
      </c>
      <c r="DB7" s="24">
        <v>100</v>
      </c>
      <c r="DC7" s="24" t="s">
        <v>102</v>
      </c>
      <c r="DD7" s="24" t="s">
        <v>102</v>
      </c>
      <c r="DE7" s="24" t="s">
        <v>102</v>
      </c>
      <c r="DF7" s="24">
        <v>89.95</v>
      </c>
      <c r="DG7" s="24">
        <v>90.07</v>
      </c>
      <c r="DH7" s="24">
        <v>89.95</v>
      </c>
      <c r="DI7" s="24" t="s">
        <v>102</v>
      </c>
      <c r="DJ7" s="24" t="s">
        <v>102</v>
      </c>
      <c r="DK7" s="24" t="s">
        <v>102</v>
      </c>
      <c r="DL7" s="24">
        <v>74.64</v>
      </c>
      <c r="DM7" s="24">
        <v>75.319999999999993</v>
      </c>
      <c r="DN7" s="24" t="s">
        <v>102</v>
      </c>
      <c r="DO7" s="24" t="s">
        <v>102</v>
      </c>
      <c r="DP7" s="24" t="s">
        <v>102</v>
      </c>
      <c r="DQ7" s="24">
        <v>36.090000000000003</v>
      </c>
      <c r="DR7" s="24">
        <v>36.51</v>
      </c>
      <c r="DS7" s="24">
        <v>36.31</v>
      </c>
      <c r="DT7" s="24" t="s">
        <v>102</v>
      </c>
      <c r="DU7" s="24" t="s">
        <v>102</v>
      </c>
      <c r="DV7" s="24" t="s">
        <v>102</v>
      </c>
      <c r="DW7" s="24" t="s">
        <v>102</v>
      </c>
      <c r="DX7" s="24" t="s">
        <v>102</v>
      </c>
      <c r="DY7" s="24" t="s">
        <v>102</v>
      </c>
      <c r="DZ7" s="24" t="s">
        <v>102</v>
      </c>
      <c r="EA7" s="24" t="s">
        <v>102</v>
      </c>
      <c r="EB7" s="24">
        <v>0</v>
      </c>
      <c r="EC7" s="24">
        <v>0</v>
      </c>
      <c r="ED7" s="24">
        <v>0</v>
      </c>
      <c r="EE7" s="24" t="s">
        <v>102</v>
      </c>
      <c r="EF7" s="24" t="s">
        <v>102</v>
      </c>
      <c r="EG7" s="24" t="s">
        <v>102</v>
      </c>
      <c r="EH7" s="24" t="s">
        <v>102</v>
      </c>
      <c r="EI7" s="24" t="s">
        <v>102</v>
      </c>
      <c r="EJ7" s="24" t="s">
        <v>102</v>
      </c>
      <c r="EK7" s="24" t="s">
        <v>102</v>
      </c>
      <c r="EL7" s="24" t="s">
        <v>102</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下水07</cp:lastModifiedBy>
  <dcterms:created xsi:type="dcterms:W3CDTF">2025-12-23T06:28:30Z</dcterms:created>
  <dcterms:modified xsi:type="dcterms:W3CDTF">2026-02-02T00:31:43Z</dcterms:modified>
  <cp:category/>
</cp:coreProperties>
</file>