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水道06\Desktop\経営比較分析表\"/>
    </mc:Choice>
  </mc:AlternateContent>
  <xr:revisionPtr revIDLastSave="0" documentId="13_ncr:1_{9C48E162-A18A-42DC-BFD4-3DC59E4590C0}" xr6:coauthVersionLast="47" xr6:coauthVersionMax="47" xr10:uidLastSave="{00000000-0000-0000-0000-000000000000}"/>
  <workbookProtection workbookAlgorithmName="SHA-512" workbookHashValue="qM9YpWVoFbrjcZUmZxQWJi/PWk9dOy0NBlqGqoVyNUhGmXUbrY+d81eM8oKAbQT0Xuj/NhiqA/74JZyAQ1k5fA==" workbookSaltValue="yrVml9xeKIK4vh+zFwuFa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I10" i="4"/>
  <c r="B10"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<sst xmlns="http://schemas.openxmlformats.org/spreadsheetml/2006/main" count="228" uniqueCount="114">
  <si>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</si>
  <si>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</si>
  <si>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</si>
  <si>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</si>
  <si>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</si>
  <si>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</si>
  <si>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</si>
  <si>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</si>
  <si>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</si>
  <si>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</si>
  <si>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</si>
  <si>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</si>
  <si>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</si>
  <si>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</si>
  <si>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</si>
  <si>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</si>
  <si>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</si>
  <si>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</si>
  <si>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</si>
  <si>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</si>
  <si>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</si>
  <si>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</si>
  <si>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</si>
  <si>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</si>
  <si>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</si>
  <si>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</si>
  <si>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</si>
  <si>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</si>
  <si>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</si>
  <si>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</si>
  <si>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</si>
  <si>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</si>
  <si>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</si>
  <si>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</si>
  <si>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</si>
  <si>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</si>
  <si>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</si>
  <si>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</si>
  <si>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</si>
  <si>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</si>
  <si>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</si>
  <si>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</si>
  <si>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</si>
  <si>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</si>
  <si>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</si>
  <si>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</si>
  <si>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</si>
  <si>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</si>
  <si>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</si>
  <si>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</si>
  <si>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</si>
  <si>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</si>
  <si>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</si>
  <si>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</si>
  <si>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</si>
  <si>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</si>
  <si>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</si>
  <si>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</si>
  <si>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</si>
  <si>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</si>
  <si>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</si>
  <si>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</si>
  <si>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</si>
  <si>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</si>
  <si>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</si>
  <si>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</si>
  <si>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</si>
  <si>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</si>
  <si>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</si>
  <si>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</si>
  <si>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</si>
  <si>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</si>
  <si>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</si>
  <si>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</si>
  <si>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</si>
  <si>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</si>
  <si>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</si>
  <si>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</si>
  <si>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</si>
  <si>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</si>
  <si>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</si>
  <si>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</si>
  <si>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</si>
  <si>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</si>
  <si>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</si>
  <si>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</si>
  <si>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</si>
  <si>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</si>
  <si>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</si>
  <si>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</si>
  <si>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</si>
  <si>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</si>
  <si>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</si>
  <si>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江津市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</si>
  <si>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</si>
  <si>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</si>
  <si>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</si>
  <si>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</si>
  <si>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</si>
  <si>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</si>
  <si>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</si>
  <si>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</si>
  <si>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</si>
  <si>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</si>
  <si>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</si>
  <si>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</si>
  <si>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</si>
  <si>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</si>
  <si>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</si>
  <si>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</si>
  <si>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</si>
  <si>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は比較的安定しているが、一般会計からの繰入に依存する（営業損失を営業外利益で補う）構造である。令和8年度まで高料金対策に係る繰入が段階的に減少していくことから、経常収支の悪化を防ぐ手立てが必要である。
資金収支では、他会計補助金（高料金対策補助金）の減少に加え、前年度からの工事未払金の支払いが影響し、前年度末より資金残高は減少している。今後も給水収益の減少、一般会計からの繰入の減少、物価の高騰等、現金預金が減少する要因が複数存在する。
今後安定的な経営を行っていくためには、適切かつ効率的な施設管理や費用の抑制に努めつつ、適正規模の投資を行っていく必要がある。老朽化対策、耐震化対策等多大な資金が必要となるが、施設の状況把握に基づく優先順位等を考慮して投資計画を逐次見直し、収支見通しを立てながら進めていくことが重要である。
こうした取り組みの中で、必要な財源確保のための適正な料金水準等の検討も行っていく必要がある。</t>
    <rPh sb="51" eb="53">
      <t>レイワ</t>
    </rPh>
    <rPh sb="54" eb="56">
      <t>ネンド</t>
    </rPh>
    <rPh sb="112" eb="115">
      <t>タカイケイ</t>
    </rPh>
    <rPh sb="115" eb="118">
      <t>ホジョキン</t>
    </rPh>
    <rPh sb="119" eb="124">
      <t>コウリョウキンタイサク</t>
    </rPh>
    <rPh sb="124" eb="127">
      <t>ホジョキン</t>
    </rPh>
    <rPh sb="129" eb="131">
      <t>ゲンショウ</t>
    </rPh>
    <rPh sb="132" eb="133">
      <t>クワ</t>
    </rPh>
    <rPh sb="147" eb="149">
      <t>シハラ</t>
    </rPh>
    <rPh sb="155" eb="159">
      <t>ゼンネンドマツ</t>
    </rPh>
    <rPh sb="166" eb="168">
      <t>ゲンショウ</t>
    </rPh>
    <rPh sb="362" eb="364">
      <t>ジュウヨウ</t>
    </rPh>
    <phoneticPr fontId="4"/>
  </si>
  <si>
    <t>➀経常収支比率は、経常収益、経常費用ともに減少したが、他会計補助金等の収益の減少の方が大きかったことから0.42ポイント減の107.20％となった。また⑤の料金回収率は、1.36ポイントの増となったものの依然として低い数値であるため、一般会計からの繰入等の料金収入以外の収入に依存する構造は変化していない。
③流動比率は、管路更新投資に係る費用減により前年度から7.4ポイントの増となった。依然として、類似団体平均値及び全国平均値と比べて低く、短期の支払い能力が劣っている。
④企業債残高対給水収益比率は、企業債の年度末未償還残高が前年度末対比で約1億33百万円減額したことにより低下したが、類似団体平均値及び全国平均値と比べて高い水準にある。
⑤料金回収率は、給水収益の増加及び経常費用の減額により1.36ポイントの増となった。しかし、前年度と同様に90％を下回り、類似団体平均値及び全国平均値と比較しても低い水準にある。
⑥給水原価は、資産減耗費や減価償却費等の経常費用の減額により前年度比で約3.98円低下した。今後もその他の費用抑制に努める必要がある。
⑦施設利用率は、一日平均配水量の減少により低下したが、今後の給水人口減少等を見込んで、施設の適切な統廃合・ダウンサイジング等を検討する必要がある。
⑧有収率は、2.15ポイントの増となった。類似団体平均値を上回ってはいるものの、引き続き漏水調査に基づく修繕や管路の布設替により改善を図っていく必要がある。</t>
    <rPh sb="9" eb="11">
      <t>ケイジョウ</t>
    </rPh>
    <rPh sb="11" eb="13">
      <t>シュウエキ</t>
    </rPh>
    <rPh sb="21" eb="23">
      <t>ゲンショウ</t>
    </rPh>
    <rPh sb="27" eb="34">
      <t>タカイケイホジョキントウ</t>
    </rPh>
    <rPh sb="35" eb="37">
      <t>シュウエキ</t>
    </rPh>
    <rPh sb="38" eb="40">
      <t>ゲンショウ</t>
    </rPh>
    <rPh sb="41" eb="42">
      <t>ホウ</t>
    </rPh>
    <rPh sb="43" eb="44">
      <t>オオ</t>
    </rPh>
    <rPh sb="60" eb="61">
      <t>ゲン</t>
    </rPh>
    <rPh sb="94" eb="95">
      <t>ゾウ</t>
    </rPh>
    <rPh sb="161" eb="163">
      <t>カンロ</t>
    </rPh>
    <rPh sb="163" eb="165">
      <t>コウシン</t>
    </rPh>
    <rPh sb="165" eb="167">
      <t>トウシ</t>
    </rPh>
    <rPh sb="168" eb="169">
      <t>カカ</t>
    </rPh>
    <rPh sb="170" eb="172">
      <t>ヒヨウ</t>
    </rPh>
    <rPh sb="172" eb="173">
      <t>ゲン</t>
    </rPh>
    <rPh sb="176" eb="177">
      <t>マエ</t>
    </rPh>
    <rPh sb="189" eb="190">
      <t>ゾウ</t>
    </rPh>
    <rPh sb="275" eb="276">
      <t>オク</t>
    </rPh>
    <rPh sb="336" eb="338">
      <t>ゾウカ</t>
    </rPh>
    <rPh sb="338" eb="339">
      <t>オヨ</t>
    </rPh>
    <rPh sb="340" eb="344">
      <t>ケイジョウヒヨウ</t>
    </rPh>
    <rPh sb="345" eb="347">
      <t>ゲンガク</t>
    </rPh>
    <rPh sb="359" eb="360">
      <t>ゾウ</t>
    </rPh>
    <rPh sb="373" eb="375">
      <t>ドウヨウ</t>
    </rPh>
    <rPh sb="380" eb="382">
      <t>シタマワ</t>
    </rPh>
    <rPh sb="399" eb="401">
      <t>ヒカク</t>
    </rPh>
    <rPh sb="443" eb="446">
      <t>ゼンネンド</t>
    </rPh>
    <rPh sb="448" eb="449">
      <t>ヤク</t>
    </rPh>
    <rPh sb="453" eb="454">
      <t>エン</t>
    </rPh>
    <rPh sb="454" eb="456">
      <t>テイカ</t>
    </rPh>
    <rPh sb="464" eb="465">
      <t>ホカ</t>
    </rPh>
    <rPh sb="497" eb="499">
      <t>ゲンショウ</t>
    </rPh>
    <rPh sb="502" eb="504">
      <t>テイカ</t>
    </rPh>
    <rPh sb="570" eb="571">
      <t>ゾウ</t>
    </rPh>
    <phoneticPr fontId="4"/>
  </si>
  <si>
    <t>➀有形固定資産減価償却率は、前年度比で上昇したが、類似団体平均値や全国平均値を下回っている。
②管路経年化率は、類似団体平均値及び全国平均値を下回っているものの、1.48ポイントの増となった。今後も経年化率を抑えるために、引き続き優先順位を定めて計画的、効率的な更新を行っていく必要がある。
③令和6年度における管路の更新実績は、管路工事の繰越により1.02ポイントの減となり、前年度実績や類似団体平均値、全国平均値を下回った。更新ペースは、配水管の法定耐用年数に基づく場合と比較し遅れているが、今後も、実耐用年数を勘案して更新を行う等過剰な投資とならないよう財政状態とのバランスを図りながら計画的、効率的な管路更新を図っていく必要がある。</t>
    <rPh sb="63" eb="64">
      <t>オヨ</t>
    </rPh>
    <rPh sb="165" eb="167">
      <t>カンロ</t>
    </rPh>
    <rPh sb="167" eb="169">
      <t>コウジ</t>
    </rPh>
    <rPh sb="170" eb="172">
      <t>クリコシ</t>
    </rPh>
    <rPh sb="184" eb="185">
      <t>ゲン</t>
    </rPh>
    <rPh sb="203" eb="207">
      <t>ゼンコクヘイキン</t>
    </rPh>
    <rPh sb="207" eb="208">
      <t>アタイ</t>
    </rPh>
    <rPh sb="214" eb="216">
      <t>コウシン</t>
    </rPh>
    <rPh sb="232" eb="233">
      <t>モト</t>
    </rPh>
    <rPh sb="235" eb="237">
      <t>バアイ</t>
    </rPh>
    <rPh sb="238" eb="240">
      <t>ヒカク</t>
    </rPh>
    <rPh sb="241" eb="242">
      <t>オク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</si>
</sst>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1.1499999999999999</c:v>
                </c:pt>
                <c:pt idx="1">
                  <c:v>0.56000000000000005</c:v>
                </c:pt>
                <c:pt idx="2">
                  <c:v>0.51</c:v>
                </c:pt>
                <c:pt idx="3">
                  <c:v>1.36</c:v>
                </c:pt>
                <c:pt idx="4">
                  <c:v>0.34</c:v>
                </c:pt>
              </c:numCache>
            </c:numRef>
          </c:val>
          <c:extLst>
            <c:ext xmlns:c16="http://schemas.microsoft.com/office/drawing/2014/chart" uri="{C3380CC4-5D6E-409C-BE32-E72D297353CC}">
              <c16:uniqueId val="{00000000-7BA5-4677-8192-92F43DE5AC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BA5-4677-8192-92F43DE5AC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76.53</c:v>
                </c:pt>
                <c:pt idx="1">
                  <c:v>75.53</c:v>
                </c:pt>
                <c:pt idx="2">
                  <c:v>74.62</c:v>
                </c:pt>
                <c:pt idx="3">
                  <c:v>74.84</c:v>
                </c:pt>
                <c:pt idx="4">
                  <c:v>73.2</c:v>
                </c:pt>
              </c:numCache>
            </c:numRef>
          </c:val>
          <c:extLst>
            <c:ext xmlns:c16="http://schemas.microsoft.com/office/drawing/2014/chart" uri="{C3380CC4-5D6E-409C-BE32-E72D297353CC}">
              <c16:uniqueId val="{00000000-E2FD-48D5-B5C0-1D58CCB581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2FD-48D5-B5C0-1D58CCB581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85.22</c:v>
                </c:pt>
                <c:pt idx="1">
                  <c:v>85.51</c:v>
                </c:pt>
                <c:pt idx="2">
                  <c:v>84.54</c:v>
                </c:pt>
                <c:pt idx="3">
                  <c:v>82.74</c:v>
                </c:pt>
                <c:pt idx="4">
                  <c:v>84.89</c:v>
                </c:pt>
              </c:numCache>
            </c:numRef>
          </c:val>
          <c:extLst>
            <c:ext xmlns:c16="http://schemas.microsoft.com/office/drawing/2014/chart" uri="{C3380CC4-5D6E-409C-BE32-E72D297353CC}">
              <c16:uniqueId val="{00000000-9ABB-4FA8-9A4F-A10ACEACD4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ABB-4FA8-9A4F-A10ACEACD4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114.9</c:v>
                </c:pt>
                <c:pt idx="1">
                  <c:v>116</c:v>
                </c:pt>
                <c:pt idx="2">
                  <c:v>113.25</c:v>
                </c:pt>
                <c:pt idx="3">
                  <c:v>107.62</c:v>
                </c:pt>
                <c:pt idx="4">
                  <c:v>107.2</c:v>
                </c:pt>
              </c:numCache>
            </c:numRef>
          </c:val>
          <c:extLst>
            <c:ext xmlns:c16="http://schemas.microsoft.com/office/drawing/2014/chart" uri="{C3380CC4-5D6E-409C-BE32-E72D297353CC}">
              <c16:uniqueId val="{00000000-9331-4433-8AFF-BD9370E486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9331-4433-8AFF-BD9370E486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43.77</c:v>
                </c:pt>
                <c:pt idx="1">
                  <c:v>45.5</c:v>
                </c:pt>
                <c:pt idx="2">
                  <c:v>47.11</c:v>
                </c:pt>
                <c:pt idx="3">
                  <c:v>47.51</c:v>
                </c:pt>
                <c:pt idx="4">
                  <c:v>48.88</c:v>
                </c:pt>
              </c:numCache>
            </c:numRef>
          </c:val>
          <c:extLst>
            <c:ext xmlns:c16="http://schemas.microsoft.com/office/drawing/2014/chart" uri="{C3380CC4-5D6E-409C-BE32-E72D297353CC}">
              <c16:uniqueId val="{00000000-2E6E-4EBF-96C6-55079C8062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E6E-4EBF-96C6-55079C8062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12.41</c:v>
                </c:pt>
                <c:pt idx="1">
                  <c:v>14.4</c:v>
                </c:pt>
                <c:pt idx="2">
                  <c:v>18.39</c:v>
                </c:pt>
                <c:pt idx="3">
                  <c:v>21</c:v>
                </c:pt>
                <c:pt idx="4">
                  <c:v>22.48</c:v>
                </c:pt>
              </c:numCache>
            </c:numRef>
          </c:val>
          <c:extLst>
            <c:ext xmlns:c16="http://schemas.microsoft.com/office/drawing/2014/chart" uri="{C3380CC4-5D6E-409C-BE32-E72D297353CC}">
              <c16:uniqueId val="{00000000-2404-45E2-90B7-D8735F4430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2404-45E2-90B7-D8735F4430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CC-46A1-BF3C-FB277BD43D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9DCC-46A1-BF3C-FB277BD43D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160.31</c:v>
                </c:pt>
                <c:pt idx="1">
                  <c:v>178.46</c:v>
                </c:pt>
                <c:pt idx="2">
                  <c:v>164.35</c:v>
                </c:pt>
                <c:pt idx="3">
                  <c:v>136.13999999999999</c:v>
                </c:pt>
                <c:pt idx="4">
                  <c:v>143.54</c:v>
                </c:pt>
              </c:numCache>
            </c:numRef>
          </c:val>
          <c:extLst>
            <c:ext xmlns:c16="http://schemas.microsoft.com/office/drawing/2014/chart" uri="{C3380CC4-5D6E-409C-BE32-E72D297353CC}">
              <c16:uniqueId val="{00000000-1CBA-462F-AD4F-BCAC1509C2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CBA-462F-AD4F-BCAC1509C2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586.03</c:v>
                </c:pt>
                <c:pt idx="1">
                  <c:v>578.30999999999995</c:v>
                </c:pt>
                <c:pt idx="2">
                  <c:v>569.41</c:v>
                </c:pt>
                <c:pt idx="3">
                  <c:v>567.88</c:v>
                </c:pt>
                <c:pt idx="4">
                  <c:v>539.92999999999995</c:v>
                </c:pt>
              </c:numCache>
            </c:numRef>
          </c:val>
          <c:extLst>
            <c:ext xmlns:c16="http://schemas.microsoft.com/office/drawing/2014/chart" uri="{C3380CC4-5D6E-409C-BE32-E72D297353CC}">
              <c16:uniqueId val="{00000000-1ED5-41F6-9ED8-41B15F8011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ED5-41F6-9ED8-41B15F8011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89.62</c:v>
                </c:pt>
                <c:pt idx="1">
                  <c:v>91.5</c:v>
                </c:pt>
                <c:pt idx="2">
                  <c:v>90.09</c:v>
                </c:pt>
                <c:pt idx="3">
                  <c:v>86.41</c:v>
                </c:pt>
                <c:pt idx="4">
                  <c:v>87.77</c:v>
                </c:pt>
              </c:numCache>
            </c:numRef>
          </c:val>
          <c:extLst>
            <c:ext xmlns:c16="http://schemas.microsoft.com/office/drawing/2014/chart" uri="{C3380CC4-5D6E-409C-BE32-E72D297353CC}">
              <c16:uniqueId val="{00000000-2BBE-4AD4-AE77-F19461AAF3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BBE-4AD4-AE77-F19461AAF3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265.95</c:v>
                </c:pt>
                <c:pt idx="1">
                  <c:v>260.79000000000002</c:v>
                </c:pt>
                <c:pt idx="2">
                  <c:v>265.72000000000003</c:v>
                </c:pt>
                <c:pt idx="3">
                  <c:v>276.45999999999998</c:v>
                </c:pt>
                <c:pt idx="4">
                  <c:v>272.48</c:v>
                </c:pt>
              </c:numCache>
            </c:numRef>
          </c:val>
          <c:extLst>
            <c:ext xmlns:c16="http://schemas.microsoft.com/office/drawing/2014/chart" uri="{C3380CC4-5D6E-409C-BE32-E72D297353CC}">
              <c16:uniqueId val="{00000000-1764-4B81-81D3-126E603C37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1764-4B81-81D3-126E603C37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23" zoomScaleNormal="100" workbookViewId="0">
      <selection activeCell="CA30" sqref="CA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島根県　江津市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21202</v>
      </c>
      <c r="AM8" s="44"/>
      <c r="AN8" s="44"/>
      <c r="AO8" s="44"/>
      <c r="AP8" s="44"/>
      <c r="AQ8" s="44"/>
      <c r="AR8" s="44"/>
      <c r="AS8" s="44"/>
      <c r="AT8" s="45">
        <f>データ!$S$6</f>
        <v>268.24</v>
      </c>
      <c r="AU8" s="46"/>
      <c r="AV8" s="46"/>
      <c r="AW8" s="46"/>
      <c r="AX8" s="46"/>
      <c r="AY8" s="46"/>
      <c r="AZ8" s="46"/>
      <c r="BA8" s="46"/>
      <c r="BB8" s="47">
        <f>データ!$T$6</f>
        <v>79.040000000000006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63.79</v>
      </c>
      <c r="J10" s="46"/>
      <c r="K10" s="46"/>
      <c r="L10" s="46"/>
      <c r="M10" s="46"/>
      <c r="N10" s="46"/>
      <c r="O10" s="80"/>
      <c r="P10" s="47">
        <f>データ!$P$6</f>
        <v>94.79</v>
      </c>
      <c r="Q10" s="47"/>
      <c r="R10" s="47"/>
      <c r="S10" s="47"/>
      <c r="T10" s="47"/>
      <c r="U10" s="47"/>
      <c r="V10" s="47"/>
      <c r="W10" s="44">
        <f>データ!$Q$6</f>
        <v>4807</v>
      </c>
      <c r="X10" s="44"/>
      <c r="Y10" s="44"/>
      <c r="Z10" s="44"/>
      <c r="AA10" s="44"/>
      <c r="AB10" s="44"/>
      <c r="AC10" s="44"/>
      <c r="AD10" s="2"/>
      <c r="AE10" s="2"/>
      <c r="AF10" s="2"/>
      <c r="AG10" s="2"/>
      <c r="AH10" s="2"/>
      <c r="AI10" s="2"/>
      <c r="AJ10" s="2"/>
      <c r="AK10" s="2"/>
      <c r="AL10" s="44">
        <f>データ!$U$6</f>
        <v>19885</v>
      </c>
      <c r="AM10" s="44"/>
      <c r="AN10" s="44"/>
      <c r="AO10" s="44"/>
      <c r="AP10" s="44"/>
      <c r="AQ10" s="44"/>
      <c r="AR10" s="44"/>
      <c r="AS10" s="44"/>
      <c r="AT10" s="45">
        <f>データ!$V$6</f>
        <v>60.1</v>
      </c>
      <c r="AU10" s="46"/>
      <c r="AV10" s="46"/>
      <c r="AW10" s="46"/>
      <c r="AX10" s="46"/>
      <c r="AY10" s="46"/>
      <c r="AZ10" s="46"/>
      <c r="BA10" s="46"/>
      <c r="BB10" s="47">
        <f>データ!$W$6</f>
        <v>330.87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113</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vKC0eVOj/okVnbTsQholucC8gujtdP6yCYUUC/EvPsNfcdV2T0i7OJM7oQfP2dx3PaMvX9Pc6kSiQoX8QH58Q==" saltValue="W8eInkdj0thihFzC96wfe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322075</v>
      </c>
      <c r="D6" s="20">
        <f t="shared" si="3"/>
        <v>46</v>
      </c>
      <c r="E6" s="20">
        <f t="shared" si="3"/>
        <v>1</v>
      </c>
      <c r="F6" s="20">
        <f t="shared" si="3"/>
        <v>0</v>
      </c>
      <c r="G6" s="20">
        <f t="shared" si="3"/>
        <v>1</v>
      </c>
      <c r="H6" s="20" t="str">
        <f t="shared" si="3"/>
        <v>島根県　江津市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63.79</v>
      </c>
      <c r="P6" s="21">
        <f t="shared" si="3"/>
        <v>94.79</v>
      </c>
      <c r="Q6" s="21">
        <f t="shared" si="3"/>
        <v>4807</v>
      </c>
      <c r="R6" s="21">
        <f t="shared" si="3"/>
        <v>21202</v>
      </c>
      <c r="S6" s="21">
        <f t="shared" si="3"/>
        <v>268.24</v>
      </c>
      <c r="T6" s="21">
        <f t="shared" si="3"/>
        <v>79.040000000000006</v>
      </c>
      <c r="U6" s="21">
        <f t="shared" si="3"/>
        <v>19885</v>
      </c>
      <c r="V6" s="21">
        <f t="shared" si="3"/>
        <v>60.1</v>
      </c>
      <c r="W6" s="21">
        <f t="shared" si="3"/>
        <v>330.87</v>
      </c>
      <c r="X6" s="22">
        <f>IF(X7="",NA(),X7)</f>
        <v>114.9</v>
      </c>
      <c r="Y6" s="22">
        <f t="shared" ref="Y6:AG6" si="4">IF(Y7="",NA(),Y7)</f>
        <v>116</v>
      </c>
      <c r="Z6" s="22">
        <f t="shared" si="4"/>
        <v>113.25</v>
      </c>
      <c r="AA6" s="22">
        <f t="shared" si="4"/>
        <v>107.62</v>
      </c>
      <c r="AB6" s="22">
        <f t="shared" si="4"/>
        <v>107.2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160.31</v>
      </c>
      <c r="AU6" s="22">
        <f t="shared" ref="AU6:BC6" si="6">IF(AU7="",NA(),AU7)</f>
        <v>178.46</v>
      </c>
      <c r="AV6" s="22">
        <f t="shared" si="6"/>
        <v>164.35</v>
      </c>
      <c r="AW6" s="22">
        <f t="shared" si="6"/>
        <v>136.13999999999999</v>
      </c>
      <c r="AX6" s="22">
        <f t="shared" si="6"/>
        <v>143.54</v>
      </c>
      <c r="AY6" s="22">
        <f t="shared" si="6"/>
        <v>367.55</v>
      </c>
      <c r="AZ6" s="22">
        <f t="shared" si="6"/>
        <v>378.56</v>
      </c>
      <c r="BA6" s="22">
        <f t="shared" si="6"/>
        <v>364.46</v>
      </c>
      <c r="BB6" s="22">
        <f t="shared" si="6"/>
        <v>338.89</v>
      </c>
      <c r="BC6" s="22">
        <f t="shared" si="6"/>
        <v>352.34</v>
      </c>
      <c r="BD6" s="21" t="str">
        <f>IF(BD7="","",IF(BD7="-","【-】","【"&amp;SUBSTITUTE(TEXT(BD7,"#,##0.00"),"-","△")&amp;"】"))</f>
        <v>【239.69】</v>
      </c>
      <c r="BE6" s="22">
        <f>IF(BE7="",NA(),BE7)</f>
        <v>586.03</v>
      </c>
      <c r="BF6" s="22">
        <f t="shared" ref="BF6:BN6" si="7">IF(BF7="",NA(),BF7)</f>
        <v>578.30999999999995</v>
      </c>
      <c r="BG6" s="22">
        <f t="shared" si="7"/>
        <v>569.41</v>
      </c>
      <c r="BH6" s="22">
        <f t="shared" si="7"/>
        <v>567.88</v>
      </c>
      <c r="BI6" s="22">
        <f t="shared" si="7"/>
        <v>539.92999999999995</v>
      </c>
      <c r="BJ6" s="22">
        <f t="shared" si="7"/>
        <v>418.68</v>
      </c>
      <c r="BK6" s="22">
        <f t="shared" si="7"/>
        <v>395.68</v>
      </c>
      <c r="BL6" s="22">
        <f t="shared" si="7"/>
        <v>403.72</v>
      </c>
      <c r="BM6" s="22">
        <f t="shared" si="7"/>
        <v>400.21</v>
      </c>
      <c r="BN6" s="22">
        <f t="shared" si="7"/>
        <v>391.13</v>
      </c>
      <c r="BO6" s="21" t="str">
        <f>IF(BO7="","",IF(BO7="-","【-】","【"&amp;SUBSTITUTE(TEXT(BO7,"#,##0.00"),"-","△")&amp;"】"))</f>
        <v>【264.86】</v>
      </c>
      <c r="BP6" s="22">
        <f>IF(BP7="",NA(),BP7)</f>
        <v>89.62</v>
      </c>
      <c r="BQ6" s="22">
        <f t="shared" ref="BQ6:BY6" si="8">IF(BQ7="",NA(),BQ7)</f>
        <v>91.5</v>
      </c>
      <c r="BR6" s="22">
        <f t="shared" si="8"/>
        <v>90.09</v>
      </c>
      <c r="BS6" s="22">
        <f t="shared" si="8"/>
        <v>86.41</v>
      </c>
      <c r="BT6" s="22">
        <f t="shared" si="8"/>
        <v>87.77</v>
      </c>
      <c r="BU6" s="22">
        <f t="shared" si="8"/>
        <v>94.78</v>
      </c>
      <c r="BV6" s="22">
        <f t="shared" si="8"/>
        <v>97.59</v>
      </c>
      <c r="BW6" s="22">
        <f t="shared" si="8"/>
        <v>92.17</v>
      </c>
      <c r="BX6" s="22">
        <f t="shared" si="8"/>
        <v>92.83</v>
      </c>
      <c r="BY6" s="22">
        <f t="shared" si="8"/>
        <v>92.16</v>
      </c>
      <c r="BZ6" s="21" t="str">
        <f>IF(BZ7="","",IF(BZ7="-","【-】","【"&amp;SUBSTITUTE(TEXT(BZ7,"#,##0.00"),"-","△")&amp;"】"))</f>
        <v>【97.59】</v>
      </c>
      <c r="CA6" s="22">
        <f>IF(CA7="",NA(),CA7)</f>
        <v>265.95</v>
      </c>
      <c r="CB6" s="22">
        <f t="shared" ref="CB6:CJ6" si="9">IF(CB7="",NA(),CB7)</f>
        <v>260.79000000000002</v>
      </c>
      <c r="CC6" s="22">
        <f t="shared" si="9"/>
        <v>265.72000000000003</v>
      </c>
      <c r="CD6" s="22">
        <f t="shared" si="9"/>
        <v>276.45999999999998</v>
      </c>
      <c r="CE6" s="22">
        <f t="shared" si="9"/>
        <v>272.48</v>
      </c>
      <c r="CF6" s="22">
        <f t="shared" si="9"/>
        <v>181.3</v>
      </c>
      <c r="CG6" s="22">
        <f t="shared" si="9"/>
        <v>181.71</v>
      </c>
      <c r="CH6" s="22">
        <f t="shared" si="9"/>
        <v>188.51</v>
      </c>
      <c r="CI6" s="22">
        <f t="shared" si="9"/>
        <v>189.43</v>
      </c>
      <c r="CJ6" s="22">
        <f t="shared" si="9"/>
        <v>196.75</v>
      </c>
      <c r="CK6" s="21" t="str">
        <f>IF(CK7="","",IF(CK7="-","【-】","【"&amp;SUBSTITUTE(TEXT(CK7,"#,##0.00"),"-","△")&amp;"】"))</f>
        <v>【181.66】</v>
      </c>
      <c r="CL6" s="22">
        <f>IF(CL7="",NA(),CL7)</f>
        <v>76.53</v>
      </c>
      <c r="CM6" s="22">
        <f t="shared" ref="CM6:CU6" si="10">IF(CM7="",NA(),CM7)</f>
        <v>75.53</v>
      </c>
      <c r="CN6" s="22">
        <f t="shared" si="10"/>
        <v>74.62</v>
      </c>
      <c r="CO6" s="22">
        <f t="shared" si="10"/>
        <v>74.84</v>
      </c>
      <c r="CP6" s="22">
        <f t="shared" si="10"/>
        <v>73.2</v>
      </c>
      <c r="CQ6" s="22">
        <f t="shared" si="10"/>
        <v>55.89</v>
      </c>
      <c r="CR6" s="22">
        <f t="shared" si="10"/>
        <v>55.72</v>
      </c>
      <c r="CS6" s="22">
        <f t="shared" si="10"/>
        <v>55.31</v>
      </c>
      <c r="CT6" s="22">
        <f t="shared" si="10"/>
        <v>55.14</v>
      </c>
      <c r="CU6" s="22">
        <f t="shared" si="10"/>
        <v>54.99</v>
      </c>
      <c r="CV6" s="21" t="str">
        <f>IF(CV7="","",IF(CV7="-","【-】","【"&amp;SUBSTITUTE(TEXT(CV7,"#,##0.00"),"-","△")&amp;"】"))</f>
        <v>【60.21】</v>
      </c>
      <c r="CW6" s="22">
        <f>IF(CW7="",NA(),CW7)</f>
        <v>85.22</v>
      </c>
      <c r="CX6" s="22">
        <f t="shared" ref="CX6:DF6" si="11">IF(CX7="",NA(),CX7)</f>
        <v>85.51</v>
      </c>
      <c r="CY6" s="22">
        <f t="shared" si="11"/>
        <v>84.54</v>
      </c>
      <c r="CZ6" s="22">
        <f t="shared" si="11"/>
        <v>82.74</v>
      </c>
      <c r="DA6" s="22">
        <f t="shared" si="11"/>
        <v>84.89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43.77</v>
      </c>
      <c r="DI6" s="22">
        <f t="shared" ref="DI6:DQ6" si="12">IF(DI7="",NA(),DI7)</f>
        <v>45.5</v>
      </c>
      <c r="DJ6" s="22">
        <f t="shared" si="12"/>
        <v>47.11</v>
      </c>
      <c r="DK6" s="22">
        <f t="shared" si="12"/>
        <v>47.51</v>
      </c>
      <c r="DL6" s="22">
        <f t="shared" si="12"/>
        <v>48.88</v>
      </c>
      <c r="DM6" s="22">
        <f t="shared" si="12"/>
        <v>50.63</v>
      </c>
      <c r="DN6" s="22">
        <f t="shared" si="12"/>
        <v>51.29</v>
      </c>
      <c r="DO6" s="22">
        <f t="shared" si="12"/>
        <v>52.2</v>
      </c>
      <c r="DP6" s="22">
        <f t="shared" si="12"/>
        <v>52.7</v>
      </c>
      <c r="DQ6" s="22">
        <f t="shared" si="12"/>
        <v>53.48</v>
      </c>
      <c r="DR6" s="21" t="str">
        <f>IF(DR7="","",IF(DR7="-","【-】","【"&amp;SUBSTITUTE(TEXT(DR7,"#,##0.00"),"-","△")&amp;"】"))</f>
        <v>【52.41】</v>
      </c>
      <c r="DS6" s="22">
        <f>IF(DS7="",NA(),DS7)</f>
        <v>12.41</v>
      </c>
      <c r="DT6" s="22">
        <f t="shared" ref="DT6:EB6" si="13">IF(DT7="",NA(),DT7)</f>
        <v>14.4</v>
      </c>
      <c r="DU6" s="22">
        <f t="shared" si="13"/>
        <v>18.39</v>
      </c>
      <c r="DV6" s="22">
        <f t="shared" si="13"/>
        <v>21</v>
      </c>
      <c r="DW6" s="22">
        <f t="shared" si="13"/>
        <v>22.48</v>
      </c>
      <c r="DX6" s="22">
        <f t="shared" si="13"/>
        <v>18.28</v>
      </c>
      <c r="DY6" s="22">
        <f t="shared" si="13"/>
        <v>19.61</v>
      </c>
      <c r="DZ6" s="22">
        <f t="shared" si="13"/>
        <v>20.73</v>
      </c>
      <c r="EA6" s="22">
        <f t="shared" si="13"/>
        <v>22.86</v>
      </c>
      <c r="EB6" s="22">
        <f t="shared" si="13"/>
        <v>24.31</v>
      </c>
      <c r="EC6" s="21" t="str">
        <f>IF(EC7="","",IF(EC7="-","【-】","【"&amp;SUBSTITUTE(TEXT(EC7,"#,##0.00"),"-","△")&amp;"】"))</f>
        <v>【26.78】</v>
      </c>
      <c r="ED6" s="22">
        <f>IF(ED7="",NA(),ED7)</f>
        <v>1.1499999999999999</v>
      </c>
      <c r="EE6" s="22">
        <f t="shared" ref="EE6:EM6" si="14">IF(EE7="",NA(),EE7)</f>
        <v>0.56000000000000005</v>
      </c>
      <c r="EF6" s="22">
        <f t="shared" si="14"/>
        <v>0.51</v>
      </c>
      <c r="EG6" s="22">
        <f t="shared" si="14"/>
        <v>1.36</v>
      </c>
      <c r="EH6" s="22">
        <f t="shared" si="14"/>
        <v>0.34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322075</v>
      </c>
      <c r="D7" s="24">
        <v>46</v>
      </c>
      <c r="E7" s="24">
        <v>1</v>
      </c>
      <c r="F7" s="24">
        <v>0</v>
      </c>
      <c r="G7" s="24">
        <v>1</v>
      </c>
      <c r="H7" s="24" t="s">
        <v>93</v>
      </c>
      <c r="I7" s="24" t="s">
        <v>94</v>
      </c>
      <c r="J7" s="24" t="s">
        <v>95</v>
      </c>
      <c r="K7" s="24" t="s">
        <v>96</v>
      </c>
      <c r="L7" s="24" t="s">
        <v>97</v>
      </c>
      <c r="M7" s="24" t="s">
        <v>98</v>
      </c>
      <c r="N7" s="25" t="s">
        <v>99</v>
      </c>
      <c r="O7" s="25">
        <v>63.79</v>
      </c>
      <c r="P7" s="25">
        <v>94.79</v>
      </c>
      <c r="Q7" s="25">
        <v>4807</v>
      </c>
      <c r="R7" s="25">
        <v>21202</v>
      </c>
      <c r="S7" s="25">
        <v>268.24</v>
      </c>
      <c r="T7" s="25">
        <v>79.040000000000006</v>
      </c>
      <c r="U7" s="25">
        <v>19885</v>
      </c>
      <c r="V7" s="25">
        <v>60.1</v>
      </c>
      <c r="W7" s="25">
        <v>330.87</v>
      </c>
      <c r="X7" s="25">
        <v>114.9</v>
      </c>
      <c r="Y7" s="25">
        <v>116</v>
      </c>
      <c r="Z7" s="25">
        <v>113.25</v>
      </c>
      <c r="AA7" s="25">
        <v>107.62</v>
      </c>
      <c r="AB7" s="25">
        <v>107.2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160.31</v>
      </c>
      <c r="AU7" s="25">
        <v>178.46</v>
      </c>
      <c r="AV7" s="25">
        <v>164.35</v>
      </c>
      <c r="AW7" s="25">
        <v>136.13999999999999</v>
      </c>
      <c r="AX7" s="25">
        <v>143.54</v>
      </c>
      <c r="AY7" s="25">
        <v>367.55</v>
      </c>
      <c r="AZ7" s="25">
        <v>378.56</v>
      </c>
      <c r="BA7" s="25">
        <v>364.46</v>
      </c>
      <c r="BB7" s="25">
        <v>338.89</v>
      </c>
      <c r="BC7" s="25">
        <v>352.34</v>
      </c>
      <c r="BD7" s="25">
        <v>239.69</v>
      </c>
      <c r="BE7" s="25">
        <v>586.03</v>
      </c>
      <c r="BF7" s="25">
        <v>578.30999999999995</v>
      </c>
      <c r="BG7" s="25">
        <v>569.41</v>
      </c>
      <c r="BH7" s="25">
        <v>567.88</v>
      </c>
      <c r="BI7" s="25">
        <v>539.92999999999995</v>
      </c>
      <c r="BJ7" s="25">
        <v>418.68</v>
      </c>
      <c r="BK7" s="25">
        <v>395.68</v>
      </c>
      <c r="BL7" s="25">
        <v>403.72</v>
      </c>
      <c r="BM7" s="25">
        <v>400.21</v>
      </c>
      <c r="BN7" s="25">
        <v>391.13</v>
      </c>
      <c r="BO7" s="25">
        <v>264.86</v>
      </c>
      <c r="BP7" s="25">
        <v>89.62</v>
      </c>
      <c r="BQ7" s="25">
        <v>91.5</v>
      </c>
      <c r="BR7" s="25">
        <v>90.09</v>
      </c>
      <c r="BS7" s="25">
        <v>86.41</v>
      </c>
      <c r="BT7" s="25">
        <v>87.77</v>
      </c>
      <c r="BU7" s="25">
        <v>94.78</v>
      </c>
      <c r="BV7" s="25">
        <v>97.59</v>
      </c>
      <c r="BW7" s="25">
        <v>92.17</v>
      </c>
      <c r="BX7" s="25">
        <v>92.83</v>
      </c>
      <c r="BY7" s="25">
        <v>92.16</v>
      </c>
      <c r="BZ7" s="25">
        <v>97.59</v>
      </c>
      <c r="CA7" s="25">
        <v>265.95</v>
      </c>
      <c r="CB7" s="25">
        <v>260.79000000000002</v>
      </c>
      <c r="CC7" s="25">
        <v>265.72000000000003</v>
      </c>
      <c r="CD7" s="25">
        <v>276.45999999999998</v>
      </c>
      <c r="CE7" s="25">
        <v>272.48</v>
      </c>
      <c r="CF7" s="25">
        <v>181.3</v>
      </c>
      <c r="CG7" s="25">
        <v>181.71</v>
      </c>
      <c r="CH7" s="25">
        <v>188.51</v>
      </c>
      <c r="CI7" s="25">
        <v>189.43</v>
      </c>
      <c r="CJ7" s="25">
        <v>196.75</v>
      </c>
      <c r="CK7" s="25">
        <v>181.66</v>
      </c>
      <c r="CL7" s="25">
        <v>76.53</v>
      </c>
      <c r="CM7" s="25">
        <v>75.53</v>
      </c>
      <c r="CN7" s="25">
        <v>74.62</v>
      </c>
      <c r="CO7" s="25">
        <v>74.84</v>
      </c>
      <c r="CP7" s="25">
        <v>73.2</v>
      </c>
      <c r="CQ7" s="25">
        <v>55.89</v>
      </c>
      <c r="CR7" s="25">
        <v>55.72</v>
      </c>
      <c r="CS7" s="25">
        <v>55.31</v>
      </c>
      <c r="CT7" s="25">
        <v>55.14</v>
      </c>
      <c r="CU7" s="25">
        <v>54.99</v>
      </c>
      <c r="CV7" s="25">
        <v>60.21</v>
      </c>
      <c r="CW7" s="25">
        <v>85.22</v>
      </c>
      <c r="CX7" s="25">
        <v>85.51</v>
      </c>
      <c r="CY7" s="25">
        <v>84.54</v>
      </c>
      <c r="CZ7" s="25">
        <v>82.74</v>
      </c>
      <c r="DA7" s="25">
        <v>84.89</v>
      </c>
      <c r="DB7" s="25">
        <v>81.27</v>
      </c>
      <c r="DC7" s="25">
        <v>81.260000000000005</v>
      </c>
      <c r="DD7" s="25">
        <v>80.36</v>
      </c>
      <c r="DE7" s="25">
        <v>80.13</v>
      </c>
      <c r="DF7" s="25">
        <v>79.34</v>
      </c>
      <c r="DG7" s="25">
        <v>89.21</v>
      </c>
      <c r="DH7" s="25">
        <v>43.77</v>
      </c>
      <c r="DI7" s="25">
        <v>45.5</v>
      </c>
      <c r="DJ7" s="25">
        <v>47.11</v>
      </c>
      <c r="DK7" s="25">
        <v>47.51</v>
      </c>
      <c r="DL7" s="25">
        <v>48.88</v>
      </c>
      <c r="DM7" s="25">
        <v>50.63</v>
      </c>
      <c r="DN7" s="25">
        <v>51.29</v>
      </c>
      <c r="DO7" s="25">
        <v>52.2</v>
      </c>
      <c r="DP7" s="25">
        <v>52.7</v>
      </c>
      <c r="DQ7" s="25">
        <v>53.48</v>
      </c>
      <c r="DR7" s="25">
        <v>52.41</v>
      </c>
      <c r="DS7" s="25">
        <v>12.41</v>
      </c>
      <c r="DT7" s="25">
        <v>14.4</v>
      </c>
      <c r="DU7" s="25">
        <v>18.39</v>
      </c>
      <c r="DV7" s="25">
        <v>21</v>
      </c>
      <c r="DW7" s="25">
        <v>22.48</v>
      </c>
      <c r="DX7" s="25">
        <v>18.28</v>
      </c>
      <c r="DY7" s="25">
        <v>19.61</v>
      </c>
      <c r="DZ7" s="25">
        <v>20.73</v>
      </c>
      <c r="EA7" s="25">
        <v>22.86</v>
      </c>
      <c r="EB7" s="25">
        <v>24.31</v>
      </c>
      <c r="EC7" s="25">
        <v>26.78</v>
      </c>
      <c r="ED7" s="25">
        <v>1.1499999999999999</v>
      </c>
      <c r="EE7" s="25">
        <v>0.56000000000000005</v>
      </c>
      <c r="EF7" s="25">
        <v>0.51</v>
      </c>
      <c r="EG7" s="25">
        <v>1.36</v>
      </c>
      <c r="EH7" s="25">
        <v>0.34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水道06</cp:lastModifiedBy>
  <cp:lastPrinted>2026-02-05T01:24:24Z</cp:lastPrinted>
  <dcterms:created xsi:type="dcterms:W3CDTF">2025-12-12T09:21:17Z</dcterms:created>
  <dcterms:modified xsi:type="dcterms:W3CDTF">2026-02-05T01:24:28Z</dcterms:modified>
  <cp:category/>
</cp:coreProperties>
</file>