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u-files018\市職員\上下水道部\下水道課\管理\公営企業関連\4.経営比較分析表\R06決算\02.提出\"/>
    </mc:Choice>
  </mc:AlternateContent>
  <workbookProtection workbookAlgorithmName="SHA-512" workbookHashValue="qUmWqWQFWc2WoSqIXJIsoecCOOzUvoxbrNLZWNvYqN5C0vvUaD+vWtPPFVQWSfDpfKPlzcVR4ISyNq5ZSoo5Hw==" workbookSaltValue="NRJuhPEdnaekxNaD8wN40w=="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<sst xmlns="http://schemas.openxmlformats.org/spreadsheetml/2006/main" count="319" uniqueCount="116">
  <si>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</si>
  <si>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</si>
  <si>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</si>
  <si>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</si>
  <si>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</si>
  <si>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</si>
  <si>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</si>
  <si>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</si>
  <si>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</si>
  <si>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</si>
  <si>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</si>
  <si>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</si>
  <si>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</si>
  <si>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</si>
  <si>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</si>
  <si>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</si>
  <si>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</si>
  <si>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</si>
  <si>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</si>
  <si>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</si>
  <si>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</si>
  <si>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</si>
  <si>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</si>
  <si>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</si>
  <si>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</si>
  <si>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</si>
  <si>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</si>
  <si>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</si>
  <si>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</si>
  <si>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</si>
  <si>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</si>
  <si>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</si>
  <si>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</si>
  <si>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</si>
  <si>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</si>
  <si>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</si>
  <si>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</si>
  <si>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</si>
  <si>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</si>
  <si>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</si>
  <si>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</si>
  <si>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</si>
  <si>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</si>
  <si>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</si>
  <si>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</si>
  <si>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</si>
  <si>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</si>
  <si>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</si>
  <si>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</si>
  <si>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</si>
  <si>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</si>
  <si>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</si>
  <si>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</si>
  <si>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</si>
  <si>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</si>
  <si>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</si>
  <si>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</si>
  <si>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</si>
  <si>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</si>
  <si>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</si>
  <si>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</si>
  <si>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</si>
  <si>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</si>
  <si>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</si>
  <si>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</si>
  <si>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</si>
  <si>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</si>
  <si>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</si>
  <si>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</si>
  <si>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</si>
  <si>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</si>
  <si>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</si>
  <si>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</si>
  <si>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</si>
  <si>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</si>
  <si>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</si>
  <si>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</si>
  <si>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</si>
  <si>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</si>
  <si>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</si>
  <si>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</si>
  <si>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</si>
  <si>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</si>
  <si>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</si>
  <si>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</si>
  <si>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</si>
  <si>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</si>
  <si>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</si>
  <si>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</si>
  <si>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</si>
  <si>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</si>
  <si>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</si>
  <si>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</si>
  <si>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</si>
  <si>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</si>
  <si>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安来市</t>
  </si>
  <si>
    <t>法適用</t>
  </si>
  <si>
    <t>下水道事業</t>
  </si>
  <si>
    <t>小規模集合排水処理</t>
  </si>
  <si>
    <t>I2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</si>
  <si>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</si>
  <si>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</si>
  <si>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</si>
  <si>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</si>
  <si>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</si>
  <si>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</si>
  <si>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</si>
  <si>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</si>
  <si>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</si>
  <si>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</si>
  <si>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</si>
  <si>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</si>
  <si>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</si>
  <si>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・令和5年度以前の当該値がないが、これは令和6年度が法適化初年度のためである。
・経常収支比率は100%を上回っているが、繰入金がなければ使用料収入で汚水処理費が賄えていない状況にある。
・経費回収率が全国平均を下回っているのは、未接続世帯が残っているためである。
・予算に占める企業債償還金の割合が大きく、自主財源のみでは経営が成り立たず、一般会計からの繰入金に頼らざるをえない状況にある。このため、令和3年度に使用料改定を行った。
・事業完了しており、企業債残高は減少傾向にある。
・節水意識の向上、少子高齢化の進展及び人口減少により、使用料収入は減少傾向にある。
・施設利用率が全国平均を下回っているのは、未接続世帯が残っているためである。</t>
    <rPh sb="41" eb="43">
      <t>ケイジョウ</t>
    </rPh>
    <rPh sb="53" eb="55">
      <t>ウワマワ</t>
    </rPh>
    <rPh sb="61" eb="63">
      <t>クリイレ</t>
    </rPh>
    <rPh sb="63" eb="64">
      <t>キン</t>
    </rPh>
    <rPh sb="145" eb="146">
      <t>キン</t>
    </rPh>
    <rPh sb="201" eb="203">
      <t>レイワ</t>
    </rPh>
    <rPh sb="204" eb="206">
      <t>ネンド</t>
    </rPh>
    <rPh sb="207" eb="212">
      <t>シヨウリョウカイテイ</t>
    </rPh>
    <rPh sb="213" eb="214">
      <t>オコナ</t>
    </rPh>
    <rPh sb="252" eb="254">
      <t>ショウシ</t>
    </rPh>
    <rPh sb="254" eb="257">
      <t>コウレイカ</t>
    </rPh>
    <rPh sb="258" eb="260">
      <t>シンテン</t>
    </rPh>
    <rPh sb="260" eb="261">
      <t>オヨ</t>
    </rPh>
    <phoneticPr fontId="4"/>
  </si>
  <si>
    <t>・現在のところ、管渠の破損等の状況には至っていない。
・供用開始から20年と比較的新しいため、現状では老朽化による影響は発生していないが、今後は長寿命化に向けた取組を検討していく必要がある。</t>
    <rPh sb="1" eb="3">
      <t>ゲンザイ</t>
    </rPh>
    <phoneticPr fontId="4"/>
  </si>
  <si>
    <t>・事業規模が小さく効率的な運営が困難なため、他事業への転換等抜本的な改革も検討する必要がある。
・将来的に有収水量の大幅な増加は見込めないため、維持管理費の節減や料金体系の見直しにより、経営の健全化を図っていく必要がある。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</si>
</sst>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9EC-4ED8-9BDC-B211BA5B501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F9EC-4ED8-9BDC-B211BA5B501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28.95</c:v>
                </c:pt>
              </c:numCache>
            </c:numRef>
          </c:val>
          <c:extLst>
            <c:ext xmlns:c16="http://schemas.microsoft.com/office/drawing/2014/chart" uri="{C3380CC4-5D6E-409C-BE32-E72D297353CC}">
              <c16:uniqueId val="{00000000-F99B-4C4B-901E-A80DDB895D6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34.04</c:v>
                </c:pt>
              </c:numCache>
            </c:numRef>
          </c:val>
          <c:smooth val="0"/>
          <c:extLst>
            <c:ext xmlns:c16="http://schemas.microsoft.com/office/drawing/2014/chart" uri="{C3380CC4-5D6E-409C-BE32-E72D297353CC}">
              <c16:uniqueId val="{00000001-F99B-4C4B-901E-A80DDB895D6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87.5</c:v>
                </c:pt>
              </c:numCache>
            </c:numRef>
          </c:val>
          <c:extLst>
            <c:ext xmlns:c16="http://schemas.microsoft.com/office/drawing/2014/chart" uri="{C3380CC4-5D6E-409C-BE32-E72D297353CC}">
              <c16:uniqueId val="{00000000-4519-405F-8904-377C239FA7F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90.07</c:v>
                </c:pt>
              </c:numCache>
            </c:numRef>
          </c:val>
          <c:smooth val="0"/>
          <c:extLst>
            <c:ext xmlns:c16="http://schemas.microsoft.com/office/drawing/2014/chart" uri="{C3380CC4-5D6E-409C-BE32-E72D297353CC}">
              <c16:uniqueId val="{00000001-4519-405F-8904-377C239FA7F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107.42</c:v>
                </c:pt>
              </c:numCache>
            </c:numRef>
          </c:val>
          <c:extLst>
            <c:ext xmlns:c16="http://schemas.microsoft.com/office/drawing/2014/chart" uri="{C3380CC4-5D6E-409C-BE32-E72D297353CC}">
              <c16:uniqueId val="{00000000-49BC-4381-8276-0D78136A091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108.97</c:v>
                </c:pt>
              </c:numCache>
            </c:numRef>
          </c:val>
          <c:smooth val="0"/>
          <c:extLst>
            <c:ext xmlns:c16="http://schemas.microsoft.com/office/drawing/2014/chart" uri="{C3380CC4-5D6E-409C-BE32-E72D297353CC}">
              <c16:uniqueId val="{00000001-49BC-4381-8276-0D78136A091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4.75</c:v>
                </c:pt>
              </c:numCache>
            </c:numRef>
          </c:val>
          <c:extLst>
            <c:ext xmlns:c16="http://schemas.microsoft.com/office/drawing/2014/chart" uri="{C3380CC4-5D6E-409C-BE32-E72D297353CC}">
              <c16:uniqueId val="{00000000-FE54-47AE-A380-77BD05DF8F8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36.51</c:v>
                </c:pt>
              </c:numCache>
            </c:numRef>
          </c:val>
          <c:smooth val="0"/>
          <c:extLst>
            <c:ext xmlns:c16="http://schemas.microsoft.com/office/drawing/2014/chart" uri="{C3380CC4-5D6E-409C-BE32-E72D297353CC}">
              <c16:uniqueId val="{00000001-FE54-47AE-A380-77BD05DF8F8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FA6-4B7A-86B0-AC690048D6A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DFA6-4B7A-86B0-AC690048D6A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807-4B34-A7E2-4794775E341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547.89</c:v>
                </c:pt>
              </c:numCache>
            </c:numRef>
          </c:val>
          <c:smooth val="0"/>
          <c:extLst>
            <c:ext xmlns:c16="http://schemas.microsoft.com/office/drawing/2014/chart" uri="{C3380CC4-5D6E-409C-BE32-E72D297353CC}">
              <c16:uniqueId val="{00000001-3807-4B34-A7E2-4794775E341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64.569999999999993</c:v>
                </c:pt>
              </c:numCache>
            </c:numRef>
          </c:val>
          <c:extLst>
            <c:ext xmlns:c16="http://schemas.microsoft.com/office/drawing/2014/chart" uri="{C3380CC4-5D6E-409C-BE32-E72D297353CC}">
              <c16:uniqueId val="{00000000-E1AB-485A-8F96-39943FF023E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76</c:v>
                </c:pt>
              </c:numCache>
            </c:numRef>
          </c:val>
          <c:smooth val="0"/>
          <c:extLst>
            <c:ext xmlns:c16="http://schemas.microsoft.com/office/drawing/2014/chart" uri="{C3380CC4-5D6E-409C-BE32-E72D297353CC}">
              <c16:uniqueId val="{00000001-E1AB-485A-8F96-39943FF023E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1915.22</c:v>
                </c:pt>
              </c:numCache>
            </c:numRef>
          </c:val>
          <c:extLst>
            <c:ext xmlns:c16="http://schemas.microsoft.com/office/drawing/2014/chart" uri="{C3380CC4-5D6E-409C-BE32-E72D297353CC}">
              <c16:uniqueId val="{00000000-9464-439D-86B8-897FAF01989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1260.97</c:v>
                </c:pt>
              </c:numCache>
            </c:numRef>
          </c:val>
          <c:smooth val="0"/>
          <c:extLst>
            <c:ext xmlns:c16="http://schemas.microsoft.com/office/drawing/2014/chart" uri="{C3380CC4-5D6E-409C-BE32-E72D297353CC}">
              <c16:uniqueId val="{00000001-9464-439D-86B8-897FAF01989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24.01</c:v>
                </c:pt>
              </c:numCache>
            </c:numRef>
          </c:val>
          <c:extLst>
            <c:ext xmlns:c16="http://schemas.microsoft.com/office/drawing/2014/chart" uri="{C3380CC4-5D6E-409C-BE32-E72D297353CC}">
              <c16:uniqueId val="{00000000-5ED9-4C77-99B8-BB97A0A71AA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32.020000000000003</c:v>
                </c:pt>
              </c:numCache>
            </c:numRef>
          </c:val>
          <c:smooth val="0"/>
          <c:extLst>
            <c:ext xmlns:c16="http://schemas.microsoft.com/office/drawing/2014/chart" uri="{C3380CC4-5D6E-409C-BE32-E72D297353CC}">
              <c16:uniqueId val="{00000001-5ED9-4C77-99B8-BB97A0A71AA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960.99</c:v>
                </c:pt>
              </c:numCache>
            </c:numRef>
          </c:val>
          <c:extLst>
            <c:ext xmlns:c16="http://schemas.microsoft.com/office/drawing/2014/chart" uri="{C3380CC4-5D6E-409C-BE32-E72D297353CC}">
              <c16:uniqueId val="{00000000-00F6-4E2F-BFFD-C1C9F13A068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592.49</c:v>
                </c:pt>
              </c:numCache>
            </c:numRef>
          </c:val>
          <c:smooth val="0"/>
          <c:extLst>
            <c:ext xmlns:c16="http://schemas.microsoft.com/office/drawing/2014/chart" uri="{C3380CC4-5D6E-409C-BE32-E72D297353CC}">
              <c16:uniqueId val="{00000001-00F6-4E2F-BFFD-C1C9F13A068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【541.72】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【1,269.43】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【32.20】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T1" zoomScaleNormal="100" workbookViewId="0">
      <selection activeCell="BI13" sqref="BI1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島根県　安来市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小規模集合排水処理</v>
      </c>
      <c r="Q8" s="34"/>
      <c r="R8" s="34"/>
      <c r="S8" s="34"/>
      <c r="T8" s="34"/>
      <c r="U8" s="34"/>
      <c r="V8" s="34"/>
      <c r="W8" s="34" t="str">
        <f>データ!L6</f>
        <v>I2</v>
      </c>
      <c r="X8" s="34"/>
      <c r="Y8" s="34"/>
      <c r="Z8" s="34"/>
      <c r="AA8" s="34"/>
      <c r="AB8" s="34"/>
      <c r="AC8" s="34"/>
      <c r="AD8" s="35" t="str">
        <f>データ!$M$6</f>
        <v>非設置</v>
      </c>
      <c r="AE8" s="35"/>
      <c r="AF8" s="35"/>
      <c r="AG8" s="35"/>
      <c r="AH8" s="35"/>
      <c r="AI8" s="35"/>
      <c r="AJ8" s="35"/>
      <c r="AK8" s="3"/>
      <c r="AL8" s="36">
        <f>データ!S6</f>
        <v>35112</v>
      </c>
      <c r="AM8" s="36"/>
      <c r="AN8" s="36"/>
      <c r="AO8" s="36"/>
      <c r="AP8" s="36"/>
      <c r="AQ8" s="36"/>
      <c r="AR8" s="36"/>
      <c r="AS8" s="36"/>
      <c r="AT8" s="37">
        <f>データ!T6</f>
        <v>420.93</v>
      </c>
      <c r="AU8" s="37"/>
      <c r="AV8" s="37"/>
      <c r="AW8" s="37"/>
      <c r="AX8" s="37"/>
      <c r="AY8" s="37"/>
      <c r="AZ8" s="37"/>
      <c r="BA8" s="37"/>
      <c r="BB8" s="37">
        <f>データ!U6</f>
        <v>83.42</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42.3</v>
      </c>
      <c r="J10" s="37"/>
      <c r="K10" s="37"/>
      <c r="L10" s="37"/>
      <c r="M10" s="37"/>
      <c r="N10" s="37"/>
      <c r="O10" s="37"/>
      <c r="P10" s="37">
        <f>データ!P6</f>
        <v>0.18</v>
      </c>
      <c r="Q10" s="37"/>
      <c r="R10" s="37"/>
      <c r="S10" s="37"/>
      <c r="T10" s="37"/>
      <c r="U10" s="37"/>
      <c r="V10" s="37"/>
      <c r="W10" s="37">
        <f>データ!Q6</f>
        <v>100</v>
      </c>
      <c r="X10" s="37"/>
      <c r="Y10" s="37"/>
      <c r="Z10" s="37"/>
      <c r="AA10" s="37"/>
      <c r="AB10" s="37"/>
      <c r="AC10" s="37"/>
      <c r="AD10" s="36">
        <f>データ!R6</f>
        <v>4200</v>
      </c>
      <c r="AE10" s="36"/>
      <c r="AF10" s="36"/>
      <c r="AG10" s="36"/>
      <c r="AH10" s="36"/>
      <c r="AI10" s="36"/>
      <c r="AJ10" s="36"/>
      <c r="AK10" s="2"/>
      <c r="AL10" s="36">
        <f>データ!V6</f>
        <v>64</v>
      </c>
      <c r="AM10" s="36"/>
      <c r="AN10" s="36"/>
      <c r="AO10" s="36"/>
      <c r="AP10" s="36"/>
      <c r="AQ10" s="36"/>
      <c r="AR10" s="36"/>
      <c r="AS10" s="36"/>
      <c r="AT10" s="37">
        <f>データ!W6</f>
        <v>0.01</v>
      </c>
      <c r="AU10" s="37"/>
      <c r="AV10" s="37"/>
      <c r="AW10" s="37"/>
      <c r="AX10" s="37"/>
      <c r="AY10" s="37"/>
      <c r="AZ10" s="37"/>
      <c r="BA10" s="37"/>
      <c r="BB10" s="37">
        <f>データ!X6</f>
        <v>6400</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【108.79】</v>
      </c>
      <c r="F85" s="12" t="str">
        <f>データ!AT6</f>
        <v>【541.72】</v>
      </c>
      <c r="G85" s="12" t="str">
        <f>データ!BE6</f>
        <v>【77.16】</v>
      </c>
      <c r="H85" s="12" t="str">
        <f>データ!BP6</f>
        <v>【1,269.43】</v>
      </c>
      <c r="I85" s="12" t="str">
        <f>データ!CA6</f>
        <v>【32.20】</v>
      </c>
      <c r="J85" s="12" t="str">
        <f>データ!CL6</f>
        <v>【588.46】</v>
      </c>
      <c r="K85" s="12" t="str">
        <f>データ!CW6</f>
        <v>【34.07】</v>
      </c>
      <c r="L85" s="12" t="str">
        <f>データ!DH6</f>
        <v>【89.95】</v>
      </c>
      <c r="M85" s="12" t="str">
        <f>データ!DS6</f>
        <v>【36.31】</v>
      </c>
      <c r="N85" s="12" t="str">
        <f>データ!ED6</f>
        <v>【0.00】</v>
      </c>
      <c r="O85" s="12" t="str">
        <f>データ!EO6</f>
        <v>【0.00】</v>
      </c>
    </row>
  </sheetData>
  <sheetProtection algorithmName="SHA-512" hashValue="fCZKbN9Ks9SabafV2IOcYXeifdsatVary0mh8K11Dx3/NwcMQf/0rIk8AlgxhbhmC3SU8Yn/wd4VPEeeiFt5iA==" saltValue="nSdovwzZu1qlrVkJUvPgx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322067</v>
      </c>
      <c r="D6" s="19">
        <f t="shared" si="3"/>
        <v>46</v>
      </c>
      <c r="E6" s="19">
        <f t="shared" si="3"/>
        <v>17</v>
      </c>
      <c r="F6" s="19">
        <f t="shared" si="3"/>
        <v>9</v>
      </c>
      <c r="G6" s="19">
        <f t="shared" si="3"/>
        <v>0</v>
      </c>
      <c r="H6" s="19" t="str">
        <f t="shared" si="3"/>
        <v>島根県　安来市</v>
      </c>
      <c r="I6" s="19" t="str">
        <f t="shared" si="3"/>
        <v>法適用</v>
      </c>
      <c r="J6" s="19" t="str">
        <f t="shared" si="3"/>
        <v>下水道事業</v>
      </c>
      <c r="K6" s="19" t="str">
        <f t="shared" si="3"/>
        <v>小規模集合排水処理</v>
      </c>
      <c r="L6" s="19" t="str">
        <f t="shared" si="3"/>
        <v>I2</v>
      </c>
      <c r="M6" s="19" t="str">
        <f t="shared" si="3"/>
        <v>非設置</v>
      </c>
      <c r="N6" s="20" t="str">
        <f t="shared" si="3"/>
        <v>-</v>
      </c>
      <c r="O6" s="20">
        <f t="shared" si="3"/>
        <v>42.3</v>
      </c>
      <c r="P6" s="20">
        <f t="shared" si="3"/>
        <v>0.18</v>
      </c>
      <c r="Q6" s="20">
        <f t="shared" si="3"/>
        <v>100</v>
      </c>
      <c r="R6" s="20">
        <f t="shared" si="3"/>
        <v>4200</v>
      </c>
      <c r="S6" s="20">
        <f t="shared" si="3"/>
        <v>35112</v>
      </c>
      <c r="T6" s="20">
        <f t="shared" si="3"/>
        <v>420.93</v>
      </c>
      <c r="U6" s="20">
        <f t="shared" si="3"/>
        <v>83.42</v>
      </c>
      <c r="V6" s="20">
        <f t="shared" si="3"/>
        <v>64</v>
      </c>
      <c r="W6" s="20">
        <f t="shared" si="3"/>
        <v>0.01</v>
      </c>
      <c r="X6" s="20">
        <f t="shared" si="3"/>
        <v>6400</v>
      </c>
      <c r="Y6" s="21" t="str">
        <f>IF(Y7="",NA(),Y7)</f>
        <v>-</v>
      </c>
      <c r="Z6" s="21" t="str">
        <f t="shared" ref="Z6:AH6" si="4">IF(Z7="",NA(),Z7)</f>
        <v>-</v>
      </c>
      <c r="AA6" s="21" t="str">
        <f t="shared" si="4"/>
        <v>-</v>
      </c>
      <c r="AB6" s="21" t="str">
        <f t="shared" si="4"/>
        <v>-</v>
      </c>
      <c r="AC6" s="21">
        <f t="shared" si="4"/>
        <v>107.42</v>
      </c>
      <c r="AD6" s="21" t="str">
        <f t="shared" si="4"/>
        <v>-</v>
      </c>
      <c r="AE6" s="21" t="str">
        <f t="shared" si="4"/>
        <v>-</v>
      </c>
      <c r="AF6" s="21" t="str">
        <f t="shared" si="4"/>
        <v>-</v>
      </c>
      <c r="AG6" s="21" t="str">
        <f t="shared" si="4"/>
        <v>-</v>
      </c>
      <c r="AH6" s="21">
        <f t="shared" si="4"/>
        <v>108.97</v>
      </c>
      <c r="AI6" s="20" t="str">
        <f>IF(AI7="","",IF(AI7="-","【-】","【"&amp;SUBSTITUTE(TEXT(AI7,"#,##0.00"),"-","△")&amp;"】"))</f>
        <v>【108.79】</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547.89</v>
      </c>
      <c r="AT6" s="20" t="str">
        <f>IF(AT7="","",IF(AT7="-","【-】","【"&amp;SUBSTITUTE(TEXT(AT7,"#,##0.00"),"-","△")&amp;"】"))</f>
        <v>【541.72】</v>
      </c>
      <c r="AU6" s="21" t="str">
        <f>IF(AU7="",NA(),AU7)</f>
        <v>-</v>
      </c>
      <c r="AV6" s="21" t="str">
        <f t="shared" ref="AV6:BD6" si="6">IF(AV7="",NA(),AV7)</f>
        <v>-</v>
      </c>
      <c r="AW6" s="21" t="str">
        <f t="shared" si="6"/>
        <v>-</v>
      </c>
      <c r="AX6" s="21" t="str">
        <f t="shared" si="6"/>
        <v>-</v>
      </c>
      <c r="AY6" s="21">
        <f t="shared" si="6"/>
        <v>64.569999999999993</v>
      </c>
      <c r="AZ6" s="21" t="str">
        <f t="shared" si="6"/>
        <v>-</v>
      </c>
      <c r="BA6" s="21" t="str">
        <f t="shared" si="6"/>
        <v>-</v>
      </c>
      <c r="BB6" s="21" t="str">
        <f t="shared" si="6"/>
        <v>-</v>
      </c>
      <c r="BC6" s="21" t="str">
        <f t="shared" si="6"/>
        <v>-</v>
      </c>
      <c r="BD6" s="21">
        <f t="shared" si="6"/>
        <v>76</v>
      </c>
      <c r="BE6" s="20" t="str">
        <f>IF(BE7="","",IF(BE7="-","【-】","【"&amp;SUBSTITUTE(TEXT(BE7,"#,##0.00"),"-","△")&amp;"】"))</f>
        <v>【77.16】</v>
      </c>
      <c r="BF6" s="21" t="str">
        <f>IF(BF7="",NA(),BF7)</f>
        <v>-</v>
      </c>
      <c r="BG6" s="21" t="str">
        <f t="shared" ref="BG6:BO6" si="7">IF(BG7="",NA(),BG7)</f>
        <v>-</v>
      </c>
      <c r="BH6" s="21" t="str">
        <f t="shared" si="7"/>
        <v>-</v>
      </c>
      <c r="BI6" s="21" t="str">
        <f t="shared" si="7"/>
        <v>-</v>
      </c>
      <c r="BJ6" s="21">
        <f t="shared" si="7"/>
        <v>1915.22</v>
      </c>
      <c r="BK6" s="21" t="str">
        <f t="shared" si="7"/>
        <v>-</v>
      </c>
      <c r="BL6" s="21" t="str">
        <f t="shared" si="7"/>
        <v>-</v>
      </c>
      <c r="BM6" s="21" t="str">
        <f t="shared" si="7"/>
        <v>-</v>
      </c>
      <c r="BN6" s="21" t="str">
        <f t="shared" si="7"/>
        <v>-</v>
      </c>
      <c r="BO6" s="21">
        <f t="shared" si="7"/>
        <v>1260.97</v>
      </c>
      <c r="BP6" s="20" t="str">
        <f>IF(BP7="","",IF(BP7="-","【-】","【"&amp;SUBSTITUTE(TEXT(BP7,"#,##0.00"),"-","△")&amp;"】"))</f>
        <v>【1,269.43】</v>
      </c>
      <c r="BQ6" s="21" t="str">
        <f>IF(BQ7="",NA(),BQ7)</f>
        <v>-</v>
      </c>
      <c r="BR6" s="21" t="str">
        <f t="shared" ref="BR6:BZ6" si="8">IF(BR7="",NA(),BR7)</f>
        <v>-</v>
      </c>
      <c r="BS6" s="21" t="str">
        <f t="shared" si="8"/>
        <v>-</v>
      </c>
      <c r="BT6" s="21" t="str">
        <f t="shared" si="8"/>
        <v>-</v>
      </c>
      <c r="BU6" s="21">
        <f t="shared" si="8"/>
        <v>24.01</v>
      </c>
      <c r="BV6" s="21" t="str">
        <f t="shared" si="8"/>
        <v>-</v>
      </c>
      <c r="BW6" s="21" t="str">
        <f t="shared" si="8"/>
        <v>-</v>
      </c>
      <c r="BX6" s="21" t="str">
        <f t="shared" si="8"/>
        <v>-</v>
      </c>
      <c r="BY6" s="21" t="str">
        <f t="shared" si="8"/>
        <v>-</v>
      </c>
      <c r="BZ6" s="21">
        <f t="shared" si="8"/>
        <v>32.020000000000003</v>
      </c>
      <c r="CA6" s="20" t="str">
        <f>IF(CA7="","",IF(CA7="-","【-】","【"&amp;SUBSTITUTE(TEXT(CA7,"#,##0.00"),"-","△")&amp;"】"))</f>
        <v>【32.20】</v>
      </c>
      <c r="CB6" s="21" t="str">
        <f>IF(CB7="",NA(),CB7)</f>
        <v>-</v>
      </c>
      <c r="CC6" s="21" t="str">
        <f t="shared" ref="CC6:CK6" si="9">IF(CC7="",NA(),CC7)</f>
        <v>-</v>
      </c>
      <c r="CD6" s="21" t="str">
        <f t="shared" si="9"/>
        <v>-</v>
      </c>
      <c r="CE6" s="21" t="str">
        <f t="shared" si="9"/>
        <v>-</v>
      </c>
      <c r="CF6" s="21">
        <f t="shared" si="9"/>
        <v>960.99</v>
      </c>
      <c r="CG6" s="21" t="str">
        <f t="shared" si="9"/>
        <v>-</v>
      </c>
      <c r="CH6" s="21" t="str">
        <f t="shared" si="9"/>
        <v>-</v>
      </c>
      <c r="CI6" s="21" t="str">
        <f t="shared" si="9"/>
        <v>-</v>
      </c>
      <c r="CJ6" s="21" t="str">
        <f t="shared" si="9"/>
        <v>-</v>
      </c>
      <c r="CK6" s="21">
        <f t="shared" si="9"/>
        <v>592.49</v>
      </c>
      <c r="CL6" s="20" t="str">
        <f>IF(CL7="","",IF(CL7="-","【-】","【"&amp;SUBSTITUTE(TEXT(CL7,"#,##0.00"),"-","△")&amp;"】"))</f>
        <v>【588.46】</v>
      </c>
      <c r="CM6" s="21" t="str">
        <f>IF(CM7="",NA(),CM7)</f>
        <v>-</v>
      </c>
      <c r="CN6" s="21" t="str">
        <f t="shared" ref="CN6:CV6" si="10">IF(CN7="",NA(),CN7)</f>
        <v>-</v>
      </c>
      <c r="CO6" s="21" t="str">
        <f t="shared" si="10"/>
        <v>-</v>
      </c>
      <c r="CP6" s="21" t="str">
        <f t="shared" si="10"/>
        <v>-</v>
      </c>
      <c r="CQ6" s="21">
        <f t="shared" si="10"/>
        <v>28.95</v>
      </c>
      <c r="CR6" s="21" t="str">
        <f t="shared" si="10"/>
        <v>-</v>
      </c>
      <c r="CS6" s="21" t="str">
        <f t="shared" si="10"/>
        <v>-</v>
      </c>
      <c r="CT6" s="21" t="str">
        <f t="shared" si="10"/>
        <v>-</v>
      </c>
      <c r="CU6" s="21" t="str">
        <f t="shared" si="10"/>
        <v>-</v>
      </c>
      <c r="CV6" s="21">
        <f t="shared" si="10"/>
        <v>34.04</v>
      </c>
      <c r="CW6" s="20" t="str">
        <f>IF(CW7="","",IF(CW7="-","【-】","【"&amp;SUBSTITUTE(TEXT(CW7,"#,##0.00"),"-","△")&amp;"】"))</f>
        <v>【34.07】</v>
      </c>
      <c r="CX6" s="21" t="str">
        <f>IF(CX7="",NA(),CX7)</f>
        <v>-</v>
      </c>
      <c r="CY6" s="21" t="str">
        <f t="shared" ref="CY6:DG6" si="11">IF(CY7="",NA(),CY7)</f>
        <v>-</v>
      </c>
      <c r="CZ6" s="21" t="str">
        <f t="shared" si="11"/>
        <v>-</v>
      </c>
      <c r="DA6" s="21" t="str">
        <f t="shared" si="11"/>
        <v>-</v>
      </c>
      <c r="DB6" s="21">
        <f t="shared" si="11"/>
        <v>87.5</v>
      </c>
      <c r="DC6" s="21" t="str">
        <f t="shared" si="11"/>
        <v>-</v>
      </c>
      <c r="DD6" s="21" t="str">
        <f t="shared" si="11"/>
        <v>-</v>
      </c>
      <c r="DE6" s="21" t="str">
        <f t="shared" si="11"/>
        <v>-</v>
      </c>
      <c r="DF6" s="21" t="str">
        <f t="shared" si="11"/>
        <v>-</v>
      </c>
      <c r="DG6" s="21">
        <f t="shared" si="11"/>
        <v>90.07</v>
      </c>
      <c r="DH6" s="20" t="str">
        <f>IF(DH7="","",IF(DH7="-","【-】","【"&amp;SUBSTITUTE(TEXT(DH7,"#,##0.00"),"-","△")&amp;"】"))</f>
        <v>【89.95】</v>
      </c>
      <c r="DI6" s="21" t="str">
        <f>IF(DI7="",NA(),DI7)</f>
        <v>-</v>
      </c>
      <c r="DJ6" s="21" t="str">
        <f t="shared" ref="DJ6:DR6" si="12">IF(DJ7="",NA(),DJ7)</f>
        <v>-</v>
      </c>
      <c r="DK6" s="21" t="str">
        <f t="shared" si="12"/>
        <v>-</v>
      </c>
      <c r="DL6" s="21" t="str">
        <f t="shared" si="12"/>
        <v>-</v>
      </c>
      <c r="DM6" s="21">
        <f t="shared" si="12"/>
        <v>4.75</v>
      </c>
      <c r="DN6" s="21" t="str">
        <f t="shared" si="12"/>
        <v>-</v>
      </c>
      <c r="DO6" s="21" t="str">
        <f t="shared" si="12"/>
        <v>-</v>
      </c>
      <c r="DP6" s="21" t="str">
        <f t="shared" si="12"/>
        <v>-</v>
      </c>
      <c r="DQ6" s="21" t="str">
        <f t="shared" si="12"/>
        <v>-</v>
      </c>
      <c r="DR6" s="21">
        <f t="shared" si="12"/>
        <v>36.51</v>
      </c>
      <c r="DS6" s="20" t="str">
        <f>IF(DS7="","",IF(DS7="-","【-】","【"&amp;SUBSTITUTE(TEXT(DS7,"#,##0.00"),"-","△")&amp;"】"))</f>
        <v>【36.31】</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【0.00】</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0">
        <f t="shared" si="14"/>
        <v>0</v>
      </c>
      <c r="EO6" s="20" t="str">
        <f>IF(EO7="","",IF(EO7="-","【-】","【"&amp;SUBSTITUTE(TEXT(EO7,"#,##0.00"),"-","△")&amp;"】"))</f>
        <v>【0.00】</v>
      </c>
    </row>
    <row r="7" spans="1:148" s="22" customFormat="1" x14ac:dyDescent="0.15">
      <c r="A7" s="14"/>
      <c r="B7" s="23">
        <v>2024</v>
      </c>
      <c r="C7" s="23">
        <v>322067</v>
      </c>
      <c r="D7" s="23">
        <v>46</v>
      </c>
      <c r="E7" s="23">
        <v>17</v>
      </c>
      <c r="F7" s="23">
        <v>9</v>
      </c>
      <c r="G7" s="23">
        <v>0</v>
      </c>
      <c r="H7" s="23" t="s">
        <v>95</v>
      </c>
      <c r="I7" s="23" t="s">
        <v>96</v>
      </c>
      <c r="J7" s="23" t="s">
        <v>97</v>
      </c>
      <c r="K7" s="23" t="s">
        <v>98</v>
      </c>
      <c r="L7" s="23" t="s">
        <v>99</v>
      </c>
      <c r="M7" s="23" t="s">
        <v>100</v>
      </c>
      <c r="N7" s="24" t="s">
        <v>101</v>
      </c>
      <c r="O7" s="24">
        <v>42.3</v>
      </c>
      <c r="P7" s="24">
        <v>0.18</v>
      </c>
      <c r="Q7" s="24">
        <v>100</v>
      </c>
      <c r="R7" s="24">
        <v>4200</v>
      </c>
      <c r="S7" s="24">
        <v>35112</v>
      </c>
      <c r="T7" s="24">
        <v>420.93</v>
      </c>
      <c r="U7" s="24">
        <v>83.42</v>
      </c>
      <c r="V7" s="24">
        <v>64</v>
      </c>
      <c r="W7" s="24">
        <v>0.01</v>
      </c>
      <c r="X7" s="24">
        <v>6400</v>
      </c>
      <c r="Y7" s="24" t="s">
        <v>101</v>
      </c>
      <c r="Z7" s="24" t="s">
        <v>101</v>
      </c>
      <c r="AA7" s="24" t="s">
        <v>101</v>
      </c>
      <c r="AB7" s="24" t="s">
        <v>101</v>
      </c>
      <c r="AC7" s="24">
        <v>107.42</v>
      </c>
      <c r="AD7" s="24" t="s">
        <v>101</v>
      </c>
      <c r="AE7" s="24" t="s">
        <v>101</v>
      </c>
      <c r="AF7" s="24" t="s">
        <v>101</v>
      </c>
      <c r="AG7" s="24" t="s">
        <v>101</v>
      </c>
      <c r="AH7" s="24">
        <v>108.97</v>
      </c>
      <c r="AI7" s="24">
        <v>108.79</v>
      </c>
      <c r="AJ7" s="24" t="s">
        <v>101</v>
      </c>
      <c r="AK7" s="24" t="s">
        <v>101</v>
      </c>
      <c r="AL7" s="24" t="s">
        <v>101</v>
      </c>
      <c r="AM7" s="24" t="s">
        <v>101</v>
      </c>
      <c r="AN7" s="24">
        <v>0</v>
      </c>
      <c r="AO7" s="24" t="s">
        <v>101</v>
      </c>
      <c r="AP7" s="24" t="s">
        <v>101</v>
      </c>
      <c r="AQ7" s="24" t="s">
        <v>101</v>
      </c>
      <c r="AR7" s="24" t="s">
        <v>101</v>
      </c>
      <c r="AS7" s="24">
        <v>547.89</v>
      </c>
      <c r="AT7" s="24">
        <v>541.72</v>
      </c>
      <c r="AU7" s="24" t="s">
        <v>101</v>
      </c>
      <c r="AV7" s="24" t="s">
        <v>101</v>
      </c>
      <c r="AW7" s="24" t="s">
        <v>101</v>
      </c>
      <c r="AX7" s="24" t="s">
        <v>101</v>
      </c>
      <c r="AY7" s="24">
        <v>64.569999999999993</v>
      </c>
      <c r="AZ7" s="24" t="s">
        <v>101</v>
      </c>
      <c r="BA7" s="24" t="s">
        <v>101</v>
      </c>
      <c r="BB7" s="24" t="s">
        <v>101</v>
      </c>
      <c r="BC7" s="24" t="s">
        <v>101</v>
      </c>
      <c r="BD7" s="24">
        <v>76</v>
      </c>
      <c r="BE7" s="24">
        <v>77.16</v>
      </c>
      <c r="BF7" s="24" t="s">
        <v>101</v>
      </c>
      <c r="BG7" s="24" t="s">
        <v>101</v>
      </c>
      <c r="BH7" s="24" t="s">
        <v>101</v>
      </c>
      <c r="BI7" s="24" t="s">
        <v>101</v>
      </c>
      <c r="BJ7" s="24">
        <v>1915.22</v>
      </c>
      <c r="BK7" s="24" t="s">
        <v>101</v>
      </c>
      <c r="BL7" s="24" t="s">
        <v>101</v>
      </c>
      <c r="BM7" s="24" t="s">
        <v>101</v>
      </c>
      <c r="BN7" s="24" t="s">
        <v>101</v>
      </c>
      <c r="BO7" s="24">
        <v>1260.97</v>
      </c>
      <c r="BP7" s="24">
        <v>1269.43</v>
      </c>
      <c r="BQ7" s="24" t="s">
        <v>101</v>
      </c>
      <c r="BR7" s="24" t="s">
        <v>101</v>
      </c>
      <c r="BS7" s="24" t="s">
        <v>101</v>
      </c>
      <c r="BT7" s="24" t="s">
        <v>101</v>
      </c>
      <c r="BU7" s="24">
        <v>24.01</v>
      </c>
      <c r="BV7" s="24" t="s">
        <v>101</v>
      </c>
      <c r="BW7" s="24" t="s">
        <v>101</v>
      </c>
      <c r="BX7" s="24" t="s">
        <v>101</v>
      </c>
      <c r="BY7" s="24" t="s">
        <v>101</v>
      </c>
      <c r="BZ7" s="24">
        <v>32.020000000000003</v>
      </c>
      <c r="CA7" s="24">
        <v>32.200000000000003</v>
      </c>
      <c r="CB7" s="24" t="s">
        <v>101</v>
      </c>
      <c r="CC7" s="24" t="s">
        <v>101</v>
      </c>
      <c r="CD7" s="24" t="s">
        <v>101</v>
      </c>
      <c r="CE7" s="24" t="s">
        <v>101</v>
      </c>
      <c r="CF7" s="24">
        <v>960.99</v>
      </c>
      <c r="CG7" s="24" t="s">
        <v>101</v>
      </c>
      <c r="CH7" s="24" t="s">
        <v>101</v>
      </c>
      <c r="CI7" s="24" t="s">
        <v>101</v>
      </c>
      <c r="CJ7" s="24" t="s">
        <v>101</v>
      </c>
      <c r="CK7" s="24">
        <v>592.49</v>
      </c>
      <c r="CL7" s="24">
        <v>588.46</v>
      </c>
      <c r="CM7" s="24" t="s">
        <v>101</v>
      </c>
      <c r="CN7" s="24" t="s">
        <v>101</v>
      </c>
      <c r="CO7" s="24" t="s">
        <v>101</v>
      </c>
      <c r="CP7" s="24" t="s">
        <v>101</v>
      </c>
      <c r="CQ7" s="24">
        <v>28.95</v>
      </c>
      <c r="CR7" s="24" t="s">
        <v>101</v>
      </c>
      <c r="CS7" s="24" t="s">
        <v>101</v>
      </c>
      <c r="CT7" s="24" t="s">
        <v>101</v>
      </c>
      <c r="CU7" s="24" t="s">
        <v>101</v>
      </c>
      <c r="CV7" s="24">
        <v>34.04</v>
      </c>
      <c r="CW7" s="24">
        <v>34.07</v>
      </c>
      <c r="CX7" s="24" t="s">
        <v>101</v>
      </c>
      <c r="CY7" s="24" t="s">
        <v>101</v>
      </c>
      <c r="CZ7" s="24" t="s">
        <v>101</v>
      </c>
      <c r="DA7" s="24" t="s">
        <v>101</v>
      </c>
      <c r="DB7" s="24">
        <v>87.5</v>
      </c>
      <c r="DC7" s="24" t="s">
        <v>101</v>
      </c>
      <c r="DD7" s="24" t="s">
        <v>101</v>
      </c>
      <c r="DE7" s="24" t="s">
        <v>101</v>
      </c>
      <c r="DF7" s="24" t="s">
        <v>101</v>
      </c>
      <c r="DG7" s="24">
        <v>90.07</v>
      </c>
      <c r="DH7" s="24">
        <v>89.95</v>
      </c>
      <c r="DI7" s="24" t="s">
        <v>101</v>
      </c>
      <c r="DJ7" s="24" t="s">
        <v>101</v>
      </c>
      <c r="DK7" s="24" t="s">
        <v>101</v>
      </c>
      <c r="DL7" s="24" t="s">
        <v>101</v>
      </c>
      <c r="DM7" s="24">
        <v>4.75</v>
      </c>
      <c r="DN7" s="24" t="s">
        <v>101</v>
      </c>
      <c r="DO7" s="24" t="s">
        <v>101</v>
      </c>
      <c r="DP7" s="24" t="s">
        <v>101</v>
      </c>
      <c r="DQ7" s="24" t="s">
        <v>101</v>
      </c>
      <c r="DR7" s="24">
        <v>36.51</v>
      </c>
      <c r="DS7" s="24">
        <v>36.31</v>
      </c>
      <c r="DT7" s="24" t="s">
        <v>101</v>
      </c>
      <c r="DU7" s="24" t="s">
        <v>101</v>
      </c>
      <c r="DV7" s="24" t="s">
        <v>101</v>
      </c>
      <c r="DW7" s="24" t="s">
        <v>101</v>
      </c>
      <c r="DX7" s="24">
        <v>0</v>
      </c>
      <c r="DY7" s="24" t="s">
        <v>101</v>
      </c>
      <c r="DZ7" s="24" t="s">
        <v>101</v>
      </c>
      <c r="EA7" s="24" t="s">
        <v>101</v>
      </c>
      <c r="EB7" s="24" t="s">
        <v>101</v>
      </c>
      <c r="EC7" s="24">
        <v>0</v>
      </c>
      <c r="ED7" s="24">
        <v>0</v>
      </c>
      <c r="EE7" s="24" t="s">
        <v>101</v>
      </c>
      <c r="EF7" s="24" t="s">
        <v>101</v>
      </c>
      <c r="EG7" s="24" t="s">
        <v>101</v>
      </c>
      <c r="EH7" s="24" t="s">
        <v>101</v>
      </c>
      <c r="EI7" s="24">
        <v>0</v>
      </c>
      <c r="EJ7" s="24" t="s">
        <v>101</v>
      </c>
      <c r="EK7" s="24" t="s">
        <v>101</v>
      </c>
      <c r="EL7" s="24" t="s">
        <v>101</v>
      </c>
      <c r="EM7" s="24" t="s">
        <v>101</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110</v>
      </c>
      <c r="D13" t="s">
        <v>109</v>
      </c>
      <c r="E13" t="s">
        <v>109</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ys00666</cp:lastModifiedBy>
  <dcterms:created xsi:type="dcterms:W3CDTF">2025-12-23T06:28:30Z</dcterms:created>
  <dcterms:modified xsi:type="dcterms:W3CDTF">2026-01-26T23:52:15Z</dcterms:modified>
  <cp:category/>
</cp:coreProperties>
</file>