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Y:\01大田市役所\05上下水道部\管理課\300 各種調査もの\【毎年必ず】公営企業に係る経営分析表\20260205〆公営企業に係る経営比較分析表\"/>
    </mc:Choice>
  </mc:AlternateContent>
  <xr:revisionPtr revIDLastSave="0" documentId="13_ncr:1_{4B57AEEE-2A8E-4E80-92F7-15480426C9F9}" xr6:coauthVersionLast="45" xr6:coauthVersionMax="47" xr10:uidLastSave="{00000000-0000-0000-0000-000000000000}"/>
  <workbookProtection workbookAlgorithmName="SHA-512" workbookHashValue="gNa/aeOdzfyrzf/kcsHYz0YrXE9MqCjkFUibwLiQOxJ1W0NmcK+Xetr0PgXP+ZqHxJ5ki/GuCSm/ejaAqN0icQ==" workbookSaltValue="I/yzSC3zWWAvj8y+gj6tz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Q6" i="5"/>
  <c r="W10" i="4" s="1"/>
  <c r="P6" i="5"/>
  <c r="P10" i="4" s="1"/>
  <c r="O6" i="5"/>
  <c r="I10" i="4" s="1"/>
  <c r="N6" i="5"/>
  <c r="B10" i="4" s="1"/>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I85" i="4"/>
  <c r="G85" i="4"/>
  <c r="F85" i="4"/>
  <c r="AD10" i="4"/>
  <c r="I8" i="4"/>
  <c r="B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<sst xmlns="http://schemas.openxmlformats.org/spreadsheetml/2006/main" count="319" uniqueCount="116">
  <si>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</si>
  <si>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</si>
  <si>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</si>
  <si>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</si>
  <si>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</si>
  <si>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</si>
  <si>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</si>
  <si>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</si>
  <si>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</si>
  <si>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</si>
  <si>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</si>
  <si>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</si>
  <si>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</si>
  <si>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</si>
  <si>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</si>
  <si>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</si>
  <si>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</si>
  <si>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</si>
  <si>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</si>
  <si>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</si>
  <si>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</si>
  <si>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</si>
  <si>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</si>
  <si>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</si>
  <si>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</si>
  <si>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</si>
  <si>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</si>
  <si>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</si>
  <si>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</si>
  <si>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</si>
  <si>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</si>
  <si>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</si>
  <si>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</si>
  <si>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</si>
  <si>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</si>
  <si>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</si>
  <si>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</si>
  <si>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</si>
  <si>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</si>
  <si>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</si>
  <si>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</si>
  <si>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</si>
  <si>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</si>
  <si>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</si>
  <si>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</si>
  <si>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</si>
  <si>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</si>
  <si>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</si>
  <si>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</si>
  <si>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</si>
  <si>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</si>
  <si>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</si>
  <si>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</si>
  <si>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</si>
  <si>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</si>
  <si>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</si>
  <si>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</si>
  <si>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</si>
  <si>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</si>
  <si>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</si>
  <si>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</si>
  <si>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</si>
  <si>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</si>
  <si>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</si>
  <si>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</si>
  <si>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</si>
  <si>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</si>
  <si>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</si>
  <si>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</si>
  <si>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</si>
  <si>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</si>
  <si>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</si>
  <si>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</si>
  <si>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</si>
  <si>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</si>
  <si>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</si>
  <si>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</si>
  <si>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</si>
  <si>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</si>
  <si>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</si>
  <si>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</si>
  <si>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</si>
  <si>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</si>
  <si>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</si>
  <si>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</si>
  <si>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</si>
  <si>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</si>
  <si>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</si>
  <si>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</si>
  <si>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</si>
  <si>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</si>
  <si>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</si>
  <si>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</si>
  <si>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</si>
  <si>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</si>
  <si>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</si>
  <si>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大田市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</si>
  <si>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</si>
  <si>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</si>
  <si>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</si>
  <si>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</si>
  <si>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</si>
  <si>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</si>
  <si>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</si>
  <si>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</si>
  <si>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</si>
  <si>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</si>
  <si>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</si>
  <si>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</si>
  <si>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</si>
  <si>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</si>
  <si>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</si>
  <si>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</si>
  <si>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③管渠改善率
　令和6年度末現在、供用開始後27年を経過する。
　現在のところ、法定耐用年数50年を経過した管渠はなく、また、令和2年度にはストックマネジメント事業により施設の機能診断を行ったが、その結果を見ても早急な更新を要する管渠は見受けられなかった。</t>
    <phoneticPr fontId="4"/>
  </si>
  <si>
    <t>　平成9年度に供用を開始し既に施設整備を終えているが、建設投資に見合った使用料収入に結びついていないため、一般会計からの繰入金に依存せざるを得ない経営状況となっている。
　高齢化による人口減少や管渠等の汚水処理施設全体の老朽化が進む中、平成28年度に策定した経営戦略により、施設の更新時期に合わせてダウンサイジング等について検討していくとともに、維持管理費の削減、適正な使用料収入の確保といった経営の健全化について検討していく必要がある。</t>
    <phoneticPr fontId="4"/>
  </si>
  <si>
    <t>　地方公営企業法の一部適用となった初年度であり、前年度との比較はできないが、同じ項目があったものは、()内に前年度数値を記載している。
①収益的収支比率（107.89）
　100％を上回っているものの、経常収益の大部分は他会計補助金などの営業外収益である。
②累積欠損金比率
　純利益となった事により数値が0％となっている。
③流動比率
　次年度に償還する元金が多く、また、資金についても余裕がないため、比率が悪くなっている。
④企業債残高対事業規模比率
　償還残高は年々減少していくため、比率は良くなっていく見込みである。
⑤経費回収率（50.82）、⑥汚水処理原価（302.53）
　料金収入は増える見込みはないが、維持管理費は増加していくと考えられる。
⑦施設利用率（53.56）
　施設利用率は、ほぼ横ばい状態である。
⑧水洗化率（93.58）
　類似団体や全国平均よりも上回っており、適切な水処理が行われている。</t>
    <rPh sb="130" eb="135">
      <t>ルイセキケッソンキン</t>
    </rPh>
    <rPh sb="135" eb="137">
      <t>ヒリツ</t>
    </rPh>
    <rPh sb="139" eb="142">
      <t>ジュンリエキ</t>
    </rPh>
    <rPh sb="146" eb="147">
      <t>コト</t>
    </rPh>
    <rPh sb="150" eb="152">
      <t>スウチ</t>
    </rPh>
    <rPh sb="164" eb="168">
      <t>リュウドウヒリツ</t>
    </rPh>
    <rPh sb="170" eb="173">
      <t>ジネンド</t>
    </rPh>
    <rPh sb="174" eb="176">
      <t>ショウカン</t>
    </rPh>
    <rPh sb="178" eb="180">
      <t>ガンキン</t>
    </rPh>
    <rPh sb="181" eb="182">
      <t>オオ</t>
    </rPh>
    <rPh sb="187" eb="189">
      <t>シキン</t>
    </rPh>
    <rPh sb="194" eb="196">
      <t>ヨユウ</t>
    </rPh>
    <rPh sb="202" eb="204">
      <t>ヒリツ</t>
    </rPh>
    <rPh sb="205" eb="206">
      <t>ワル</t>
    </rPh>
    <rPh sb="229" eb="233">
      <t>ショウカンザンダカ</t>
    </rPh>
    <rPh sb="234" eb="236">
      <t>ネンネン</t>
    </rPh>
    <rPh sb="236" eb="238">
      <t>ゲンショウ</t>
    </rPh>
    <rPh sb="245" eb="247">
      <t>ヒリツ</t>
    </rPh>
    <rPh sb="248" eb="249">
      <t>ヨ</t>
    </rPh>
    <rPh sb="255" eb="257">
      <t>ミコ</t>
    </rPh>
    <rPh sb="278" eb="284">
      <t>オスイショリゲンカ</t>
    </rPh>
    <rPh sb="294" eb="298">
      <t>リョウキンシュウニュウ</t>
    </rPh>
    <rPh sb="299" eb="300">
      <t>フ</t>
    </rPh>
    <rPh sb="302" eb="304">
      <t>ミコ</t>
    </rPh>
    <rPh sb="310" eb="315">
      <t>イジカンリヒ</t>
    </rPh>
    <rPh sb="316" eb="318">
      <t>ゾウカ</t>
    </rPh>
    <rPh sb="323" eb="324">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</si>
</sst>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quotePrefix="1"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889-45DF-B082-F9B67E24DE8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6889-45DF-B082-F9B67E24DE8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49.79</c:v>
                </c:pt>
              </c:numCache>
            </c:numRef>
          </c:val>
          <c:extLst>
            <c:ext xmlns:c16="http://schemas.microsoft.com/office/drawing/2014/chart" uri="{C3380CC4-5D6E-409C-BE32-E72D297353CC}">
              <c16:uniqueId val="{00000000-4A04-4327-8642-889B3A6F8B1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4A04-4327-8642-889B3A6F8B1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95.35</c:v>
                </c:pt>
              </c:numCache>
            </c:numRef>
          </c:val>
          <c:extLst>
            <c:ext xmlns:c16="http://schemas.microsoft.com/office/drawing/2014/chart" uri="{C3380CC4-5D6E-409C-BE32-E72D297353CC}">
              <c16:uniqueId val="{00000000-E9A5-470A-AA68-F952A24B49A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E9A5-470A-AA68-F952A24B49A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108.44</c:v>
                </c:pt>
              </c:numCache>
            </c:numRef>
          </c:val>
          <c:extLst>
            <c:ext xmlns:c16="http://schemas.microsoft.com/office/drawing/2014/chart" uri="{C3380CC4-5D6E-409C-BE32-E72D297353CC}">
              <c16:uniqueId val="{00000000-DC98-471D-843A-CB1EC3B0A5A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DC98-471D-843A-CB1EC3B0A5A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53.91</c:v>
                </c:pt>
              </c:numCache>
            </c:numRef>
          </c:val>
          <c:extLst>
            <c:ext xmlns:c16="http://schemas.microsoft.com/office/drawing/2014/chart" uri="{C3380CC4-5D6E-409C-BE32-E72D297353CC}">
              <c16:uniqueId val="{00000000-A8CC-491A-A94B-EEB8A4CD859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A8CC-491A-A94B-EEB8A4CD859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48B-4AEB-AF57-497897C3AF8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548B-4AEB-AF57-497897C3AF8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9DE-4601-B900-C49A25BD88B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E9DE-4601-B900-C49A25BD88B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14.13</c:v>
                </c:pt>
              </c:numCache>
            </c:numRef>
          </c:val>
          <c:extLst>
            <c:ext xmlns:c16="http://schemas.microsoft.com/office/drawing/2014/chart" uri="{C3380CC4-5D6E-409C-BE32-E72D297353CC}">
              <c16:uniqueId val="{00000000-A5C2-47C7-A1F9-0CB954B0D4A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A5C2-47C7-A1F9-0CB954B0D4A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444.77</c:v>
                </c:pt>
              </c:numCache>
            </c:numRef>
          </c:val>
          <c:extLst>
            <c:ext xmlns:c16="http://schemas.microsoft.com/office/drawing/2014/chart" uri="{C3380CC4-5D6E-409C-BE32-E72D297353CC}">
              <c16:uniqueId val="{00000000-6518-48C3-A258-9B4D798A530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6518-48C3-A258-9B4D798A530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62.45</c:v>
                </c:pt>
              </c:numCache>
            </c:numRef>
          </c:val>
          <c:extLst>
            <c:ext xmlns:c16="http://schemas.microsoft.com/office/drawing/2014/chart" uri="{C3380CC4-5D6E-409C-BE32-E72D297353CC}">
              <c16:uniqueId val="{00000000-60C0-485D-8894-3B115F630C9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60C0-485D-8894-3B115F630C9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279.32</c:v>
                </c:pt>
              </c:numCache>
            </c:numRef>
          </c:val>
          <c:extLst>
            <c:ext xmlns:c16="http://schemas.microsoft.com/office/drawing/2014/chart" uri="{C3380CC4-5D6E-409C-BE32-E72D297353CC}">
              <c16:uniqueId val="{00000000-636A-4D36-99FE-78574DC4A45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636A-4D36-99FE-78574DC4A45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0" zoomScale="70" zoomScaleNormal="70" workbookViewId="0">
      <selection activeCell="BL16" sqref="BL16:BZ44"/>
    </sheetView>
  </sheetViews>
  <sheetFormatPr defaultColWidth="2.625" defaultRowHeight="13.5" x14ac:dyDescent="0.15"/>
  <cols>
    <col min="1" max="1" width="2.625" customWidth="1"/>
    <col min="2" max="62" width="3.8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島根県　大田市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46">
        <f>データ!S6</f>
        <v>31475</v>
      </c>
      <c r="AM8" s="46"/>
      <c r="AN8" s="46"/>
      <c r="AO8" s="46"/>
      <c r="AP8" s="46"/>
      <c r="AQ8" s="46"/>
      <c r="AR8" s="46"/>
      <c r="AS8" s="46"/>
      <c r="AT8" s="45">
        <f>データ!T6</f>
        <v>435.34</v>
      </c>
      <c r="AU8" s="45"/>
      <c r="AV8" s="45"/>
      <c r="AW8" s="45"/>
      <c r="AX8" s="45"/>
      <c r="AY8" s="45"/>
      <c r="AZ8" s="45"/>
      <c r="BA8" s="45"/>
      <c r="BB8" s="45">
        <f>データ!U6</f>
        <v>72.3</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85.69</v>
      </c>
      <c r="J10" s="45"/>
      <c r="K10" s="45"/>
      <c r="L10" s="45"/>
      <c r="M10" s="45"/>
      <c r="N10" s="45"/>
      <c r="O10" s="45"/>
      <c r="P10" s="45">
        <f>データ!P6</f>
        <v>1.52</v>
      </c>
      <c r="Q10" s="45"/>
      <c r="R10" s="45"/>
      <c r="S10" s="45"/>
      <c r="T10" s="45"/>
      <c r="U10" s="45"/>
      <c r="V10" s="45"/>
      <c r="W10" s="45">
        <f>データ!Q6</f>
        <v>100</v>
      </c>
      <c r="X10" s="45"/>
      <c r="Y10" s="45"/>
      <c r="Z10" s="45"/>
      <c r="AA10" s="45"/>
      <c r="AB10" s="45"/>
      <c r="AC10" s="45"/>
      <c r="AD10" s="46">
        <f>データ!R6</f>
        <v>3850</v>
      </c>
      <c r="AE10" s="46"/>
      <c r="AF10" s="46"/>
      <c r="AG10" s="46"/>
      <c r="AH10" s="46"/>
      <c r="AI10" s="46"/>
      <c r="AJ10" s="46"/>
      <c r="AK10" s="2"/>
      <c r="AL10" s="46">
        <f>データ!V6</f>
        <v>473</v>
      </c>
      <c r="AM10" s="46"/>
      <c r="AN10" s="46"/>
      <c r="AO10" s="46"/>
      <c r="AP10" s="46"/>
      <c r="AQ10" s="46"/>
      <c r="AR10" s="46"/>
      <c r="AS10" s="46"/>
      <c r="AT10" s="45">
        <f>データ!W6</f>
        <v>0.24</v>
      </c>
      <c r="AU10" s="45"/>
      <c r="AV10" s="45"/>
      <c r="AW10" s="45"/>
      <c r="AX10" s="45"/>
      <c r="AY10" s="45"/>
      <c r="AZ10" s="45"/>
      <c r="BA10" s="45"/>
      <c r="BB10" s="45">
        <f>データ!X6</f>
        <v>1970.83</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rrKx0bTj39IdywulXCGe2ZfG4D3iI3as9PHDH2/xP8aobTyWOYNEHMIcMP19CP/ShDULFy7rMaJNirdu96lJKQ==" saltValue="So50oLdMH8VsM9pSLCga2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322059</v>
      </c>
      <c r="D6" s="19">
        <f t="shared" si="3"/>
        <v>46</v>
      </c>
      <c r="E6" s="19">
        <f t="shared" si="3"/>
        <v>17</v>
      </c>
      <c r="F6" s="19">
        <f t="shared" si="3"/>
        <v>5</v>
      </c>
      <c r="G6" s="19">
        <f t="shared" si="3"/>
        <v>0</v>
      </c>
      <c r="H6" s="19" t="str">
        <f t="shared" si="3"/>
        <v>島根県　大田市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85.69</v>
      </c>
      <c r="P6" s="20">
        <f t="shared" si="3"/>
        <v>1.52</v>
      </c>
      <c r="Q6" s="20">
        <f t="shared" si="3"/>
        <v>100</v>
      </c>
      <c r="R6" s="20">
        <f t="shared" si="3"/>
        <v>3850</v>
      </c>
      <c r="S6" s="20">
        <f t="shared" si="3"/>
        <v>31475</v>
      </c>
      <c r="T6" s="20">
        <f t="shared" si="3"/>
        <v>435.34</v>
      </c>
      <c r="U6" s="20">
        <f t="shared" si="3"/>
        <v>72.3</v>
      </c>
      <c r="V6" s="20">
        <f t="shared" si="3"/>
        <v>473</v>
      </c>
      <c r="W6" s="20">
        <f t="shared" si="3"/>
        <v>0.24</v>
      </c>
      <c r="X6" s="20">
        <f t="shared" si="3"/>
        <v>1970.83</v>
      </c>
      <c r="Y6" s="21" t="str">
        <f>IF(Y7="",NA(),Y7)</f>
        <v>-</v>
      </c>
      <c r="Z6" s="21" t="str">
        <f t="shared" ref="Z6:AH6" si="4">IF(Z7="",NA(),Z7)</f>
        <v>-</v>
      </c>
      <c r="AA6" s="21" t="str">
        <f t="shared" si="4"/>
        <v>-</v>
      </c>
      <c r="AB6" s="21" t="str">
        <f t="shared" si="4"/>
        <v>-</v>
      </c>
      <c r="AC6" s="21">
        <f t="shared" si="4"/>
        <v>108.44</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14.13</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444.77</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62.45</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279.32</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49.79</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95.35</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53.91</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322059</v>
      </c>
      <c r="D7" s="23">
        <v>46</v>
      </c>
      <c r="E7" s="23">
        <v>17</v>
      </c>
      <c r="F7" s="23">
        <v>5</v>
      </c>
      <c r="G7" s="23">
        <v>0</v>
      </c>
      <c r="H7" s="23" t="s">
        <v>96</v>
      </c>
      <c r="I7" s="23" t="s">
        <v>97</v>
      </c>
      <c r="J7" s="23" t="s">
        <v>98</v>
      </c>
      <c r="K7" s="23" t="s">
        <v>99</v>
      </c>
      <c r="L7" s="23" t="s">
        <v>100</v>
      </c>
      <c r="M7" s="23" t="s">
        <v>101</v>
      </c>
      <c r="N7" s="24" t="s">
        <v>102</v>
      </c>
      <c r="O7" s="24">
        <v>85.69</v>
      </c>
      <c r="P7" s="24">
        <v>1.52</v>
      </c>
      <c r="Q7" s="24">
        <v>100</v>
      </c>
      <c r="R7" s="24">
        <v>3850</v>
      </c>
      <c r="S7" s="24">
        <v>31475</v>
      </c>
      <c r="T7" s="24">
        <v>435.34</v>
      </c>
      <c r="U7" s="24">
        <v>72.3</v>
      </c>
      <c r="V7" s="24">
        <v>473</v>
      </c>
      <c r="W7" s="24">
        <v>0.24</v>
      </c>
      <c r="X7" s="24">
        <v>1970.83</v>
      </c>
      <c r="Y7" s="24" t="s">
        <v>102</v>
      </c>
      <c r="Z7" s="24" t="s">
        <v>102</v>
      </c>
      <c r="AA7" s="24" t="s">
        <v>102</v>
      </c>
      <c r="AB7" s="24" t="s">
        <v>102</v>
      </c>
      <c r="AC7" s="24">
        <v>108.44</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14.13</v>
      </c>
      <c r="AZ7" s="24" t="s">
        <v>102</v>
      </c>
      <c r="BA7" s="24" t="s">
        <v>102</v>
      </c>
      <c r="BB7" s="24" t="s">
        <v>102</v>
      </c>
      <c r="BC7" s="24" t="s">
        <v>102</v>
      </c>
      <c r="BD7" s="24">
        <v>58.25</v>
      </c>
      <c r="BE7" s="24">
        <v>47.19</v>
      </c>
      <c r="BF7" s="24" t="s">
        <v>102</v>
      </c>
      <c r="BG7" s="24" t="s">
        <v>102</v>
      </c>
      <c r="BH7" s="24" t="s">
        <v>102</v>
      </c>
      <c r="BI7" s="24" t="s">
        <v>102</v>
      </c>
      <c r="BJ7" s="24">
        <v>444.77</v>
      </c>
      <c r="BK7" s="24" t="s">
        <v>102</v>
      </c>
      <c r="BL7" s="24" t="s">
        <v>102</v>
      </c>
      <c r="BM7" s="24" t="s">
        <v>102</v>
      </c>
      <c r="BN7" s="24" t="s">
        <v>102</v>
      </c>
      <c r="BO7" s="24">
        <v>791.46</v>
      </c>
      <c r="BP7" s="24">
        <v>798.1</v>
      </c>
      <c r="BQ7" s="24" t="s">
        <v>102</v>
      </c>
      <c r="BR7" s="24" t="s">
        <v>102</v>
      </c>
      <c r="BS7" s="24" t="s">
        <v>102</v>
      </c>
      <c r="BT7" s="24" t="s">
        <v>102</v>
      </c>
      <c r="BU7" s="24">
        <v>62.45</v>
      </c>
      <c r="BV7" s="24" t="s">
        <v>102</v>
      </c>
      <c r="BW7" s="24" t="s">
        <v>102</v>
      </c>
      <c r="BX7" s="24" t="s">
        <v>102</v>
      </c>
      <c r="BY7" s="24" t="s">
        <v>102</v>
      </c>
      <c r="BZ7" s="24">
        <v>47.96</v>
      </c>
      <c r="CA7" s="24">
        <v>54.51</v>
      </c>
      <c r="CB7" s="24" t="s">
        <v>102</v>
      </c>
      <c r="CC7" s="24" t="s">
        <v>102</v>
      </c>
      <c r="CD7" s="24" t="s">
        <v>102</v>
      </c>
      <c r="CE7" s="24" t="s">
        <v>102</v>
      </c>
      <c r="CF7" s="24">
        <v>279.32</v>
      </c>
      <c r="CG7" s="24" t="s">
        <v>102</v>
      </c>
      <c r="CH7" s="24" t="s">
        <v>102</v>
      </c>
      <c r="CI7" s="24" t="s">
        <v>102</v>
      </c>
      <c r="CJ7" s="24" t="s">
        <v>102</v>
      </c>
      <c r="CK7" s="24">
        <v>325.85000000000002</v>
      </c>
      <c r="CL7" s="24">
        <v>286.33</v>
      </c>
      <c r="CM7" s="24" t="s">
        <v>102</v>
      </c>
      <c r="CN7" s="24" t="s">
        <v>102</v>
      </c>
      <c r="CO7" s="24" t="s">
        <v>102</v>
      </c>
      <c r="CP7" s="24" t="s">
        <v>102</v>
      </c>
      <c r="CQ7" s="24">
        <v>49.79</v>
      </c>
      <c r="CR7" s="24" t="s">
        <v>102</v>
      </c>
      <c r="CS7" s="24" t="s">
        <v>102</v>
      </c>
      <c r="CT7" s="24" t="s">
        <v>102</v>
      </c>
      <c r="CU7" s="24" t="s">
        <v>102</v>
      </c>
      <c r="CV7" s="24">
        <v>45.32</v>
      </c>
      <c r="CW7" s="24">
        <v>49.92</v>
      </c>
      <c r="CX7" s="24" t="s">
        <v>102</v>
      </c>
      <c r="CY7" s="24" t="s">
        <v>102</v>
      </c>
      <c r="CZ7" s="24" t="s">
        <v>102</v>
      </c>
      <c r="DA7" s="24" t="s">
        <v>102</v>
      </c>
      <c r="DB7" s="24">
        <v>95.35</v>
      </c>
      <c r="DC7" s="24" t="s">
        <v>102</v>
      </c>
      <c r="DD7" s="24" t="s">
        <v>102</v>
      </c>
      <c r="DE7" s="24" t="s">
        <v>102</v>
      </c>
      <c r="DF7" s="24" t="s">
        <v>102</v>
      </c>
      <c r="DG7" s="24">
        <v>83.54</v>
      </c>
      <c r="DH7" s="24">
        <v>87.8</v>
      </c>
      <c r="DI7" s="24" t="s">
        <v>102</v>
      </c>
      <c r="DJ7" s="24" t="s">
        <v>102</v>
      </c>
      <c r="DK7" s="24" t="s">
        <v>102</v>
      </c>
      <c r="DL7" s="24" t="s">
        <v>102</v>
      </c>
      <c r="DM7" s="24">
        <v>53.91</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伊藤昌彦</cp:lastModifiedBy>
  <cp:lastPrinted>2026-02-04T07:23:21Z</cp:lastPrinted>
  <dcterms:created xsi:type="dcterms:W3CDTF">2025-12-23T06:22:20Z</dcterms:created>
  <dcterms:modified xsi:type="dcterms:W3CDTF">2026-02-04T07:23:25Z</dcterms:modified>
  <cp:category/>
</cp:coreProperties>
</file>