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経営戦略\R7\R8.1.13_公営企業に係る経営比較分析表（令和６年度決算）の分析・公表について\04_団体→県\05_大田市\"/>
    </mc:Choice>
  </mc:AlternateContent>
  <xr:revisionPtr revIDLastSave="0" documentId="13_ncr:1_{BC2178B1-E4CF-4B8D-AEDC-B4797B74124A}" xr6:coauthVersionLast="47" xr6:coauthVersionMax="47" xr10:uidLastSave="{00000000-0000-0000-0000-000000000000}"/>
  <workbookProtection workbookAlgorithmName="SHA-512" workbookHashValue="8He63h9DEqUacD6B58n/GqlDeq8xX7eOpneJUzMWSuHlsHyP0Dg39Bfp5fKFlS56tnPnu7Z5yiqhldSoUCng3Q==" workbookSaltValue="3ICHxjvEkBmnlxhqrr9hRw=="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BB10" i="4"/>
  <c r="AT10" i="4"/>
  <c r="P10" i="4"/>
  <c r="AT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<sst xmlns="http://schemas.openxmlformats.org/spreadsheetml/2006/main" count="231" uniqueCount="116">
  <si>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</si>
  <si>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</si>
  <si>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</si>
  <si>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</si>
  <si>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</si>
  <si>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</si>
  <si>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</si>
  <si>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</si>
  <si>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</si>
  <si>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</si>
  <si>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</si>
  <si>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</si>
  <si>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</si>
  <si>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</si>
  <si>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</si>
  <si>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</si>
  <si>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</si>
  <si>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</si>
  <si>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</si>
  <si>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</si>
  <si>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</si>
  <si>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</si>
  <si>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</si>
  <si>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</si>
  <si>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</si>
  <si>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</si>
  <si>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</si>
  <si>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</si>
  <si>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</si>
  <si>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</si>
  <si>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</si>
  <si>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</si>
  <si>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</si>
  <si>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</si>
  <si>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</si>
  <si>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</si>
  <si>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</si>
  <si>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</si>
  <si>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</si>
  <si>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</si>
  <si>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</si>
  <si>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</si>
  <si>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</si>
  <si>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</si>
  <si>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</si>
  <si>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</si>
  <si>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</si>
  <si>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</si>
  <si>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</si>
  <si>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</si>
  <si>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</si>
  <si>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</si>
  <si>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</si>
  <si>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</si>
  <si>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</si>
  <si>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</si>
  <si>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</si>
  <si>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</si>
  <si>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</si>
  <si>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</si>
  <si>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</si>
  <si>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</si>
  <si>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</si>
  <si>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</si>
  <si>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</si>
  <si>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</si>
  <si>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</si>
  <si>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</si>
  <si>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</si>
  <si>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</si>
  <si>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</si>
  <si>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</si>
  <si>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</si>
  <si>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</si>
  <si>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</si>
  <si>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</si>
  <si>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</si>
  <si>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</si>
  <si>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</si>
  <si>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</si>
  <si>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</si>
  <si>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</si>
  <si>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</si>
  <si>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</si>
  <si>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</si>
  <si>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</si>
  <si>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</si>
  <si>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</si>
  <si>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</si>
  <si>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</si>
  <si>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</si>
  <si>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</si>
  <si>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</si>
  <si>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</si>
  <si>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</si>
  <si>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</si>
  <si>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大田市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</si>
  <si>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</si>
  <si>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</si>
  <si>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</si>
  <si>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</si>
  <si>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</si>
  <si>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</si>
  <si>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</si>
  <si>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</si>
  <si>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</si>
  <si>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</si>
  <si>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</si>
  <si>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</si>
  <si>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</si>
  <si>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</si>
  <si>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</si>
  <si>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</si>
  <si>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管路については法定耐用年数50年のため、減価償却はまだ進んでいないが、処理場施設内の機械設備等は更新するものが出始めており、今後、計画的に更新していく必要がある。
②管渠老朽化率、③管渠改善率
　令和6年度末現在、供用開始から16年を経過している。現在のところ、法定耐用年数50年を経過した管渠も無く、更新の必要性は低い。</t>
    <phoneticPr fontId="4"/>
  </si>
  <si>
    <t>当市の公共下水道事業は、供用開始後16年を経過したが、現在も第2次整備計画期間中であるため、施設利用率や水洗化率は類似団体平均を下回っている。
　令和2年度から地方公営企業法による会計処理に移行した。令和3年度に策定した経営戦略に基づき、接続率の向上や経費節減など、引き続き、経営基盤の強化に努めていく。</t>
    <phoneticPr fontId="4"/>
  </si>
  <si>
    <t>①経常収支比率
　下水道接続の進捗に伴い使用料収入は増加したが、施設維持管理費や減価償却費も増加し、昨年度に比べ悪化し、100％を下回った。経常収益の大部分は他会計補助金などの営業外収益である。
②累積欠損金比率
　令和2年度に公営企業へ移行したが、その時点で欠損金が発生していた。欠損金の解消に努め、健全経営を目指したい。
③流動比率
　100％を上回っているが、期中においては下水道整備事業に係る支払いのために多額の資金を確保しておく必要があり、資金繰りに苦慮している。四半期ごとに繰入れる一般会計繰入金や、基金の振替運用及び一時借入により運転資金を確保している。
④企業債残高対事業規模比率
　下水道整備に伴い企業債残高は年々増加しているため、この指標は整備完了までは上昇していくことが見込まれる。
⑤経費回収率、⑥汚水処理原価、⑦施設利用率　
有収水量の増加に伴って使用料収入は増加しているが、維持管理費も増加しており、経費回収率、汚水処理原価ともに悪化している。施設利用率は下水道接続の進捗に伴い増えている。
⑧水洗化率
　水洗化率は悪化傾向にあるため、整備の完了した区域の一層の下水道接続促進に務める。</t>
    <rPh sb="40" eb="45">
      <t>ゲンカショウキャクヒ</t>
    </rPh>
    <rPh sb="65" eb="67">
      <t>シタマワ</t>
    </rPh>
    <rPh sb="185" eb="187">
      <t>キチュウ</t>
    </rPh>
    <rPh sb="200" eb="201">
      <t>カカ</t>
    </rPh>
    <rPh sb="202" eb="204">
      <t>シハラ</t>
    </rPh>
    <rPh sb="209" eb="211">
      <t>タガク</t>
    </rPh>
    <rPh sb="212" eb="214">
      <t>シキン</t>
    </rPh>
    <rPh sb="215" eb="217">
      <t>カクホ</t>
    </rPh>
    <rPh sb="221" eb="223">
      <t>ヒツヨウ</t>
    </rPh>
    <rPh sb="239" eb="242">
      <t>シハンキ</t>
    </rPh>
    <rPh sb="245" eb="246">
      <t>ク</t>
    </rPh>
    <rPh sb="246" eb="247">
      <t>イ</t>
    </rPh>
    <rPh sb="265" eb="266">
      <t>オヨ</t>
    </rPh>
    <rPh sb="267" eb="271">
      <t>イチジカリイレ</t>
    </rPh>
    <rPh sb="306" eb="308">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</si>
</sst>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80-46D0-BA0A-DC5E258B67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0.06</c:v>
                </c:pt>
                <c:pt idx="1">
                  <c:v>0</c:v>
                </c:pt>
                <c:pt idx="2">
                  <c:v>0</c:v>
                </c:pt>
                <c:pt idx="3" formatCode="#,##0.00;&quot;△&quot;#,##0.00;&quot;-&quot;">
                  <c:v>0.57999999999999996</c:v>
                </c:pt>
                <c:pt idx="4" formatCode="#,##0.00;&quot;△&quot;#,##0.00;&quot;-&quot;">
                  <c:v>0.09</c:v>
                </c:pt>
              </c:numCache>
            </c:numRef>
          </c:val>
          <c:smooth val="0"/>
          <c:extLst>
            <c:ext xmlns:c16="http://schemas.microsoft.com/office/drawing/2014/chart" uri="{C3380CC4-5D6E-409C-BE32-E72D297353CC}">
              <c16:uniqueId val="{00000001-C580-46D0-BA0A-DC5E258B67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c:v>
                </c:pt>
                <c:pt idx="1">
                  <c:v>41.95</c:v>
                </c:pt>
                <c:pt idx="2">
                  <c:v>44.28</c:v>
                </c:pt>
                <c:pt idx="3">
                  <c:v>46.56</c:v>
                </c:pt>
                <c:pt idx="4">
                  <c:v>48.74</c:v>
                </c:pt>
              </c:numCache>
            </c:numRef>
          </c:val>
          <c:extLst>
            <c:ext xmlns:c16="http://schemas.microsoft.com/office/drawing/2014/chart" uri="{C3380CC4-5D6E-409C-BE32-E72D297353CC}">
              <c16:uniqueId val="{00000000-9560-4488-B259-1AC234156AC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44.83</c:v>
                </c:pt>
                <c:pt idx="1">
                  <c:v>43.76</c:v>
                </c:pt>
                <c:pt idx="2">
                  <c:v>46.26</c:v>
                </c:pt>
                <c:pt idx="3">
                  <c:v>49.28</c:v>
                </c:pt>
                <c:pt idx="4">
                  <c:v>50.62</c:v>
                </c:pt>
              </c:numCache>
            </c:numRef>
          </c:val>
          <c:smooth val="0"/>
          <c:extLst>
            <c:ext xmlns:c16="http://schemas.microsoft.com/office/drawing/2014/chart" uri="{C3380CC4-5D6E-409C-BE32-E72D297353CC}">
              <c16:uniqueId val="{00000001-9560-4488-B259-1AC234156AC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47.48</c:v>
                </c:pt>
                <c:pt idx="1">
                  <c:v>51.16</c:v>
                </c:pt>
                <c:pt idx="2">
                  <c:v>50.17</c:v>
                </c:pt>
                <c:pt idx="3">
                  <c:v>48.15</c:v>
                </c:pt>
                <c:pt idx="4">
                  <c:v>47.52</c:v>
                </c:pt>
              </c:numCache>
            </c:numRef>
          </c:val>
          <c:extLst>
            <c:ext xmlns:c16="http://schemas.microsoft.com/office/drawing/2014/chart" uri="{C3380CC4-5D6E-409C-BE32-E72D297353CC}">
              <c16:uniqueId val="{00000000-65F5-4D88-8AAF-C87CEE2B97B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60.57</c:v>
                </c:pt>
                <c:pt idx="1">
                  <c:v>65.75</c:v>
                </c:pt>
                <c:pt idx="2">
                  <c:v>56.49</c:v>
                </c:pt>
                <c:pt idx="3">
                  <c:v>79.7</c:v>
                </c:pt>
                <c:pt idx="4">
                  <c:v>79</c:v>
                </c:pt>
              </c:numCache>
            </c:numRef>
          </c:val>
          <c:smooth val="0"/>
          <c:extLst>
            <c:ext xmlns:c16="http://schemas.microsoft.com/office/drawing/2014/chart" uri="{C3380CC4-5D6E-409C-BE32-E72D297353CC}">
              <c16:uniqueId val="{00000001-65F5-4D88-8AAF-C87CEE2B97B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105.96</c:v>
                </c:pt>
                <c:pt idx="1">
                  <c:v>100.19</c:v>
                </c:pt>
                <c:pt idx="2">
                  <c:v>107.49</c:v>
                </c:pt>
                <c:pt idx="3">
                  <c:v>100.14</c:v>
                </c:pt>
                <c:pt idx="4">
                  <c:v>91.52</c:v>
                </c:pt>
              </c:numCache>
            </c:numRef>
          </c:val>
          <c:extLst>
            <c:ext xmlns:c16="http://schemas.microsoft.com/office/drawing/2014/chart" uri="{C3380CC4-5D6E-409C-BE32-E72D297353CC}">
              <c16:uniqueId val="{00000000-01A3-436F-9732-1B6C4A5679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103.94</c:v>
                </c:pt>
                <c:pt idx="1">
                  <c:v>105.85</c:v>
                </c:pt>
                <c:pt idx="2">
                  <c:v>106.2</c:v>
                </c:pt>
                <c:pt idx="3">
                  <c:v>106.87</c:v>
                </c:pt>
                <c:pt idx="4">
                  <c:v>106.45</c:v>
                </c:pt>
              </c:numCache>
            </c:numRef>
          </c:val>
          <c:smooth val="0"/>
          <c:extLst>
            <c:ext xmlns:c16="http://schemas.microsoft.com/office/drawing/2014/chart" uri="{C3380CC4-5D6E-409C-BE32-E72D297353CC}">
              <c16:uniqueId val="{00000001-01A3-436F-9732-1B6C4A5679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19.97</c:v>
                </c:pt>
                <c:pt idx="1">
                  <c:v>20.69</c:v>
                </c:pt>
                <c:pt idx="2">
                  <c:v>20.58</c:v>
                </c:pt>
                <c:pt idx="3">
                  <c:v>20.98</c:v>
                </c:pt>
                <c:pt idx="4">
                  <c:v>20.67</c:v>
                </c:pt>
              </c:numCache>
            </c:numRef>
          </c:val>
          <c:extLst>
            <c:ext xmlns:c16="http://schemas.microsoft.com/office/drawing/2014/chart" uri="{C3380CC4-5D6E-409C-BE32-E72D297353CC}">
              <c16:uniqueId val="{00000000-251D-4B8C-BBC7-DA2F50D072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7.48</c:v>
                </c:pt>
                <c:pt idx="1">
                  <c:v>15.36</c:v>
                </c:pt>
                <c:pt idx="2">
                  <c:v>11.95</c:v>
                </c:pt>
                <c:pt idx="3">
                  <c:v>17.05</c:v>
                </c:pt>
                <c:pt idx="4">
                  <c:v>17.62</c:v>
                </c:pt>
              </c:numCache>
            </c:numRef>
          </c:val>
          <c:smooth val="0"/>
          <c:extLst>
            <c:ext xmlns:c16="http://schemas.microsoft.com/office/drawing/2014/chart" uri="{C3380CC4-5D6E-409C-BE32-E72D297353CC}">
              <c16:uniqueId val="{00000001-251D-4B8C-BBC7-DA2F50D072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2F-4BB9-AE0C-4E0471C0259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0.77</c:v>
                </c:pt>
                <c:pt idx="3" formatCode="#,##0.00;&quot;△&quot;#,##0.00;&quot;-&quot;">
                  <c:v>0.22</c:v>
                </c:pt>
                <c:pt idx="4" formatCode="#,##0.00;&quot;△&quot;#,##0.00;&quot;-&quot;">
                  <c:v>0.18</c:v>
                </c:pt>
              </c:numCache>
            </c:numRef>
          </c:val>
          <c:smooth val="0"/>
          <c:extLst>
            <c:ext xmlns:c16="http://schemas.microsoft.com/office/drawing/2014/chart" uri="{C3380CC4-5D6E-409C-BE32-E72D297353CC}">
              <c16:uniqueId val="{00000001-922F-4BB9-AE0C-4E0471C0259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294.44</c:v>
                </c:pt>
                <c:pt idx="1">
                  <c:v>269.95</c:v>
                </c:pt>
                <c:pt idx="2">
                  <c:v>207.5</c:v>
                </c:pt>
                <c:pt idx="3">
                  <c:v>189.07</c:v>
                </c:pt>
                <c:pt idx="4">
                  <c:v>205.3</c:v>
                </c:pt>
              </c:numCache>
            </c:numRef>
          </c:val>
          <c:extLst>
            <c:ext xmlns:c16="http://schemas.microsoft.com/office/drawing/2014/chart" uri="{C3380CC4-5D6E-409C-BE32-E72D297353CC}">
              <c16:uniqueId val="{00000000-4AD8-4A7E-8654-99F1329EF1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43.16</c:v>
                </c:pt>
                <c:pt idx="1">
                  <c:v>106.88</c:v>
                </c:pt>
                <c:pt idx="2">
                  <c:v>21.34</c:v>
                </c:pt>
                <c:pt idx="3">
                  <c:v>21.73</c:v>
                </c:pt>
                <c:pt idx="4">
                  <c:v>19.96</c:v>
                </c:pt>
              </c:numCache>
            </c:numRef>
          </c:val>
          <c:smooth val="0"/>
          <c:extLst>
            <c:ext xmlns:c16="http://schemas.microsoft.com/office/drawing/2014/chart" uri="{C3380CC4-5D6E-409C-BE32-E72D297353CC}">
              <c16:uniqueId val="{00000001-4AD8-4A7E-8654-99F1329EF1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72.760000000000005</c:v>
                </c:pt>
                <c:pt idx="1">
                  <c:v>110.95</c:v>
                </c:pt>
                <c:pt idx="2">
                  <c:v>191.16</c:v>
                </c:pt>
                <c:pt idx="3">
                  <c:v>167.89</c:v>
                </c:pt>
                <c:pt idx="4">
                  <c:v>165.15</c:v>
                </c:pt>
              </c:numCache>
            </c:numRef>
          </c:val>
          <c:extLst>
            <c:ext xmlns:c16="http://schemas.microsoft.com/office/drawing/2014/chart" uri="{C3380CC4-5D6E-409C-BE32-E72D297353CC}">
              <c16:uniqueId val="{00000000-EE9E-4FB2-8847-840DA503D02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52.04</c:v>
                </c:pt>
                <c:pt idx="1">
                  <c:v>157.30000000000001</c:v>
                </c:pt>
                <c:pt idx="2">
                  <c:v>79.94</c:v>
                </c:pt>
                <c:pt idx="3">
                  <c:v>62.37</c:v>
                </c:pt>
                <c:pt idx="4">
                  <c:v>63.88</c:v>
                </c:pt>
              </c:numCache>
            </c:numRef>
          </c:val>
          <c:smooth val="0"/>
          <c:extLst>
            <c:ext xmlns:c16="http://schemas.microsoft.com/office/drawing/2014/chart" uri="{C3380CC4-5D6E-409C-BE32-E72D297353CC}">
              <c16:uniqueId val="{00000001-EE9E-4FB2-8847-840DA503D02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201.89</c:v>
                </c:pt>
                <c:pt idx="1">
                  <c:v>204.46</c:v>
                </c:pt>
                <c:pt idx="2">
                  <c:v>345.9</c:v>
                </c:pt>
                <c:pt idx="3">
                  <c:v>374.84</c:v>
                </c:pt>
                <c:pt idx="4">
                  <c:v>588.01</c:v>
                </c:pt>
              </c:numCache>
            </c:numRef>
          </c:val>
          <c:extLst>
            <c:ext xmlns:c16="http://schemas.microsoft.com/office/drawing/2014/chart" uri="{C3380CC4-5D6E-409C-BE32-E72D297353CC}">
              <c16:uniqueId val="{00000000-ACC0-4D28-B3AC-31E466AB7D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1575.64</c:v>
                </c:pt>
                <c:pt idx="1">
                  <c:v>954.29</c:v>
                </c:pt>
                <c:pt idx="2">
                  <c:v>940.79</c:v>
                </c:pt>
                <c:pt idx="3">
                  <c:v>1042.77</c:v>
                </c:pt>
                <c:pt idx="4">
                  <c:v>943.46</c:v>
                </c:pt>
              </c:numCache>
            </c:numRef>
          </c:val>
          <c:smooth val="0"/>
          <c:extLst>
            <c:ext xmlns:c16="http://schemas.microsoft.com/office/drawing/2014/chart" uri="{C3380CC4-5D6E-409C-BE32-E72D297353CC}">
              <c16:uniqueId val="{00000001-ACC0-4D28-B3AC-31E466AB7D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72.02</c:v>
                </c:pt>
                <c:pt idx="1">
                  <c:v>51.69</c:v>
                </c:pt>
                <c:pt idx="2">
                  <c:v>60.56</c:v>
                </c:pt>
                <c:pt idx="3">
                  <c:v>57.68</c:v>
                </c:pt>
                <c:pt idx="4">
                  <c:v>51.65</c:v>
                </c:pt>
              </c:numCache>
            </c:numRef>
          </c:val>
          <c:extLst>
            <c:ext xmlns:c16="http://schemas.microsoft.com/office/drawing/2014/chart" uri="{C3380CC4-5D6E-409C-BE32-E72D297353CC}">
              <c16:uniqueId val="{00000000-FC2B-454F-B378-884BB719BB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73.209999999999994</c:v>
                </c:pt>
                <c:pt idx="1">
                  <c:v>34.03</c:v>
                </c:pt>
                <c:pt idx="2">
                  <c:v>74.13</c:v>
                </c:pt>
                <c:pt idx="3">
                  <c:v>84.48</c:v>
                </c:pt>
                <c:pt idx="4">
                  <c:v>79.22</c:v>
                </c:pt>
              </c:numCache>
            </c:numRef>
          </c:val>
          <c:smooth val="0"/>
          <c:extLst>
            <c:ext xmlns:c16="http://schemas.microsoft.com/office/drawing/2014/chart" uri="{C3380CC4-5D6E-409C-BE32-E72D297353CC}">
              <c16:uniqueId val="{00000001-FC2B-454F-B378-884BB719BB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248.9</c:v>
                </c:pt>
                <c:pt idx="1">
                  <c:v>348.86</c:v>
                </c:pt>
                <c:pt idx="2">
                  <c:v>300.55</c:v>
                </c:pt>
                <c:pt idx="3">
                  <c:v>316.87</c:v>
                </c:pt>
                <c:pt idx="4">
                  <c:v>350.14</c:v>
                </c:pt>
              </c:numCache>
            </c:numRef>
          </c:val>
          <c:extLst>
            <c:ext xmlns:c16="http://schemas.microsoft.com/office/drawing/2014/chart" uri="{C3380CC4-5D6E-409C-BE32-E72D297353CC}">
              <c16:uniqueId val="{00000000-70E0-4BFB-9590-2111A73694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229.52</c:v>
                </c:pt>
                <c:pt idx="1">
                  <c:v>470.79</c:v>
                </c:pt>
                <c:pt idx="2">
                  <c:v>221.86</c:v>
                </c:pt>
                <c:pt idx="3">
                  <c:v>187.11</c:v>
                </c:pt>
                <c:pt idx="4">
                  <c:v>202.47</c:v>
                </c:pt>
              </c:numCache>
            </c:numRef>
          </c:val>
          <c:smooth val="0"/>
          <c:extLst>
            <c:ext xmlns:c16="http://schemas.microsoft.com/office/drawing/2014/chart" uri="{C3380CC4-5D6E-409C-BE32-E72D297353CC}">
              <c16:uniqueId val="{00000001-70E0-4BFB-9590-2111A73694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0" zoomScale="70" zoomScaleNormal="7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島根県　大田市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31475</v>
      </c>
      <c r="AM8" s="41"/>
      <c r="AN8" s="41"/>
      <c r="AO8" s="41"/>
      <c r="AP8" s="41"/>
      <c r="AQ8" s="41"/>
      <c r="AR8" s="41"/>
      <c r="AS8" s="41"/>
      <c r="AT8" s="34">
        <f>データ!T6</f>
        <v>435.34</v>
      </c>
      <c r="AU8" s="34"/>
      <c r="AV8" s="34"/>
      <c r="AW8" s="34"/>
      <c r="AX8" s="34"/>
      <c r="AY8" s="34"/>
      <c r="AZ8" s="34"/>
      <c r="BA8" s="34"/>
      <c r="BB8" s="34">
        <f>データ!U6</f>
        <v>72.3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50.95</v>
      </c>
      <c r="J10" s="34"/>
      <c r="K10" s="34"/>
      <c r="L10" s="34"/>
      <c r="M10" s="34"/>
      <c r="N10" s="34"/>
      <c r="O10" s="34"/>
      <c r="P10" s="34">
        <f>データ!P6</f>
        <v>24.1</v>
      </c>
      <c r="Q10" s="34"/>
      <c r="R10" s="34"/>
      <c r="S10" s="34"/>
      <c r="T10" s="34"/>
      <c r="U10" s="34"/>
      <c r="V10" s="34"/>
      <c r="W10" s="34">
        <f>データ!Q6</f>
        <v>102.53</v>
      </c>
      <c r="X10" s="34"/>
      <c r="Y10" s="34"/>
      <c r="Z10" s="34"/>
      <c r="AA10" s="34"/>
      <c r="AB10" s="34"/>
      <c r="AC10" s="34"/>
      <c r="AD10" s="41">
        <f>データ!R6</f>
        <v>3300</v>
      </c>
      <c r="AE10" s="41"/>
      <c r="AF10" s="41"/>
      <c r="AG10" s="41"/>
      <c r="AH10" s="41"/>
      <c r="AI10" s="41"/>
      <c r="AJ10" s="41"/>
      <c r="AK10" s="2"/>
      <c r="AL10" s="41">
        <f>データ!V6</f>
        <v>7515</v>
      </c>
      <c r="AM10" s="41"/>
      <c r="AN10" s="41"/>
      <c r="AO10" s="41"/>
      <c r="AP10" s="41"/>
      <c r="AQ10" s="41"/>
      <c r="AR10" s="41"/>
      <c r="AS10" s="41"/>
      <c r="AT10" s="34">
        <f>データ!W6</f>
        <v>2.89</v>
      </c>
      <c r="AU10" s="34"/>
      <c r="AV10" s="34"/>
      <c r="AW10" s="34"/>
      <c r="AX10" s="34"/>
      <c r="AY10" s="34"/>
      <c r="AZ10" s="34"/>
      <c r="BA10" s="34"/>
      <c r="BB10" s="34">
        <f>データ!X6</f>
        <v>2600.35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fCOXdHpQfYecxzwHudcUJOyFiblHh9ZwlsHy9ttla3wP+fRdO2N4UIAgMLiu86zlaZoqpexzcLCAhzqN3cGZg==" saltValue="/r8wQYLt7dcSh9Hi2ZK1x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322059</v>
      </c>
      <c r="D6" s="19">
        <f t="shared" si="3"/>
        <v>46</v>
      </c>
      <c r="E6" s="19">
        <f t="shared" si="3"/>
        <v>17</v>
      </c>
      <c r="F6" s="19">
        <f t="shared" si="3"/>
        <v>1</v>
      </c>
      <c r="G6" s="19">
        <f t="shared" si="3"/>
        <v>0</v>
      </c>
      <c r="H6" s="19" t="str">
        <f t="shared" si="3"/>
        <v>島根県　大田市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50.95</v>
      </c>
      <c r="P6" s="20">
        <f t="shared" si="3"/>
        <v>24.1</v>
      </c>
      <c r="Q6" s="20">
        <f t="shared" si="3"/>
        <v>102.53</v>
      </c>
      <c r="R6" s="20">
        <f t="shared" si="3"/>
        <v>3300</v>
      </c>
      <c r="S6" s="20">
        <f t="shared" si="3"/>
        <v>31475</v>
      </c>
      <c r="T6" s="20">
        <f t="shared" si="3"/>
        <v>435.34</v>
      </c>
      <c r="U6" s="20">
        <f t="shared" si="3"/>
        <v>72.3</v>
      </c>
      <c r="V6" s="20">
        <f t="shared" si="3"/>
        <v>7515</v>
      </c>
      <c r="W6" s="20">
        <f t="shared" si="3"/>
        <v>2.89</v>
      </c>
      <c r="X6" s="20">
        <f t="shared" si="3"/>
        <v>2600.35</v>
      </c>
      <c r="Y6" s="21">
        <f>IF(Y7="",NA(),Y7)</f>
        <v>105.96</v>
      </c>
      <c r="Z6" s="21">
        <f t="shared" ref="Z6:AH6" si="4">IF(Z7="",NA(),Z7)</f>
        <v>100.19</v>
      </c>
      <c r="AA6" s="21">
        <f t="shared" si="4"/>
        <v>107.49</v>
      </c>
      <c r="AB6" s="21">
        <f t="shared" si="4"/>
        <v>100.14</v>
      </c>
      <c r="AC6" s="21">
        <f t="shared" si="4"/>
        <v>91.52</v>
      </c>
      <c r="AD6" s="21">
        <f t="shared" si="4"/>
        <v>103.94</v>
      </c>
      <c r="AE6" s="21">
        <f t="shared" si="4"/>
        <v>105.85</v>
      </c>
      <c r="AF6" s="21">
        <f t="shared" si="4"/>
        <v>106.2</v>
      </c>
      <c r="AG6" s="21">
        <f t="shared" si="4"/>
        <v>106.87</v>
      </c>
      <c r="AH6" s="21">
        <f t="shared" si="4"/>
        <v>106.45</v>
      </c>
      <c r="AI6" s="20" t="str">
        <f>IF(AI7="","",IF(AI7="-","【-】","【"&amp;SUBSTITUTE(TEXT(AI7,"#,##0.00"),"-","△")&amp;"】"))</f>
        <v>【105.36】</v>
      </c>
      <c r="AJ6" s="21">
        <f>IF(AJ7="",NA(),AJ7)</f>
        <v>294.44</v>
      </c>
      <c r="AK6" s="21">
        <f t="shared" ref="AK6:AS6" si="5">IF(AK7="",NA(),AK7)</f>
        <v>269.95</v>
      </c>
      <c r="AL6" s="21">
        <f t="shared" si="5"/>
        <v>207.5</v>
      </c>
      <c r="AM6" s="21">
        <f t="shared" si="5"/>
        <v>189.07</v>
      </c>
      <c r="AN6" s="21">
        <f t="shared" si="5"/>
        <v>205.3</v>
      </c>
      <c r="AO6" s="21">
        <f t="shared" si="5"/>
        <v>43.16</v>
      </c>
      <c r="AP6" s="21">
        <f t="shared" si="5"/>
        <v>106.88</v>
      </c>
      <c r="AQ6" s="21">
        <f t="shared" si="5"/>
        <v>21.34</v>
      </c>
      <c r="AR6" s="21">
        <f t="shared" si="5"/>
        <v>21.73</v>
      </c>
      <c r="AS6" s="21">
        <f t="shared" si="5"/>
        <v>19.96</v>
      </c>
      <c r="AT6" s="20" t="str">
        <f>IF(AT7="","",IF(AT7="-","【-】","【"&amp;SUBSTITUTE(TEXT(AT7,"#,##0.00"),"-","△")&amp;"】"))</f>
        <v>【3.12】</v>
      </c>
      <c r="AU6" s="21">
        <f>IF(AU7="",NA(),AU7)</f>
        <v>72.760000000000005</v>
      </c>
      <c r="AV6" s="21">
        <f t="shared" ref="AV6:BD6" si="6">IF(AV7="",NA(),AV7)</f>
        <v>110.95</v>
      </c>
      <c r="AW6" s="21">
        <f t="shared" si="6"/>
        <v>191.16</v>
      </c>
      <c r="AX6" s="21">
        <f t="shared" si="6"/>
        <v>167.89</v>
      </c>
      <c r="AY6" s="21">
        <f t="shared" si="6"/>
        <v>165.15</v>
      </c>
      <c r="AZ6" s="21">
        <f t="shared" si="6"/>
        <v>52.04</v>
      </c>
      <c r="BA6" s="21">
        <f t="shared" si="6"/>
        <v>157.30000000000001</v>
      </c>
      <c r="BB6" s="21">
        <f t="shared" si="6"/>
        <v>79.94</v>
      </c>
      <c r="BC6" s="21">
        <f t="shared" si="6"/>
        <v>62.37</v>
      </c>
      <c r="BD6" s="21">
        <f t="shared" si="6"/>
        <v>63.88</v>
      </c>
      <c r="BE6" s="20" t="str">
        <f>IF(BE7="","",IF(BE7="-","【-】","【"&amp;SUBSTITUTE(TEXT(BE7,"#,##0.00"),"-","△")&amp;"】"))</f>
        <v>【82.75】</v>
      </c>
      <c r="BF6" s="21">
        <f>IF(BF7="",NA(),BF7)</f>
        <v>201.89</v>
      </c>
      <c r="BG6" s="21">
        <f t="shared" ref="BG6:BO6" si="7">IF(BG7="",NA(),BG7)</f>
        <v>204.46</v>
      </c>
      <c r="BH6" s="21">
        <f t="shared" si="7"/>
        <v>345.9</v>
      </c>
      <c r="BI6" s="21">
        <f t="shared" si="7"/>
        <v>374.84</v>
      </c>
      <c r="BJ6" s="21">
        <f t="shared" si="7"/>
        <v>588.01</v>
      </c>
      <c r="BK6" s="21">
        <f t="shared" si="7"/>
        <v>1575.64</v>
      </c>
      <c r="BL6" s="21">
        <f t="shared" si="7"/>
        <v>954.29</v>
      </c>
      <c r="BM6" s="21">
        <f t="shared" si="7"/>
        <v>940.79</v>
      </c>
      <c r="BN6" s="21">
        <f t="shared" si="7"/>
        <v>1042.77</v>
      </c>
      <c r="BO6" s="21">
        <f t="shared" si="7"/>
        <v>943.46</v>
      </c>
      <c r="BP6" s="20" t="str">
        <f>IF(BP7="","",IF(BP7="-","【-】","【"&amp;SUBSTITUTE(TEXT(BP7,"#,##0.00"),"-","△")&amp;"】"))</f>
        <v>【602.56】</v>
      </c>
      <c r="BQ6" s="21">
        <f>IF(BQ7="",NA(),BQ7)</f>
        <v>72.02</v>
      </c>
      <c r="BR6" s="21">
        <f t="shared" ref="BR6:BZ6" si="8">IF(BR7="",NA(),BR7)</f>
        <v>51.69</v>
      </c>
      <c r="BS6" s="21">
        <f t="shared" si="8"/>
        <v>60.56</v>
      </c>
      <c r="BT6" s="21">
        <f t="shared" si="8"/>
        <v>57.68</v>
      </c>
      <c r="BU6" s="21">
        <f t="shared" si="8"/>
        <v>51.65</v>
      </c>
      <c r="BV6" s="21">
        <f t="shared" si="8"/>
        <v>73.209999999999994</v>
      </c>
      <c r="BW6" s="21">
        <f t="shared" si="8"/>
        <v>34.03</v>
      </c>
      <c r="BX6" s="21">
        <f t="shared" si="8"/>
        <v>74.13</v>
      </c>
      <c r="BY6" s="21">
        <f t="shared" si="8"/>
        <v>84.48</v>
      </c>
      <c r="BZ6" s="21">
        <f t="shared" si="8"/>
        <v>79.22</v>
      </c>
      <c r="CA6" s="20" t="str">
        <f>IF(CA7="","",IF(CA7="-","【-】","【"&amp;SUBSTITUTE(TEXT(CA7,"#,##0.00"),"-","△")&amp;"】"))</f>
        <v>【97.94】</v>
      </c>
      <c r="CB6" s="21">
        <f>IF(CB7="",NA(),CB7)</f>
        <v>248.9</v>
      </c>
      <c r="CC6" s="21">
        <f t="shared" ref="CC6:CK6" si="9">IF(CC7="",NA(),CC7)</f>
        <v>348.86</v>
      </c>
      <c r="CD6" s="21">
        <f t="shared" si="9"/>
        <v>300.55</v>
      </c>
      <c r="CE6" s="21">
        <f t="shared" si="9"/>
        <v>316.87</v>
      </c>
      <c r="CF6" s="21">
        <f t="shared" si="9"/>
        <v>350.14</v>
      </c>
      <c r="CG6" s="21">
        <f t="shared" si="9"/>
        <v>229.52</v>
      </c>
      <c r="CH6" s="21">
        <f t="shared" si="9"/>
        <v>470.79</v>
      </c>
      <c r="CI6" s="21">
        <f t="shared" si="9"/>
        <v>221.86</v>
      </c>
      <c r="CJ6" s="21">
        <f t="shared" si="9"/>
        <v>187.11</v>
      </c>
      <c r="CK6" s="21">
        <f t="shared" si="9"/>
        <v>202.47</v>
      </c>
      <c r="CL6" s="20" t="str">
        <f>IF(CL7="","",IF(CL7="-","【-】","【"&amp;SUBSTITUTE(TEXT(CL7,"#,##0.00"),"-","△")&amp;"】"))</f>
        <v>【140.98】</v>
      </c>
      <c r="CM6" s="21">
        <f>IF(CM7="",NA(),CM7)</f>
        <v>40</v>
      </c>
      <c r="CN6" s="21">
        <f t="shared" ref="CN6:CV6" si="10">IF(CN7="",NA(),CN7)</f>
        <v>41.95</v>
      </c>
      <c r="CO6" s="21">
        <f t="shared" si="10"/>
        <v>44.28</v>
      </c>
      <c r="CP6" s="21">
        <f t="shared" si="10"/>
        <v>46.56</v>
      </c>
      <c r="CQ6" s="21">
        <f t="shared" si="10"/>
        <v>48.74</v>
      </c>
      <c r="CR6" s="21">
        <f t="shared" si="10"/>
        <v>44.83</v>
      </c>
      <c r="CS6" s="21">
        <f t="shared" si="10"/>
        <v>43.76</v>
      </c>
      <c r="CT6" s="21">
        <f t="shared" si="10"/>
        <v>46.26</v>
      </c>
      <c r="CU6" s="21">
        <f t="shared" si="10"/>
        <v>49.28</v>
      </c>
      <c r="CV6" s="21">
        <f t="shared" si="10"/>
        <v>50.62</v>
      </c>
      <c r="CW6" s="20" t="str">
        <f>IF(CW7="","",IF(CW7="-","【-】","【"&amp;SUBSTITUTE(TEXT(CW7,"#,##0.00"),"-","△")&amp;"】"))</f>
        <v>【60.13】</v>
      </c>
      <c r="CX6" s="21">
        <f>IF(CX7="",NA(),CX7)</f>
        <v>47.48</v>
      </c>
      <c r="CY6" s="21">
        <f t="shared" ref="CY6:DG6" si="11">IF(CY7="",NA(),CY7)</f>
        <v>51.16</v>
      </c>
      <c r="CZ6" s="21">
        <f t="shared" si="11"/>
        <v>50.17</v>
      </c>
      <c r="DA6" s="21">
        <f t="shared" si="11"/>
        <v>48.15</v>
      </c>
      <c r="DB6" s="21">
        <f t="shared" si="11"/>
        <v>47.52</v>
      </c>
      <c r="DC6" s="21">
        <f t="shared" si="11"/>
        <v>60.57</v>
      </c>
      <c r="DD6" s="21">
        <f t="shared" si="11"/>
        <v>65.75</v>
      </c>
      <c r="DE6" s="21">
        <f t="shared" si="11"/>
        <v>56.49</v>
      </c>
      <c r="DF6" s="21">
        <f t="shared" si="11"/>
        <v>79.7</v>
      </c>
      <c r="DG6" s="21">
        <f t="shared" si="11"/>
        <v>79</v>
      </c>
      <c r="DH6" s="20" t="str">
        <f>IF(DH7="","",IF(DH7="-","【-】","【"&amp;SUBSTITUTE(TEXT(DH7,"#,##0.00"),"-","△")&amp;"】"))</f>
        <v>【96.00】</v>
      </c>
      <c r="DI6" s="21">
        <f>IF(DI7="",NA(),DI7)</f>
        <v>19.97</v>
      </c>
      <c r="DJ6" s="21">
        <f t="shared" ref="DJ6:DR6" si="12">IF(DJ7="",NA(),DJ7)</f>
        <v>20.69</v>
      </c>
      <c r="DK6" s="21">
        <f t="shared" si="12"/>
        <v>20.58</v>
      </c>
      <c r="DL6" s="21">
        <f t="shared" si="12"/>
        <v>20.98</v>
      </c>
      <c r="DM6" s="21">
        <f t="shared" si="12"/>
        <v>20.67</v>
      </c>
      <c r="DN6" s="21">
        <f t="shared" si="12"/>
        <v>7.48</v>
      </c>
      <c r="DO6" s="21">
        <f t="shared" si="12"/>
        <v>15.36</v>
      </c>
      <c r="DP6" s="21">
        <f t="shared" si="12"/>
        <v>11.95</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1">
        <f t="shared" si="13"/>
        <v>0.77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0.06</v>
      </c>
      <c r="EK6" s="20">
        <f t="shared" si="14"/>
        <v>0</v>
      </c>
      <c r="EL6" s="20">
        <f t="shared" si="14"/>
        <v>0</v>
      </c>
      <c r="EM6" s="21">
        <f t="shared" si="14"/>
        <v>0.57999999999999996</v>
      </c>
      <c r="EN6" s="21">
        <f t="shared" si="14"/>
        <v>0.09</v>
      </c>
      <c r="EO6" s="20" t="str">
        <f>IF(EO7="","",IF(EO7="-","【-】","【"&amp;SUBSTITUTE(TEXT(EO7,"#,##0.00"),"-","△")&amp;"】"))</f>
        <v>【0.19】</v>
      </c>
    </row>
    <row r="7" spans="1:148" s="22" customFormat="1" x14ac:dyDescent="0.2">
      <c r="A7" s="14"/>
      <c r="B7" s="23">
        <v>2024</v>
      </c>
      <c r="C7" s="23">
        <v>322059</v>
      </c>
      <c r="D7" s="23">
        <v>46</v>
      </c>
      <c r="E7" s="23">
        <v>17</v>
      </c>
      <c r="F7" s="23">
        <v>1</v>
      </c>
      <c r="G7" s="23">
        <v>0</v>
      </c>
      <c r="H7" s="23" t="s">
        <v>96</v>
      </c>
      <c r="I7" s="23" t="s">
        <v>97</v>
      </c>
      <c r="J7" s="23" t="s">
        <v>98</v>
      </c>
      <c r="K7" s="23" t="s">
        <v>99</v>
      </c>
      <c r="L7" s="23" t="s">
        <v>100</v>
      </c>
      <c r="M7" s="23" t="s">
        <v>101</v>
      </c>
      <c r="N7" s="24" t="s">
        <v>102</v>
      </c>
      <c r="O7" s="24">
        <v>50.95</v>
      </c>
      <c r="P7" s="24">
        <v>24.1</v>
      </c>
      <c r="Q7" s="24">
        <v>102.53</v>
      </c>
      <c r="R7" s="24">
        <v>3300</v>
      </c>
      <c r="S7" s="24">
        <v>31475</v>
      </c>
      <c r="T7" s="24">
        <v>435.34</v>
      </c>
      <c r="U7" s="24">
        <v>72.3</v>
      </c>
      <c r="V7" s="24">
        <v>7515</v>
      </c>
      <c r="W7" s="24">
        <v>2.89</v>
      </c>
      <c r="X7" s="24">
        <v>2600.35</v>
      </c>
      <c r="Y7" s="24">
        <v>105.96</v>
      </c>
      <c r="Z7" s="24">
        <v>100.19</v>
      </c>
      <c r="AA7" s="24">
        <v>107.49</v>
      </c>
      <c r="AB7" s="24">
        <v>100.14</v>
      </c>
      <c r="AC7" s="24">
        <v>91.52</v>
      </c>
      <c r="AD7" s="24">
        <v>103.94</v>
      </c>
      <c r="AE7" s="24">
        <v>105.85</v>
      </c>
      <c r="AF7" s="24">
        <v>106.2</v>
      </c>
      <c r="AG7" s="24">
        <v>106.87</v>
      </c>
      <c r="AH7" s="24">
        <v>106.45</v>
      </c>
      <c r="AI7" s="24">
        <v>105.36</v>
      </c>
      <c r="AJ7" s="24">
        <v>294.44</v>
      </c>
      <c r="AK7" s="24">
        <v>269.95</v>
      </c>
      <c r="AL7" s="24">
        <v>207.5</v>
      </c>
      <c r="AM7" s="24">
        <v>189.07</v>
      </c>
      <c r="AN7" s="24">
        <v>205.3</v>
      </c>
      <c r="AO7" s="24">
        <v>43.16</v>
      </c>
      <c r="AP7" s="24">
        <v>106.88</v>
      </c>
      <c r="AQ7" s="24">
        <v>21.34</v>
      </c>
      <c r="AR7" s="24">
        <v>21.73</v>
      </c>
      <c r="AS7" s="24">
        <v>19.96</v>
      </c>
      <c r="AT7" s="24">
        <v>3.12</v>
      </c>
      <c r="AU7" s="24">
        <v>72.760000000000005</v>
      </c>
      <c r="AV7" s="24">
        <v>110.95</v>
      </c>
      <c r="AW7" s="24">
        <v>191.16</v>
      </c>
      <c r="AX7" s="24">
        <v>167.89</v>
      </c>
      <c r="AY7" s="24">
        <v>165.15</v>
      </c>
      <c r="AZ7" s="24">
        <v>52.04</v>
      </c>
      <c r="BA7" s="24">
        <v>157.30000000000001</v>
      </c>
      <c r="BB7" s="24">
        <v>79.94</v>
      </c>
      <c r="BC7" s="24">
        <v>62.37</v>
      </c>
      <c r="BD7" s="24">
        <v>63.88</v>
      </c>
      <c r="BE7" s="24">
        <v>82.75</v>
      </c>
      <c r="BF7" s="24">
        <v>201.89</v>
      </c>
      <c r="BG7" s="24">
        <v>204.46</v>
      </c>
      <c r="BH7" s="24">
        <v>345.9</v>
      </c>
      <c r="BI7" s="24">
        <v>374.84</v>
      </c>
      <c r="BJ7" s="24">
        <v>588.01</v>
      </c>
      <c r="BK7" s="24">
        <v>1575.64</v>
      </c>
      <c r="BL7" s="24">
        <v>954.29</v>
      </c>
      <c r="BM7" s="24">
        <v>940.79</v>
      </c>
      <c r="BN7" s="24">
        <v>1042.77</v>
      </c>
      <c r="BO7" s="24">
        <v>943.46</v>
      </c>
      <c r="BP7" s="24">
        <v>602.55999999999995</v>
      </c>
      <c r="BQ7" s="24">
        <v>72.02</v>
      </c>
      <c r="BR7" s="24">
        <v>51.69</v>
      </c>
      <c r="BS7" s="24">
        <v>60.56</v>
      </c>
      <c r="BT7" s="24">
        <v>57.68</v>
      </c>
      <c r="BU7" s="24">
        <v>51.65</v>
      </c>
      <c r="BV7" s="24">
        <v>73.209999999999994</v>
      </c>
      <c r="BW7" s="24">
        <v>34.03</v>
      </c>
      <c r="BX7" s="24">
        <v>74.13</v>
      </c>
      <c r="BY7" s="24">
        <v>84.48</v>
      </c>
      <c r="BZ7" s="24">
        <v>79.22</v>
      </c>
      <c r="CA7" s="24">
        <v>97.94</v>
      </c>
      <c r="CB7" s="24">
        <v>248.9</v>
      </c>
      <c r="CC7" s="24">
        <v>348.86</v>
      </c>
      <c r="CD7" s="24">
        <v>300.55</v>
      </c>
      <c r="CE7" s="24">
        <v>316.87</v>
      </c>
      <c r="CF7" s="24">
        <v>350.14</v>
      </c>
      <c r="CG7" s="24">
        <v>229.52</v>
      </c>
      <c r="CH7" s="24">
        <v>470.79</v>
      </c>
      <c r="CI7" s="24">
        <v>221.86</v>
      </c>
      <c r="CJ7" s="24">
        <v>187.11</v>
      </c>
      <c r="CK7" s="24">
        <v>202.47</v>
      </c>
      <c r="CL7" s="24">
        <v>140.97999999999999</v>
      </c>
      <c r="CM7" s="24">
        <v>40</v>
      </c>
      <c r="CN7" s="24">
        <v>41.95</v>
      </c>
      <c r="CO7" s="24">
        <v>44.28</v>
      </c>
      <c r="CP7" s="24">
        <v>46.56</v>
      </c>
      <c r="CQ7" s="24">
        <v>48.74</v>
      </c>
      <c r="CR7" s="24">
        <v>44.83</v>
      </c>
      <c r="CS7" s="24">
        <v>43.76</v>
      </c>
      <c r="CT7" s="24">
        <v>46.26</v>
      </c>
      <c r="CU7" s="24">
        <v>49.28</v>
      </c>
      <c r="CV7" s="24">
        <v>50.62</v>
      </c>
      <c r="CW7" s="24">
        <v>60.13</v>
      </c>
      <c r="CX7" s="24">
        <v>47.48</v>
      </c>
      <c r="CY7" s="24">
        <v>51.16</v>
      </c>
      <c r="CZ7" s="24">
        <v>50.17</v>
      </c>
      <c r="DA7" s="24">
        <v>48.15</v>
      </c>
      <c r="DB7" s="24">
        <v>47.52</v>
      </c>
      <c r="DC7" s="24">
        <v>60.57</v>
      </c>
      <c r="DD7" s="24">
        <v>65.75</v>
      </c>
      <c r="DE7" s="24">
        <v>56.49</v>
      </c>
      <c r="DF7" s="24">
        <v>79.7</v>
      </c>
      <c r="DG7" s="24">
        <v>79</v>
      </c>
      <c r="DH7" s="24">
        <v>96</v>
      </c>
      <c r="DI7" s="24">
        <v>19.97</v>
      </c>
      <c r="DJ7" s="24">
        <v>20.69</v>
      </c>
      <c r="DK7" s="24">
        <v>20.58</v>
      </c>
      <c r="DL7" s="24">
        <v>20.98</v>
      </c>
      <c r="DM7" s="24">
        <v>20.67</v>
      </c>
      <c r="DN7" s="24">
        <v>7.48</v>
      </c>
      <c r="DO7" s="24">
        <v>15.36</v>
      </c>
      <c r="DP7" s="24">
        <v>11.95</v>
      </c>
      <c r="DQ7" s="24">
        <v>17.05</v>
      </c>
      <c r="DR7" s="24">
        <v>17.62</v>
      </c>
      <c r="DS7" s="24">
        <v>42.2</v>
      </c>
      <c r="DT7" s="24">
        <v>0</v>
      </c>
      <c r="DU7" s="24">
        <v>0</v>
      </c>
      <c r="DV7" s="24">
        <v>0</v>
      </c>
      <c r="DW7" s="24">
        <v>0</v>
      </c>
      <c r="DX7" s="24">
        <v>0</v>
      </c>
      <c r="DY7" s="24">
        <v>0</v>
      </c>
      <c r="DZ7" s="24">
        <v>0</v>
      </c>
      <c r="EA7" s="24">
        <v>0.77</v>
      </c>
      <c r="EB7" s="24">
        <v>0.22</v>
      </c>
      <c r="EC7" s="24">
        <v>0.18</v>
      </c>
      <c r="ED7" s="24">
        <v>9.4600000000000009</v>
      </c>
      <c r="EE7" s="24">
        <v>0</v>
      </c>
      <c r="EF7" s="24">
        <v>0</v>
      </c>
      <c r="EG7" s="24">
        <v>0</v>
      </c>
      <c r="EH7" s="24">
        <v>0</v>
      </c>
      <c r="EI7" s="24">
        <v>0</v>
      </c>
      <c r="EJ7" s="24">
        <v>0.06</v>
      </c>
      <c r="EK7" s="24">
        <v>0</v>
      </c>
      <c r="EL7" s="24">
        <v>0</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島根県小山　実桜子</cp:lastModifiedBy>
  <dcterms:created xsi:type="dcterms:W3CDTF">2025-12-23T06:04:13Z</dcterms:created>
  <dcterms:modified xsi:type="dcterms:W3CDTF">2026-02-10T05:18:23Z</dcterms:modified>
  <cp:category/>
</cp:coreProperties>
</file>