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4_団体→県\05_大田市\"/>
    </mc:Choice>
  </mc:AlternateContent>
  <xr:revisionPtr revIDLastSave="0" documentId="13_ncr:1_{5FA5867D-87B3-4EF2-ADCF-3DAD4DC4E1CD}" xr6:coauthVersionLast="47" xr6:coauthVersionMax="47" xr10:uidLastSave="{00000000-0000-0000-0000-000000000000}"/>
  <workbookProtection workbookAlgorithmName="SHA-512" workbookHashValue="5S+i5vIwqGMzIea53c36/C0BAHPRTqRUZisR5YNVxfrQz42G39SDM8rVdYKgfJqNLrvrOFphUJCXQ4NduvLzNA==" workbookSaltValue="q39JfPaXaSvbFVn8/nuVow=="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R6" i="5"/>
  <c r="AL8" i="4" s="1"/>
  <c r="Q6" i="5"/>
  <c r="W10" i="4" s="1"/>
  <c r="P6" i="5"/>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H85" i="4"/>
  <c r="F85" i="4"/>
  <c r="AL10" i="4"/>
  <c r="P10" i="4"/>
  <c r="I10" i="4"/>
  <c r="B10" i="4"/>
  <c r="AT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<sst xmlns="http://schemas.openxmlformats.org/spreadsheetml/2006/main" count="228" uniqueCount="112">
  <si>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</si>
  <si>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</si>
  <si>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</si>
  <si>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</si>
  <si>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</si>
  <si>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</si>
  <si>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</si>
  <si>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</si>
  <si>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</si>
  <si>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</si>
  <si>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</si>
  <si>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</si>
  <si>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</si>
  <si>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</si>
  <si>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</si>
  <si>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</si>
  <si>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</si>
  <si>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</si>
  <si>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</si>
  <si>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</si>
  <si>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</si>
  <si>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</si>
  <si>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</si>
  <si>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</si>
  <si>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</si>
  <si>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</si>
  <si>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</si>
  <si>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</si>
  <si>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</si>
  <si>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</si>
  <si>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</si>
  <si>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</si>
  <si>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</si>
  <si>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</si>
  <si>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</si>
  <si>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</si>
  <si>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</si>
  <si>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</si>
  <si>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</si>
  <si>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</si>
  <si>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</si>
  <si>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</si>
  <si>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</si>
  <si>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</si>
  <si>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</si>
  <si>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</si>
  <si>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</si>
  <si>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</si>
  <si>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</si>
  <si>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</si>
  <si>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</si>
  <si>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</si>
  <si>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</si>
  <si>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</si>
  <si>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</si>
  <si>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</si>
  <si>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</si>
  <si>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</si>
  <si>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</si>
  <si>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</si>
  <si>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</si>
  <si>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</si>
  <si>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</si>
  <si>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</si>
  <si>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</si>
  <si>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</si>
  <si>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</si>
  <si>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</si>
  <si>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</si>
  <si>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</si>
  <si>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</si>
  <si>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</si>
  <si>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</si>
  <si>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</si>
  <si>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</si>
  <si>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</si>
  <si>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</si>
  <si>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</si>
  <si>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</si>
  <si>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</si>
  <si>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</si>
  <si>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</si>
  <si>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</si>
  <si>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</si>
  <si>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</si>
  <si>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</si>
  <si>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</si>
  <si>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</si>
  <si>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</si>
  <si>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</si>
  <si>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</si>
  <si>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</si>
  <si>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</si>
  <si>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大田市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</si>
  <si>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</si>
  <si>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</si>
  <si>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</si>
  <si>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</si>
  <si>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</si>
  <si>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</si>
  <si>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</si>
  <si>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</si>
  <si>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</si>
  <si>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</si>
  <si>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</si>
  <si>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</si>
  <si>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</si>
  <si>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</si>
  <si>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</si>
  <si>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b/>
        <sz val="10"/>
        <rFont val="ＭＳ ゴシック"/>
        <family val="3"/>
        <charset val="128"/>
      </rPr>
      <t>①有形固定資産減価償却率（%）</t>
    </r>
    <r>
      <rPr>
        <sz val="10"/>
        <rFont val="ＭＳ ゴシック"/>
        <family val="3"/>
        <charset val="128"/>
      </rPr>
      <t xml:space="preserve">
　管路や水道設備の更新を継続して行っているが、全体的に整備年度が古く、施設の老朽化が進んでいる。
</t>
    </r>
    <r>
      <rPr>
        <b/>
        <sz val="10"/>
        <rFont val="ＭＳ ゴシック"/>
        <family val="3"/>
        <charset val="128"/>
      </rPr>
      <t>②管路経年化率（%）</t>
    </r>
    <r>
      <rPr>
        <sz val="10"/>
        <rFont val="ＭＳ ゴシック"/>
        <family val="3"/>
        <charset val="128"/>
      </rPr>
      <t xml:space="preserve">
　老朽管更新を継続して行っているものの、耐用年数を経過した管路の増により、当該指標は悪化している。
</t>
    </r>
    <r>
      <rPr>
        <b/>
        <sz val="10"/>
        <rFont val="ＭＳ ゴシック"/>
        <family val="3"/>
        <charset val="128"/>
      </rPr>
      <t>③管路更新率（%）</t>
    </r>
    <r>
      <rPr>
        <sz val="10"/>
        <rFont val="ＭＳ ゴシック"/>
        <family val="3"/>
        <charset val="128"/>
      </rPr>
      <t xml:space="preserve">
　下水道などの他事業と合わせて、計画的な老朽管路更新に努めている。</t>
    </r>
    <rPh sb="1" eb="3">
      <t>ユウケイ</t>
    </rPh>
    <rPh sb="3" eb="5">
      <t>コテイ</t>
    </rPh>
    <rPh sb="5" eb="7">
      <t>シサン</t>
    </rPh>
    <rPh sb="7" eb="9">
      <t>ゲンカ</t>
    </rPh>
    <rPh sb="9" eb="11">
      <t>ショウキャク</t>
    </rPh>
    <rPh sb="11" eb="12">
      <t>リツ</t>
    </rPh>
    <rPh sb="17" eb="19">
      <t>カンロ</t>
    </rPh>
    <rPh sb="20" eb="22">
      <t>スイドウ</t>
    </rPh>
    <rPh sb="22" eb="24">
      <t>セツビ</t>
    </rPh>
    <rPh sb="25" eb="27">
      <t>コウシン</t>
    </rPh>
    <rPh sb="28" eb="30">
      <t>ケイゾク</t>
    </rPh>
    <rPh sb="32" eb="33">
      <t>オコナ</t>
    </rPh>
    <rPh sb="43" eb="45">
      <t>セイビ</t>
    </rPh>
    <rPh sb="45" eb="47">
      <t>ネンド</t>
    </rPh>
    <rPh sb="48" eb="49">
      <t>フル</t>
    </rPh>
    <rPh sb="66" eb="68">
      <t>カンロ</t>
    </rPh>
    <rPh sb="68" eb="71">
      <t>ケイネンカ</t>
    </rPh>
    <rPh sb="71" eb="72">
      <t>リツ</t>
    </rPh>
    <rPh sb="137" eb="140">
      <t>ゲスイドウ</t>
    </rPh>
    <rPh sb="143" eb="144">
      <t>タ</t>
    </rPh>
    <rPh sb="144" eb="146">
      <t>ジギョウ</t>
    </rPh>
    <rPh sb="147" eb="148">
      <t>ア</t>
    </rPh>
    <rPh sb="163" eb="164">
      <t>ツト</t>
    </rPh>
    <phoneticPr fontId="16"/>
  </si>
  <si>
    <t>　本市水道事業は、人口減少や節水機器の普及などにより有収水量の減少が続き、給水収益の落ち込みが事業経営に大きく影響を及ぼしている。
　一方で、施設の老朽化が進み、耐用年数を経過した管路などの水道施設は年々増加しており、計画的な更新及び耐震化を行う必要がある。また、近年の急激な物価高騰や人件費の上昇により維持管理費が増加している。
　今後も大田市水道ビジョンの諸施策に基づき、投資の効率化等経費削減に努めつつも、適正な維持管理や施設整備を継続しておこなうためには、使用料収入の確保が必要であり、令和８年４月１日より料金改定を予定している。
　</t>
    <rPh sb="1" eb="2">
      <t>ホン</t>
    </rPh>
    <rPh sb="2" eb="3">
      <t>シ</t>
    </rPh>
    <rPh sb="3" eb="5">
      <t>スイドウ</t>
    </rPh>
    <rPh sb="5" eb="7">
      <t>ジギョウ</t>
    </rPh>
    <rPh sb="9" eb="11">
      <t>ジンコウ</t>
    </rPh>
    <rPh sb="11" eb="13">
      <t>ゲンショウ</t>
    </rPh>
    <rPh sb="14" eb="16">
      <t>セッスイ</t>
    </rPh>
    <rPh sb="16" eb="18">
      <t>キキ</t>
    </rPh>
    <rPh sb="19" eb="21">
      <t>フキュウ</t>
    </rPh>
    <rPh sb="26" eb="28">
      <t>ユウシュウ</t>
    </rPh>
    <rPh sb="28" eb="30">
      <t>スイリョウ</t>
    </rPh>
    <rPh sb="31" eb="33">
      <t>ゲンショウ</t>
    </rPh>
    <rPh sb="34" eb="35">
      <t>ツヅ</t>
    </rPh>
    <rPh sb="37" eb="39">
      <t>キュウスイ</t>
    </rPh>
    <rPh sb="39" eb="41">
      <t>シュウエキ</t>
    </rPh>
    <rPh sb="42" eb="43">
      <t>オ</t>
    </rPh>
    <rPh sb="44" eb="45">
      <t>コ</t>
    </rPh>
    <rPh sb="47" eb="49">
      <t>ジギョウ</t>
    </rPh>
    <rPh sb="49" eb="51">
      <t>ケイエイ</t>
    </rPh>
    <rPh sb="52" eb="53">
      <t>オオ</t>
    </rPh>
    <rPh sb="55" eb="57">
      <t>エイキョウ</t>
    </rPh>
    <rPh sb="58" eb="59">
      <t>オヨ</t>
    </rPh>
    <rPh sb="67" eb="69">
      <t>イッポウ</t>
    </rPh>
    <rPh sb="71" eb="73">
      <t>シセツ</t>
    </rPh>
    <rPh sb="74" eb="77">
      <t>ロウキュウカ</t>
    </rPh>
    <rPh sb="78" eb="79">
      <t>スス</t>
    </rPh>
    <rPh sb="81" eb="83">
      <t>タイヨウ</t>
    </rPh>
    <rPh sb="83" eb="85">
      <t>ネンスウ</t>
    </rPh>
    <rPh sb="86" eb="88">
      <t>ケイカ</t>
    </rPh>
    <rPh sb="90" eb="92">
      <t>カンロ</t>
    </rPh>
    <rPh sb="95" eb="97">
      <t>スイドウ</t>
    </rPh>
    <rPh sb="97" eb="99">
      <t>シセツ</t>
    </rPh>
    <rPh sb="100" eb="102">
      <t>ネンネン</t>
    </rPh>
    <rPh sb="102" eb="104">
      <t>ゾウカ</t>
    </rPh>
    <rPh sb="109" eb="112">
      <t>ケイカクテキ</t>
    </rPh>
    <rPh sb="113" eb="115">
      <t>コウシン</t>
    </rPh>
    <rPh sb="115" eb="116">
      <t>オヨ</t>
    </rPh>
    <rPh sb="117" eb="120">
      <t>タイシンカ</t>
    </rPh>
    <rPh sb="167" eb="169">
      <t>コンゴ</t>
    </rPh>
    <rPh sb="170" eb="173">
      <t>オオダシ</t>
    </rPh>
    <rPh sb="173" eb="175">
      <t>スイドウ</t>
    </rPh>
    <rPh sb="180" eb="183">
      <t>ショシサク</t>
    </rPh>
    <rPh sb="184" eb="185">
      <t>モト</t>
    </rPh>
    <rPh sb="194" eb="195">
      <t>トウ</t>
    </rPh>
    <rPh sb="195" eb="197">
      <t>ケイヒ</t>
    </rPh>
    <rPh sb="197" eb="199">
      <t>サクゲン</t>
    </rPh>
    <rPh sb="200" eb="201">
      <t>ツト</t>
    </rPh>
    <rPh sb="206" eb="208">
      <t>テキセイ</t>
    </rPh>
    <rPh sb="209" eb="213">
      <t>イジカンリ</t>
    </rPh>
    <rPh sb="241" eb="243">
      <t>ヒツヨウ</t>
    </rPh>
    <rPh sb="250" eb="252">
      <t>ケイゾク</t>
    </rPh>
    <rPh sb="258" eb="260">
      <t>レイワ</t>
    </rPh>
    <rPh sb="261" eb="262">
      <t>ネン</t>
    </rPh>
    <rPh sb="263" eb="264">
      <t>ガツ</t>
    </rPh>
    <rPh sb="265" eb="266">
      <t>ニチリョウキンカイテイヨテイ</t>
    </rPh>
    <phoneticPr fontId="17"/>
  </si>
  <si>
    <r>
      <rPr>
        <b/>
        <sz val="9"/>
        <rFont val="ＭＳ ゴシック"/>
        <family val="3"/>
        <charset val="128"/>
      </rPr>
      <t>①経常収支比率（%）</t>
    </r>
    <r>
      <rPr>
        <sz val="9"/>
        <rFont val="ＭＳ ゴシック"/>
        <family val="3"/>
        <charset val="128"/>
      </rPr>
      <t xml:space="preserve">
　給水人口減少に伴い給水収益は減少し、高料金対策繰入金も減少している。一方で、委託料等の維持管理費及び減価償却費の増により、営業費用は増加しているため、厳しい経営状況が続いている。
</t>
    </r>
    <r>
      <rPr>
        <b/>
        <sz val="9"/>
        <rFont val="ＭＳ ゴシック"/>
        <family val="3"/>
        <charset val="128"/>
      </rPr>
      <t>②累積欠損金比率（%）</t>
    </r>
    <r>
      <rPr>
        <sz val="9"/>
        <rFont val="ＭＳ ゴシック"/>
        <family val="3"/>
        <charset val="128"/>
      </rPr>
      <t xml:space="preserve">
　欠損金は発生していない。
</t>
    </r>
    <r>
      <rPr>
        <b/>
        <sz val="9"/>
        <rFont val="ＭＳ ゴシック"/>
        <family val="3"/>
        <charset val="128"/>
      </rPr>
      <t>③流動比率（%）</t>
    </r>
    <r>
      <rPr>
        <sz val="9"/>
        <rFont val="ＭＳ ゴシック"/>
        <family val="3"/>
        <charset val="128"/>
      </rPr>
      <t xml:space="preserve">
　類似団体平均を下回る状況が続いており、平成29年度の簡易水道統合以降数少しずつ値が悪化している。企業債の元金償還が多い時期となり、引き続き厳しい資金繰りが見込まれる。
</t>
    </r>
    <r>
      <rPr>
        <b/>
        <sz val="9"/>
        <rFont val="ＭＳ ゴシック"/>
        <family val="3"/>
        <charset val="128"/>
      </rPr>
      <t>④企業債残高対給水収益比率（%）</t>
    </r>
    <r>
      <rPr>
        <sz val="9"/>
        <rFont val="ＭＳ ゴシック"/>
        <family val="3"/>
        <charset val="128"/>
      </rPr>
      <t xml:space="preserve">
　過去の建設投資時における多額の企業債発行の影響で、類似団体と比べ高い数値となっているが、企業債元金の償還が進んでおり、数値は改善に向かっている。
</t>
    </r>
    <r>
      <rPr>
        <b/>
        <sz val="9"/>
        <rFont val="ＭＳ ゴシック"/>
        <family val="3"/>
        <charset val="128"/>
      </rPr>
      <t>⑤料金回収率（%）</t>
    </r>
    <r>
      <rPr>
        <sz val="9"/>
        <rFont val="ＭＳ ゴシック"/>
        <family val="3"/>
        <charset val="128"/>
      </rPr>
      <t xml:space="preserve">
　給水原価が供給単価を上回る状況が続いており、さらなる経営改善が必要な状況である。令和6年度は、減価償却費や委託料といった経常費用の増などにより給水原価が上昇し、数値が悪化した。
</t>
    </r>
    <r>
      <rPr>
        <b/>
        <sz val="9"/>
        <rFont val="ＭＳ ゴシック"/>
        <family val="3"/>
        <charset val="128"/>
      </rPr>
      <t>⑥給水原価（円）</t>
    </r>
    <r>
      <rPr>
        <sz val="9"/>
        <rFont val="ＭＳ ゴシック"/>
        <family val="3"/>
        <charset val="128"/>
      </rPr>
      <t xml:space="preserve">
　経費の削減を図っているものの、減価償却費や委託料の増などの影響により、平均値と比較すると依然として高い数値となっている。
</t>
    </r>
    <r>
      <rPr>
        <b/>
        <sz val="9"/>
        <rFont val="ＭＳ ゴシック"/>
        <family val="3"/>
        <charset val="128"/>
      </rPr>
      <t>⑧有収率（%）</t>
    </r>
    <r>
      <rPr>
        <sz val="9"/>
        <rFont val="ＭＳ ゴシック"/>
        <family val="3"/>
        <charset val="128"/>
      </rPr>
      <t xml:space="preserve">
　漏水調査の実施などにより有収水量の確保に努めている。給水人口の減少による有収水量の減少が続いているが、総配水量も減少したことにより、前年度より有収率は改善した。</t>
    </r>
    <rPh sb="12" eb="14">
      <t>キュウスイ</t>
    </rPh>
    <rPh sb="26" eb="28">
      <t>ゲンショウ</t>
    </rPh>
    <rPh sb="39" eb="41">
      <t>ゲンショウ</t>
    </rPh>
    <rPh sb="46" eb="48">
      <t>イッポウ</t>
    </rPh>
    <rPh sb="52" eb="53">
      <t>ゲン</t>
    </rPh>
    <rPh sb="53" eb="54">
      <t>トウ</t>
    </rPh>
    <rPh sb="55" eb="60">
      <t>イジカンリヒ</t>
    </rPh>
    <rPh sb="60" eb="61">
      <t>オヨ</t>
    </rPh>
    <rPh sb="68" eb="69">
      <t>ゾウ</t>
    </rPh>
    <rPh sb="76" eb="77">
      <t>トウ</t>
    </rPh>
    <rPh sb="78" eb="79">
      <t>ゾウ</t>
    </rPh>
    <rPh sb="92" eb="93">
      <t>ヒ</t>
    </rPh>
    <rPh sb="95" eb="96">
      <t>ツヅ</t>
    </rPh>
    <rPh sb="113" eb="115">
      <t>ルイセキ</t>
    </rPh>
    <rPh sb="123" eb="125">
      <t>ルイセキ</t>
    </rPh>
    <rPh sb="125" eb="128">
      <t>ケッソンキン</t>
    </rPh>
    <rPh sb="129" eb="131">
      <t>ハッセイ</t>
    </rPh>
    <rPh sb="148" eb="150">
      <t>ルイジ</t>
    </rPh>
    <rPh sb="150" eb="152">
      <t>ダンタイ</t>
    </rPh>
    <rPh sb="152" eb="154">
      <t>ヘイキン</t>
    </rPh>
    <rPh sb="155" eb="157">
      <t>シタマワ</t>
    </rPh>
    <rPh sb="158" eb="160">
      <t>ジョウキョウ</t>
    </rPh>
    <rPh sb="161" eb="162">
      <t>ツヅ</t>
    </rPh>
    <rPh sb="167" eb="169">
      <t>ヘイセイ</t>
    </rPh>
    <rPh sb="171" eb="173">
      <t>ネンド</t>
    </rPh>
    <rPh sb="174" eb="176">
      <t>カンイ</t>
    </rPh>
    <rPh sb="176" eb="178">
      <t>スイドウ</t>
    </rPh>
    <rPh sb="178" eb="180">
      <t>トウゴウ</t>
    </rPh>
    <rPh sb="180" eb="182">
      <t>イコウ</t>
    </rPh>
    <rPh sb="190" eb="192">
      <t>ガンキン</t>
    </rPh>
    <rPh sb="196" eb="198">
      <t>キギョウ</t>
    </rPh>
    <rPh sb="198" eb="199">
      <t>サイ</t>
    </rPh>
    <rPh sb="199" eb="201">
      <t>ガンリ</t>
    </rPh>
    <rPh sb="201" eb="204">
      <t>ショウカンキン</t>
    </rPh>
    <rPh sb="205" eb="206">
      <t>オオ</t>
    </rPh>
    <rPh sb="207" eb="209">
      <t>ジキ</t>
    </rPh>
    <rPh sb="217" eb="218">
      <t>キビ</t>
    </rPh>
    <rPh sb="220" eb="222">
      <t>シキン</t>
    </rPh>
    <rPh sb="222" eb="223">
      <t>グ</t>
    </rPh>
    <rPh sb="225" eb="227">
      <t>ミコ</t>
    </rPh>
    <rPh sb="253" eb="255">
      <t>ケンセツ</t>
    </rPh>
    <rPh sb="257" eb="258">
      <t>ジ</t>
    </rPh>
    <rPh sb="262" eb="264">
      <t>タガク</t>
    </rPh>
    <rPh sb="265" eb="267">
      <t>キギョウ</t>
    </rPh>
    <rPh sb="267" eb="268">
      <t>サイ</t>
    </rPh>
    <rPh sb="268" eb="270">
      <t>ハッコウ</t>
    </rPh>
    <rPh sb="275" eb="277">
      <t>ルイジ</t>
    </rPh>
    <rPh sb="277" eb="279">
      <t>ダンタイ</t>
    </rPh>
    <rPh sb="280" eb="281">
      <t>クラ</t>
    </rPh>
    <rPh sb="282" eb="283">
      <t>タカ</t>
    </rPh>
    <rPh sb="284" eb="286">
      <t>スウチ</t>
    </rPh>
    <rPh sb="294" eb="296">
      <t>キギョウ</t>
    </rPh>
    <rPh sb="296" eb="297">
      <t>サイ</t>
    </rPh>
    <rPh sb="297" eb="299">
      <t>ガンキン</t>
    </rPh>
    <rPh sb="300" eb="302">
      <t>ショウカン</t>
    </rPh>
    <rPh sb="303" eb="304">
      <t>スス</t>
    </rPh>
    <rPh sb="309" eb="311">
      <t>スウチ</t>
    </rPh>
    <rPh sb="312" eb="314">
      <t>カイゼン</t>
    </rPh>
    <rPh sb="315" eb="316">
      <t>ム</t>
    </rPh>
    <rPh sb="360" eb="362">
      <t>ケイエイ</t>
    </rPh>
    <rPh sb="362" eb="364">
      <t>カイゼン</t>
    </rPh>
    <rPh sb="365" eb="367">
      <t>ヒツヨウ</t>
    </rPh>
    <rPh sb="368" eb="370">
      <t>ジョウキョウ</t>
    </rPh>
    <rPh sb="380" eb="385">
      <t>ゲンカショウキャクヒ</t>
    </rPh>
    <rPh sb="386" eb="389">
      <t>イタクリョウ</t>
    </rPh>
    <rPh sb="393" eb="395">
      <t>ケイジョウ</t>
    </rPh>
    <rPh sb="395" eb="397">
      <t>ヒヨウ</t>
    </rPh>
    <rPh sb="409" eb="411">
      <t>ジョウショウ</t>
    </rPh>
    <rPh sb="416" eb="418">
      <t>アッカ</t>
    </rPh>
    <rPh sb="447" eb="450">
      <t>ロウキュウカ</t>
    </rPh>
    <rPh sb="453" eb="456">
      <t>シュウゼンヒ</t>
    </rPh>
    <rPh sb="457" eb="458">
      <t>ゾウ</t>
    </rPh>
    <rPh sb="458" eb="459">
      <t>ヒ</t>
    </rPh>
    <rPh sb="462" eb="464">
      <t>エイキョウ</t>
    </rPh>
    <rPh sb="477" eb="479">
      <t>イゼン</t>
    </rPh>
    <rPh sb="484" eb="485">
      <t>スウ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</si>
</sst>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3"/>
      <color theme="3"/>
      <name val="游ゴシック"/>
      <family val="2"/>
      <charset val="128"/>
      <scheme val="minor"/>
    </font>
    <font>
      <sz val="6"/>
      <name val="游ゴシック"/>
      <family val="2"/>
      <charset val="128"/>
      <scheme val="minor"/>
    </font>
    <font>
      <sz val="9"/>
      <name val="ＭＳ ゴシック"/>
      <family val="3"/>
      <charset val="128"/>
    </font>
    <font>
      <b/>
      <sz val="9"/>
      <name val="ＭＳ ゴシック"/>
      <family val="3"/>
      <charset val="128"/>
    </font>
    <font>
      <sz val="10"/>
      <name val="ＭＳ ゴシック"/>
      <family val="3"/>
      <charset val="128"/>
    </font>
    <font>
      <b/>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20" fillId="0" borderId="9" xfId="2" applyFont="1" applyBorder="1" applyAlignment="1" applyProtection="1">
      <alignment horizontal="left" vertical="top" wrapText="1"/>
      <protection locked="0"/>
    </xf>
    <xf numFmtId="0" fontId="20" fillId="0" borderId="0" xfId="2" applyFont="1" applyAlignment="1" applyProtection="1">
      <alignment horizontal="left" vertical="top" wrapText="1"/>
      <protection locked="0"/>
    </xf>
    <xf numFmtId="0" fontId="20" fillId="0" borderId="10" xfId="2" applyFont="1" applyBorder="1" applyAlignment="1" applyProtection="1">
      <alignment horizontal="left" vertical="top" wrapText="1"/>
      <protection locked="0"/>
    </xf>
    <xf numFmtId="0" fontId="20" fillId="0" borderId="11" xfId="2" applyFont="1" applyBorder="1" applyAlignment="1" applyProtection="1">
      <alignment horizontal="left" vertical="top" wrapText="1"/>
      <protection locked="0"/>
    </xf>
    <xf numFmtId="0" fontId="20" fillId="0" borderId="1" xfId="2" applyFont="1" applyBorder="1" applyAlignment="1" applyProtection="1">
      <alignment horizontal="left" vertical="top" wrapText="1"/>
      <protection locked="0"/>
    </xf>
    <xf numFmtId="0" fontId="20" fillId="0" borderId="12" xfId="2"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xr:uid="{2AE9474B-D13F-4D4F-845A-4E4130479E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0.93</c:v>
                </c:pt>
                <c:pt idx="1">
                  <c:v>0.83</c:v>
                </c:pt>
                <c:pt idx="2">
                  <c:v>0.47</c:v>
                </c:pt>
                <c:pt idx="3">
                  <c:v>0.12</c:v>
                </c:pt>
                <c:pt idx="4">
                  <c:v>0.56000000000000005</c:v>
                </c:pt>
              </c:numCache>
            </c:numRef>
          </c:val>
          <c:extLst>
            <c:ext xmlns:c16="http://schemas.microsoft.com/office/drawing/2014/chart" uri="{C3380CC4-5D6E-409C-BE32-E72D297353CC}">
              <c16:uniqueId val="{00000000-5B77-4AE8-8D0B-F350FC93B19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0.5</c:v>
                </c:pt>
                <c:pt idx="3">
                  <c:v>0.41</c:v>
                </c:pt>
                <c:pt idx="4">
                  <c:v>0.41</c:v>
                </c:pt>
              </c:numCache>
            </c:numRef>
          </c:val>
          <c:smooth val="0"/>
          <c:extLst>
            <c:ext xmlns:c16="http://schemas.microsoft.com/office/drawing/2014/chart" uri="{C3380CC4-5D6E-409C-BE32-E72D297353CC}">
              <c16:uniqueId val="{00000001-5B77-4AE8-8D0B-F350FC93B19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48.02</c:v>
                </c:pt>
                <c:pt idx="1">
                  <c:v>48.17</c:v>
                </c:pt>
                <c:pt idx="2">
                  <c:v>48.79</c:v>
                </c:pt>
                <c:pt idx="3">
                  <c:v>75.239999999999995</c:v>
                </c:pt>
                <c:pt idx="4">
                  <c:v>47.98</c:v>
                </c:pt>
              </c:numCache>
            </c:numRef>
          </c:val>
          <c:extLst>
            <c:ext xmlns:c16="http://schemas.microsoft.com/office/drawing/2014/chart" uri="{C3380CC4-5D6E-409C-BE32-E72D297353CC}">
              <c16:uniqueId val="{00000000-68F7-4D95-8921-EDC869293FB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55.31</c:v>
                </c:pt>
                <c:pt idx="3">
                  <c:v>55.14</c:v>
                </c:pt>
                <c:pt idx="4">
                  <c:v>54.99</c:v>
                </c:pt>
              </c:numCache>
            </c:numRef>
          </c:val>
          <c:smooth val="0"/>
          <c:extLst>
            <c:ext xmlns:c16="http://schemas.microsoft.com/office/drawing/2014/chart" uri="{C3380CC4-5D6E-409C-BE32-E72D297353CC}">
              <c16:uniqueId val="{00000001-68F7-4D95-8921-EDC869293FB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84.02</c:v>
                </c:pt>
                <c:pt idx="1">
                  <c:v>82.07</c:v>
                </c:pt>
                <c:pt idx="2">
                  <c:v>79.86</c:v>
                </c:pt>
                <c:pt idx="3">
                  <c:v>77.069999999999993</c:v>
                </c:pt>
                <c:pt idx="4">
                  <c:v>79.23</c:v>
                </c:pt>
              </c:numCache>
            </c:numRef>
          </c:val>
          <c:extLst>
            <c:ext xmlns:c16="http://schemas.microsoft.com/office/drawing/2014/chart" uri="{C3380CC4-5D6E-409C-BE32-E72D297353CC}">
              <c16:uniqueId val="{00000000-E00C-4051-9F6E-F2F97AD9ADC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80.36</c:v>
                </c:pt>
                <c:pt idx="3">
                  <c:v>80.13</c:v>
                </c:pt>
                <c:pt idx="4">
                  <c:v>79.34</c:v>
                </c:pt>
              </c:numCache>
            </c:numRef>
          </c:val>
          <c:smooth val="0"/>
          <c:extLst>
            <c:ext xmlns:c16="http://schemas.microsoft.com/office/drawing/2014/chart" uri="{C3380CC4-5D6E-409C-BE32-E72D297353CC}">
              <c16:uniqueId val="{00000001-E00C-4051-9F6E-F2F97AD9ADC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99.58</c:v>
                </c:pt>
                <c:pt idx="1">
                  <c:v>104.44</c:v>
                </c:pt>
                <c:pt idx="2">
                  <c:v>102.17</c:v>
                </c:pt>
                <c:pt idx="3">
                  <c:v>97.67</c:v>
                </c:pt>
                <c:pt idx="4">
                  <c:v>96.08</c:v>
                </c:pt>
              </c:numCache>
            </c:numRef>
          </c:val>
          <c:extLst>
            <c:ext xmlns:c16="http://schemas.microsoft.com/office/drawing/2014/chart" uri="{C3380CC4-5D6E-409C-BE32-E72D297353CC}">
              <c16:uniqueId val="{00000000-1910-4C1C-AFFE-5CCC8ABE2B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105.92</c:v>
                </c:pt>
                <c:pt idx="3">
                  <c:v>106.01</c:v>
                </c:pt>
                <c:pt idx="4">
                  <c:v>103.74</c:v>
                </c:pt>
              </c:numCache>
            </c:numRef>
          </c:val>
          <c:smooth val="0"/>
          <c:extLst>
            <c:ext xmlns:c16="http://schemas.microsoft.com/office/drawing/2014/chart" uri="{C3380CC4-5D6E-409C-BE32-E72D297353CC}">
              <c16:uniqueId val="{00000001-1910-4C1C-AFFE-5CCC8ABE2B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47.34</c:v>
                </c:pt>
                <c:pt idx="1">
                  <c:v>48.97</c:v>
                </c:pt>
                <c:pt idx="2">
                  <c:v>50.53</c:v>
                </c:pt>
                <c:pt idx="3">
                  <c:v>51.41</c:v>
                </c:pt>
                <c:pt idx="4">
                  <c:v>52.35</c:v>
                </c:pt>
              </c:numCache>
            </c:numRef>
          </c:val>
          <c:extLst>
            <c:ext xmlns:c16="http://schemas.microsoft.com/office/drawing/2014/chart" uri="{C3380CC4-5D6E-409C-BE32-E72D297353CC}">
              <c16:uniqueId val="{00000000-20DA-46F7-B426-F5ECDD9815F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52.2</c:v>
                </c:pt>
                <c:pt idx="3">
                  <c:v>52.7</c:v>
                </c:pt>
                <c:pt idx="4">
                  <c:v>53.48</c:v>
                </c:pt>
              </c:numCache>
            </c:numRef>
          </c:val>
          <c:smooth val="0"/>
          <c:extLst>
            <c:ext xmlns:c16="http://schemas.microsoft.com/office/drawing/2014/chart" uri="{C3380CC4-5D6E-409C-BE32-E72D297353CC}">
              <c16:uniqueId val="{00000001-20DA-46F7-B426-F5ECDD9815F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20.64</c:v>
                </c:pt>
                <c:pt idx="1">
                  <c:v>19.93</c:v>
                </c:pt>
                <c:pt idx="2">
                  <c:v>22.15</c:v>
                </c:pt>
                <c:pt idx="3">
                  <c:v>25.64</c:v>
                </c:pt>
                <c:pt idx="4">
                  <c:v>32.08</c:v>
                </c:pt>
              </c:numCache>
            </c:numRef>
          </c:val>
          <c:extLst>
            <c:ext xmlns:c16="http://schemas.microsoft.com/office/drawing/2014/chart" uri="{C3380CC4-5D6E-409C-BE32-E72D297353CC}">
              <c16:uniqueId val="{00000000-9F72-44A3-8576-6051855617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20.73</c:v>
                </c:pt>
                <c:pt idx="3">
                  <c:v>22.86</c:v>
                </c:pt>
                <c:pt idx="4">
                  <c:v>24.31</c:v>
                </c:pt>
              </c:numCache>
            </c:numRef>
          </c:val>
          <c:smooth val="0"/>
          <c:extLst>
            <c:ext xmlns:c16="http://schemas.microsoft.com/office/drawing/2014/chart" uri="{C3380CC4-5D6E-409C-BE32-E72D297353CC}">
              <c16:uniqueId val="{00000001-9F72-44A3-8576-6051855617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87-419C-B5A0-D63F3572F0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7.78</c:v>
                </c:pt>
                <c:pt idx="3">
                  <c:v>9.59</c:v>
                </c:pt>
                <c:pt idx="4">
                  <c:v>11.55</c:v>
                </c:pt>
              </c:numCache>
            </c:numRef>
          </c:val>
          <c:smooth val="0"/>
          <c:extLst>
            <c:ext xmlns:c16="http://schemas.microsoft.com/office/drawing/2014/chart" uri="{C3380CC4-5D6E-409C-BE32-E72D297353CC}">
              <c16:uniqueId val="{00000001-2787-419C-B5A0-D63F3572F0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106.27</c:v>
                </c:pt>
                <c:pt idx="1">
                  <c:v>105.58</c:v>
                </c:pt>
                <c:pt idx="2">
                  <c:v>98.98</c:v>
                </c:pt>
                <c:pt idx="3">
                  <c:v>85.98</c:v>
                </c:pt>
                <c:pt idx="4">
                  <c:v>71.97</c:v>
                </c:pt>
              </c:numCache>
            </c:numRef>
          </c:val>
          <c:extLst>
            <c:ext xmlns:c16="http://schemas.microsoft.com/office/drawing/2014/chart" uri="{C3380CC4-5D6E-409C-BE32-E72D297353CC}">
              <c16:uniqueId val="{00000000-8358-4386-9161-B088A2A90C2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364.46</c:v>
                </c:pt>
                <c:pt idx="3">
                  <c:v>338.89</c:v>
                </c:pt>
                <c:pt idx="4">
                  <c:v>352.34</c:v>
                </c:pt>
              </c:numCache>
            </c:numRef>
          </c:val>
          <c:smooth val="0"/>
          <c:extLst>
            <c:ext xmlns:c16="http://schemas.microsoft.com/office/drawing/2014/chart" uri="{C3380CC4-5D6E-409C-BE32-E72D297353CC}">
              <c16:uniqueId val="{00000001-8358-4386-9161-B088A2A90C2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713.98</c:v>
                </c:pt>
                <c:pt idx="1">
                  <c:v>689.9</c:v>
                </c:pt>
                <c:pt idx="2">
                  <c:v>656.8</c:v>
                </c:pt>
                <c:pt idx="3">
                  <c:v>653.22</c:v>
                </c:pt>
                <c:pt idx="4">
                  <c:v>634.34</c:v>
                </c:pt>
              </c:numCache>
            </c:numRef>
          </c:val>
          <c:extLst>
            <c:ext xmlns:c16="http://schemas.microsoft.com/office/drawing/2014/chart" uri="{C3380CC4-5D6E-409C-BE32-E72D297353CC}">
              <c16:uniqueId val="{00000000-B22E-4C62-BB3E-A23C1D5896B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403.72</c:v>
                </c:pt>
                <c:pt idx="3">
                  <c:v>400.21</c:v>
                </c:pt>
                <c:pt idx="4">
                  <c:v>391.13</c:v>
                </c:pt>
              </c:numCache>
            </c:numRef>
          </c:val>
          <c:smooth val="0"/>
          <c:extLst>
            <c:ext xmlns:c16="http://schemas.microsoft.com/office/drawing/2014/chart" uri="{C3380CC4-5D6E-409C-BE32-E72D297353CC}">
              <c16:uniqueId val="{00000001-B22E-4C62-BB3E-A23C1D5896B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83.98</c:v>
                </c:pt>
                <c:pt idx="1">
                  <c:v>89.96</c:v>
                </c:pt>
                <c:pt idx="2">
                  <c:v>86.72</c:v>
                </c:pt>
                <c:pt idx="3">
                  <c:v>83.05</c:v>
                </c:pt>
                <c:pt idx="4">
                  <c:v>81.5</c:v>
                </c:pt>
              </c:numCache>
            </c:numRef>
          </c:val>
          <c:extLst>
            <c:ext xmlns:c16="http://schemas.microsoft.com/office/drawing/2014/chart" uri="{C3380CC4-5D6E-409C-BE32-E72D297353CC}">
              <c16:uniqueId val="{00000000-22BF-4F1C-A515-66D69853C2E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92.17</c:v>
                </c:pt>
                <c:pt idx="3">
                  <c:v>92.83</c:v>
                </c:pt>
                <c:pt idx="4">
                  <c:v>92.16</c:v>
                </c:pt>
              </c:numCache>
            </c:numRef>
          </c:val>
          <c:smooth val="0"/>
          <c:extLst>
            <c:ext xmlns:c16="http://schemas.microsoft.com/office/drawing/2014/chart" uri="{C3380CC4-5D6E-409C-BE32-E72D297353CC}">
              <c16:uniqueId val="{00000001-22BF-4F1C-A515-66D69853C2E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303.20999999999998</c:v>
                </c:pt>
                <c:pt idx="1">
                  <c:v>283.33999999999997</c:v>
                </c:pt>
                <c:pt idx="2">
                  <c:v>294.19</c:v>
                </c:pt>
                <c:pt idx="3">
                  <c:v>308</c:v>
                </c:pt>
                <c:pt idx="4">
                  <c:v>313.82</c:v>
                </c:pt>
              </c:numCache>
            </c:numRef>
          </c:val>
          <c:extLst>
            <c:ext xmlns:c16="http://schemas.microsoft.com/office/drawing/2014/chart" uri="{C3380CC4-5D6E-409C-BE32-E72D297353CC}">
              <c16:uniqueId val="{00000000-4E7F-45BE-BD88-1CF6C99278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188.51</c:v>
                </c:pt>
                <c:pt idx="3">
                  <c:v>189.43</c:v>
                </c:pt>
                <c:pt idx="4">
                  <c:v>196.75</c:v>
                </c:pt>
              </c:numCache>
            </c:numRef>
          </c:val>
          <c:smooth val="0"/>
          <c:extLst>
            <c:ext xmlns:c16="http://schemas.microsoft.com/office/drawing/2014/chart" uri="{C3380CC4-5D6E-409C-BE32-E72D297353CC}">
              <c16:uniqueId val="{00000001-4E7F-45BE-BD88-1CF6C99278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25" zoomScale="88" zoomScaleNormal="88" workbookViewId="0">
      <selection activeCell="BL16" sqref="BL16:BZ44"/>
    </sheetView>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島根県　大田市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A6</v>
      </c>
      <c r="X8" s="80"/>
      <c r="Y8" s="80"/>
      <c r="Z8" s="80"/>
      <c r="AA8" s="80"/>
      <c r="AB8" s="80"/>
      <c r="AC8" s="80"/>
      <c r="AD8" s="80" t="str">
        <f>データ!$M$6</f>
        <v>非設置</v>
      </c>
      <c r="AE8" s="80"/>
      <c r="AF8" s="80"/>
      <c r="AG8" s="80"/>
      <c r="AH8" s="80"/>
      <c r="AI8" s="80"/>
      <c r="AJ8" s="80"/>
      <c r="AK8" s="2"/>
      <c r="AL8" s="71">
        <f>データ!$R$6</f>
        <v>31475</v>
      </c>
      <c r="AM8" s="71"/>
      <c r="AN8" s="71"/>
      <c r="AO8" s="71"/>
      <c r="AP8" s="71"/>
      <c r="AQ8" s="71"/>
      <c r="AR8" s="71"/>
      <c r="AS8" s="71"/>
      <c r="AT8" s="36">
        <f>データ!$S$6</f>
        <v>435.34</v>
      </c>
      <c r="AU8" s="37"/>
      <c r="AV8" s="37"/>
      <c r="AW8" s="37"/>
      <c r="AX8" s="37"/>
      <c r="AY8" s="37"/>
      <c r="AZ8" s="37"/>
      <c r="BA8" s="37"/>
      <c r="BB8" s="60">
        <f>データ!$T$6</f>
        <v>72.3</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2">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59.1</v>
      </c>
      <c r="J10" s="37"/>
      <c r="K10" s="37"/>
      <c r="L10" s="37"/>
      <c r="M10" s="37"/>
      <c r="N10" s="37"/>
      <c r="O10" s="70"/>
      <c r="P10" s="60">
        <f>データ!$P$6</f>
        <v>91.82</v>
      </c>
      <c r="Q10" s="60"/>
      <c r="R10" s="60"/>
      <c r="S10" s="60"/>
      <c r="T10" s="60"/>
      <c r="U10" s="60"/>
      <c r="V10" s="60"/>
      <c r="W10" s="71">
        <f>データ!$Q$6</f>
        <v>5005</v>
      </c>
      <c r="X10" s="71"/>
      <c r="Y10" s="71"/>
      <c r="Z10" s="71"/>
      <c r="AA10" s="71"/>
      <c r="AB10" s="71"/>
      <c r="AC10" s="71"/>
      <c r="AD10" s="2"/>
      <c r="AE10" s="2"/>
      <c r="AF10" s="2"/>
      <c r="AG10" s="2"/>
      <c r="AH10" s="2"/>
      <c r="AI10" s="2"/>
      <c r="AJ10" s="2"/>
      <c r="AK10" s="2"/>
      <c r="AL10" s="71">
        <f>データ!$U$6</f>
        <v>28631</v>
      </c>
      <c r="AM10" s="71"/>
      <c r="AN10" s="71"/>
      <c r="AO10" s="71"/>
      <c r="AP10" s="71"/>
      <c r="AQ10" s="71"/>
      <c r="AR10" s="71"/>
      <c r="AS10" s="71"/>
      <c r="AT10" s="36">
        <f>データ!$V$6</f>
        <v>85.94</v>
      </c>
      <c r="AU10" s="37"/>
      <c r="AV10" s="37"/>
      <c r="AW10" s="37"/>
      <c r="AX10" s="37"/>
      <c r="AY10" s="37"/>
      <c r="AZ10" s="37"/>
      <c r="BA10" s="37"/>
      <c r="BB10" s="60">
        <f>データ!$W$6</f>
        <v>333.15</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110</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TGeGmeJNPYbE+jMWJi5OoYCGugEBWxNCeeZ00s1JZGbsjRSTIccjeXCzPi8p5iC5h5oHGPJD9TpItluj9pR9w==" saltValue="YdUwQ3i+H+LQ3Az8bPz3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322059</v>
      </c>
      <c r="D6" s="20">
        <f t="shared" si="3"/>
        <v>46</v>
      </c>
      <c r="E6" s="20">
        <f t="shared" si="3"/>
        <v>1</v>
      </c>
      <c r="F6" s="20">
        <f t="shared" si="3"/>
        <v>0</v>
      </c>
      <c r="G6" s="20">
        <f t="shared" si="3"/>
        <v>1</v>
      </c>
      <c r="H6" s="20" t="str">
        <f t="shared" si="3"/>
        <v>島根県　大田市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59.1</v>
      </c>
      <c r="P6" s="21">
        <f t="shared" si="3"/>
        <v>91.82</v>
      </c>
      <c r="Q6" s="21">
        <f t="shared" si="3"/>
        <v>5005</v>
      </c>
      <c r="R6" s="21">
        <f t="shared" si="3"/>
        <v>31475</v>
      </c>
      <c r="S6" s="21">
        <f t="shared" si="3"/>
        <v>435.34</v>
      </c>
      <c r="T6" s="21">
        <f t="shared" si="3"/>
        <v>72.3</v>
      </c>
      <c r="U6" s="21">
        <f t="shared" si="3"/>
        <v>28631</v>
      </c>
      <c r="V6" s="21">
        <f t="shared" si="3"/>
        <v>85.94</v>
      </c>
      <c r="W6" s="21">
        <f t="shared" si="3"/>
        <v>333.15</v>
      </c>
      <c r="X6" s="22">
        <f>IF(X7="",NA(),X7)</f>
        <v>99.58</v>
      </c>
      <c r="Y6" s="22">
        <f t="shared" ref="Y6:AG6" si="4">IF(Y7="",NA(),Y7)</f>
        <v>104.44</v>
      </c>
      <c r="Z6" s="22">
        <f t="shared" si="4"/>
        <v>102.17</v>
      </c>
      <c r="AA6" s="22">
        <f t="shared" si="4"/>
        <v>97.67</v>
      </c>
      <c r="AB6" s="22">
        <f t="shared" si="4"/>
        <v>96.08</v>
      </c>
      <c r="AC6" s="22">
        <f t="shared" si="4"/>
        <v>108.83</v>
      </c>
      <c r="AD6" s="22">
        <f t="shared" si="4"/>
        <v>109.23</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7.78</v>
      </c>
      <c r="AQ6" s="22">
        <f t="shared" si="5"/>
        <v>9.59</v>
      </c>
      <c r="AR6" s="22">
        <f t="shared" si="5"/>
        <v>11.55</v>
      </c>
      <c r="AS6" s="21" t="str">
        <f>IF(AS7="","",IF(AS7="-","【-】","【"&amp;SUBSTITUTE(TEXT(AS7,"#,##0.00"),"-","△")&amp;"】"))</f>
        <v>【1.61】</v>
      </c>
      <c r="AT6" s="22">
        <f>IF(AT7="",NA(),AT7)</f>
        <v>106.27</v>
      </c>
      <c r="AU6" s="22">
        <f t="shared" ref="AU6:BC6" si="6">IF(AU7="",NA(),AU7)</f>
        <v>105.58</v>
      </c>
      <c r="AV6" s="22">
        <f t="shared" si="6"/>
        <v>98.98</v>
      </c>
      <c r="AW6" s="22">
        <f t="shared" si="6"/>
        <v>85.98</v>
      </c>
      <c r="AX6" s="22">
        <f t="shared" si="6"/>
        <v>71.97</v>
      </c>
      <c r="AY6" s="22">
        <f t="shared" si="6"/>
        <v>327.77</v>
      </c>
      <c r="AZ6" s="22">
        <f t="shared" si="6"/>
        <v>338.02</v>
      </c>
      <c r="BA6" s="22">
        <f t="shared" si="6"/>
        <v>364.46</v>
      </c>
      <c r="BB6" s="22">
        <f t="shared" si="6"/>
        <v>338.89</v>
      </c>
      <c r="BC6" s="22">
        <f t="shared" si="6"/>
        <v>352.34</v>
      </c>
      <c r="BD6" s="21" t="str">
        <f>IF(BD7="","",IF(BD7="-","【-】","【"&amp;SUBSTITUTE(TEXT(BD7,"#,##0.00"),"-","△")&amp;"】"))</f>
        <v>【239.69】</v>
      </c>
      <c r="BE6" s="22">
        <f>IF(BE7="",NA(),BE7)</f>
        <v>713.98</v>
      </c>
      <c r="BF6" s="22">
        <f t="shared" ref="BF6:BN6" si="7">IF(BF7="",NA(),BF7)</f>
        <v>689.9</v>
      </c>
      <c r="BG6" s="22">
        <f t="shared" si="7"/>
        <v>656.8</v>
      </c>
      <c r="BH6" s="22">
        <f t="shared" si="7"/>
        <v>653.22</v>
      </c>
      <c r="BI6" s="22">
        <f t="shared" si="7"/>
        <v>634.34</v>
      </c>
      <c r="BJ6" s="22">
        <f t="shared" si="7"/>
        <v>397.1</v>
      </c>
      <c r="BK6" s="22">
        <f t="shared" si="7"/>
        <v>379.91</v>
      </c>
      <c r="BL6" s="22">
        <f t="shared" si="7"/>
        <v>403.72</v>
      </c>
      <c r="BM6" s="22">
        <f t="shared" si="7"/>
        <v>400.21</v>
      </c>
      <c r="BN6" s="22">
        <f t="shared" si="7"/>
        <v>391.13</v>
      </c>
      <c r="BO6" s="21" t="str">
        <f>IF(BO7="","",IF(BO7="-","【-】","【"&amp;SUBSTITUTE(TEXT(BO7,"#,##0.00"),"-","△")&amp;"】"))</f>
        <v>【264.86】</v>
      </c>
      <c r="BP6" s="22">
        <f>IF(BP7="",NA(),BP7)</f>
        <v>83.98</v>
      </c>
      <c r="BQ6" s="22">
        <f t="shared" ref="BQ6:BY6" si="8">IF(BQ7="",NA(),BQ7)</f>
        <v>89.96</v>
      </c>
      <c r="BR6" s="22">
        <f t="shared" si="8"/>
        <v>86.72</v>
      </c>
      <c r="BS6" s="22">
        <f t="shared" si="8"/>
        <v>83.05</v>
      </c>
      <c r="BT6" s="22">
        <f t="shared" si="8"/>
        <v>81.5</v>
      </c>
      <c r="BU6" s="22">
        <f t="shared" si="8"/>
        <v>95.79</v>
      </c>
      <c r="BV6" s="22">
        <f t="shared" si="8"/>
        <v>98.3</v>
      </c>
      <c r="BW6" s="22">
        <f t="shared" si="8"/>
        <v>92.17</v>
      </c>
      <c r="BX6" s="22">
        <f t="shared" si="8"/>
        <v>92.83</v>
      </c>
      <c r="BY6" s="22">
        <f t="shared" si="8"/>
        <v>92.16</v>
      </c>
      <c r="BZ6" s="21" t="str">
        <f>IF(BZ7="","",IF(BZ7="-","【-】","【"&amp;SUBSTITUTE(TEXT(BZ7,"#,##0.00"),"-","△")&amp;"】"))</f>
        <v>【97.59】</v>
      </c>
      <c r="CA6" s="22">
        <f>IF(CA7="",NA(),CA7)</f>
        <v>303.20999999999998</v>
      </c>
      <c r="CB6" s="22">
        <f t="shared" ref="CB6:CJ6" si="9">IF(CB7="",NA(),CB7)</f>
        <v>283.33999999999997</v>
      </c>
      <c r="CC6" s="22">
        <f t="shared" si="9"/>
        <v>294.19</v>
      </c>
      <c r="CD6" s="22">
        <f t="shared" si="9"/>
        <v>308</v>
      </c>
      <c r="CE6" s="22">
        <f t="shared" si="9"/>
        <v>313.82</v>
      </c>
      <c r="CF6" s="22">
        <f t="shared" si="9"/>
        <v>171.13</v>
      </c>
      <c r="CG6" s="22">
        <f t="shared" si="9"/>
        <v>173.7</v>
      </c>
      <c r="CH6" s="22">
        <f t="shared" si="9"/>
        <v>188.51</v>
      </c>
      <c r="CI6" s="22">
        <f t="shared" si="9"/>
        <v>189.43</v>
      </c>
      <c r="CJ6" s="22">
        <f t="shared" si="9"/>
        <v>196.75</v>
      </c>
      <c r="CK6" s="21" t="str">
        <f>IF(CK7="","",IF(CK7="-","【-】","【"&amp;SUBSTITUTE(TEXT(CK7,"#,##0.00"),"-","△")&amp;"】"))</f>
        <v>【181.66】</v>
      </c>
      <c r="CL6" s="22">
        <f>IF(CL7="",NA(),CL7)</f>
        <v>48.02</v>
      </c>
      <c r="CM6" s="22">
        <f t="shared" ref="CM6:CU6" si="10">IF(CM7="",NA(),CM7)</f>
        <v>48.17</v>
      </c>
      <c r="CN6" s="22">
        <f t="shared" si="10"/>
        <v>48.79</v>
      </c>
      <c r="CO6" s="22">
        <f t="shared" si="10"/>
        <v>75.239999999999995</v>
      </c>
      <c r="CP6" s="22">
        <f t="shared" si="10"/>
        <v>47.98</v>
      </c>
      <c r="CQ6" s="22">
        <f t="shared" si="10"/>
        <v>60.12</v>
      </c>
      <c r="CR6" s="22">
        <f t="shared" si="10"/>
        <v>60.34</v>
      </c>
      <c r="CS6" s="22">
        <f t="shared" si="10"/>
        <v>55.31</v>
      </c>
      <c r="CT6" s="22">
        <f t="shared" si="10"/>
        <v>55.14</v>
      </c>
      <c r="CU6" s="22">
        <f t="shared" si="10"/>
        <v>54.99</v>
      </c>
      <c r="CV6" s="21" t="str">
        <f>IF(CV7="","",IF(CV7="-","【-】","【"&amp;SUBSTITUTE(TEXT(CV7,"#,##0.00"),"-","△")&amp;"】"))</f>
        <v>【60.21】</v>
      </c>
      <c r="CW6" s="22">
        <f>IF(CW7="",NA(),CW7)</f>
        <v>84.02</v>
      </c>
      <c r="CX6" s="22">
        <f t="shared" ref="CX6:DF6" si="11">IF(CX7="",NA(),CX7)</f>
        <v>82.07</v>
      </c>
      <c r="CY6" s="22">
        <f t="shared" si="11"/>
        <v>79.86</v>
      </c>
      <c r="CZ6" s="22">
        <f t="shared" si="11"/>
        <v>77.069999999999993</v>
      </c>
      <c r="DA6" s="22">
        <f t="shared" si="11"/>
        <v>79.23</v>
      </c>
      <c r="DB6" s="22">
        <f t="shared" si="11"/>
        <v>84.24</v>
      </c>
      <c r="DC6" s="22">
        <f t="shared" si="11"/>
        <v>84.19</v>
      </c>
      <c r="DD6" s="22">
        <f t="shared" si="11"/>
        <v>80.36</v>
      </c>
      <c r="DE6" s="22">
        <f t="shared" si="11"/>
        <v>80.13</v>
      </c>
      <c r="DF6" s="22">
        <f t="shared" si="11"/>
        <v>79.34</v>
      </c>
      <c r="DG6" s="21" t="str">
        <f>IF(DG7="","",IF(DG7="-","【-】","【"&amp;SUBSTITUTE(TEXT(DG7,"#,##0.00"),"-","△")&amp;"】"))</f>
        <v>【89.21】</v>
      </c>
      <c r="DH6" s="22">
        <f>IF(DH7="",NA(),DH7)</f>
        <v>47.34</v>
      </c>
      <c r="DI6" s="22">
        <f t="shared" ref="DI6:DQ6" si="12">IF(DI7="",NA(),DI7)</f>
        <v>48.97</v>
      </c>
      <c r="DJ6" s="22">
        <f t="shared" si="12"/>
        <v>50.53</v>
      </c>
      <c r="DK6" s="22">
        <f t="shared" si="12"/>
        <v>51.41</v>
      </c>
      <c r="DL6" s="22">
        <f t="shared" si="12"/>
        <v>52.35</v>
      </c>
      <c r="DM6" s="22">
        <f t="shared" si="12"/>
        <v>48.83</v>
      </c>
      <c r="DN6" s="22">
        <f t="shared" si="12"/>
        <v>49.96</v>
      </c>
      <c r="DO6" s="22">
        <f t="shared" si="12"/>
        <v>52.2</v>
      </c>
      <c r="DP6" s="22">
        <f t="shared" si="12"/>
        <v>52.7</v>
      </c>
      <c r="DQ6" s="22">
        <f t="shared" si="12"/>
        <v>53.48</v>
      </c>
      <c r="DR6" s="21" t="str">
        <f>IF(DR7="","",IF(DR7="-","【-】","【"&amp;SUBSTITUTE(TEXT(DR7,"#,##0.00"),"-","△")&amp;"】"))</f>
        <v>【52.41】</v>
      </c>
      <c r="DS6" s="22">
        <f>IF(DS7="",NA(),DS7)</f>
        <v>20.64</v>
      </c>
      <c r="DT6" s="22">
        <f t="shared" ref="DT6:EB6" si="13">IF(DT7="",NA(),DT7)</f>
        <v>19.93</v>
      </c>
      <c r="DU6" s="22">
        <f t="shared" si="13"/>
        <v>22.15</v>
      </c>
      <c r="DV6" s="22">
        <f t="shared" si="13"/>
        <v>25.64</v>
      </c>
      <c r="DW6" s="22">
        <f t="shared" si="13"/>
        <v>32.08</v>
      </c>
      <c r="DX6" s="22">
        <f t="shared" si="13"/>
        <v>18.18</v>
      </c>
      <c r="DY6" s="22">
        <f t="shared" si="13"/>
        <v>19.32</v>
      </c>
      <c r="DZ6" s="22">
        <f t="shared" si="13"/>
        <v>20.73</v>
      </c>
      <c r="EA6" s="22">
        <f t="shared" si="13"/>
        <v>22.86</v>
      </c>
      <c r="EB6" s="22">
        <f t="shared" si="13"/>
        <v>24.31</v>
      </c>
      <c r="EC6" s="21" t="str">
        <f>IF(EC7="","",IF(EC7="-","【-】","【"&amp;SUBSTITUTE(TEXT(EC7,"#,##0.00"),"-","△")&amp;"】"))</f>
        <v>【26.78】</v>
      </c>
      <c r="ED6" s="22">
        <f>IF(ED7="",NA(),ED7)</f>
        <v>0.93</v>
      </c>
      <c r="EE6" s="22">
        <f t="shared" ref="EE6:EM6" si="14">IF(EE7="",NA(),EE7)</f>
        <v>0.83</v>
      </c>
      <c r="EF6" s="22">
        <f t="shared" si="14"/>
        <v>0.47</v>
      </c>
      <c r="EG6" s="22">
        <f t="shared" si="14"/>
        <v>0.12</v>
      </c>
      <c r="EH6" s="22">
        <f t="shared" si="14"/>
        <v>0.56000000000000005</v>
      </c>
      <c r="EI6" s="22">
        <f t="shared" si="14"/>
        <v>0.56999999999999995</v>
      </c>
      <c r="EJ6" s="22">
        <f t="shared" si="14"/>
        <v>0.52</v>
      </c>
      <c r="EK6" s="22">
        <f t="shared" si="14"/>
        <v>0.5</v>
      </c>
      <c r="EL6" s="22">
        <f t="shared" si="14"/>
        <v>0.41</v>
      </c>
      <c r="EM6" s="22">
        <f t="shared" si="14"/>
        <v>0.41</v>
      </c>
      <c r="EN6" s="21" t="str">
        <f>IF(EN7="","",IF(EN7="-","【-】","【"&amp;SUBSTITUTE(TEXT(EN7,"#,##0.00"),"-","△")&amp;"】"))</f>
        <v>【0.59】</v>
      </c>
    </row>
    <row r="7" spans="1:144" s="23" customFormat="1" x14ac:dyDescent="0.2">
      <c r="A7" s="15"/>
      <c r="B7" s="24">
        <v>2024</v>
      </c>
      <c r="C7" s="24">
        <v>322059</v>
      </c>
      <c r="D7" s="24">
        <v>46</v>
      </c>
      <c r="E7" s="24">
        <v>1</v>
      </c>
      <c r="F7" s="24">
        <v>0</v>
      </c>
      <c r="G7" s="24">
        <v>1</v>
      </c>
      <c r="H7" s="24" t="s">
        <v>93</v>
      </c>
      <c r="I7" s="24" t="s">
        <v>94</v>
      </c>
      <c r="J7" s="24" t="s">
        <v>95</v>
      </c>
      <c r="K7" s="24" t="s">
        <v>96</v>
      </c>
      <c r="L7" s="24" t="s">
        <v>97</v>
      </c>
      <c r="M7" s="24" t="s">
        <v>98</v>
      </c>
      <c r="N7" s="25" t="s">
        <v>99</v>
      </c>
      <c r="O7" s="25">
        <v>59.1</v>
      </c>
      <c r="P7" s="25">
        <v>91.82</v>
      </c>
      <c r="Q7" s="25">
        <v>5005</v>
      </c>
      <c r="R7" s="25">
        <v>31475</v>
      </c>
      <c r="S7" s="25">
        <v>435.34</v>
      </c>
      <c r="T7" s="25">
        <v>72.3</v>
      </c>
      <c r="U7" s="25">
        <v>28631</v>
      </c>
      <c r="V7" s="25">
        <v>85.94</v>
      </c>
      <c r="W7" s="25">
        <v>333.15</v>
      </c>
      <c r="X7" s="25">
        <v>99.58</v>
      </c>
      <c r="Y7" s="25">
        <v>104.44</v>
      </c>
      <c r="Z7" s="25">
        <v>102.17</v>
      </c>
      <c r="AA7" s="25">
        <v>97.67</v>
      </c>
      <c r="AB7" s="25">
        <v>96.08</v>
      </c>
      <c r="AC7" s="25">
        <v>108.83</v>
      </c>
      <c r="AD7" s="25">
        <v>109.23</v>
      </c>
      <c r="AE7" s="25">
        <v>105.92</v>
      </c>
      <c r="AF7" s="25">
        <v>106.01</v>
      </c>
      <c r="AG7" s="25">
        <v>103.74</v>
      </c>
      <c r="AH7" s="25">
        <v>107.26</v>
      </c>
      <c r="AI7" s="25">
        <v>0</v>
      </c>
      <c r="AJ7" s="25">
        <v>0</v>
      </c>
      <c r="AK7" s="25">
        <v>0</v>
      </c>
      <c r="AL7" s="25">
        <v>0</v>
      </c>
      <c r="AM7" s="25">
        <v>0</v>
      </c>
      <c r="AN7" s="25">
        <v>4.34</v>
      </c>
      <c r="AO7" s="25">
        <v>4.6900000000000004</v>
      </c>
      <c r="AP7" s="25">
        <v>7.78</v>
      </c>
      <c r="AQ7" s="25">
        <v>9.59</v>
      </c>
      <c r="AR7" s="25">
        <v>11.55</v>
      </c>
      <c r="AS7" s="25">
        <v>1.61</v>
      </c>
      <c r="AT7" s="25">
        <v>106.27</v>
      </c>
      <c r="AU7" s="25">
        <v>105.58</v>
      </c>
      <c r="AV7" s="25">
        <v>98.98</v>
      </c>
      <c r="AW7" s="25">
        <v>85.98</v>
      </c>
      <c r="AX7" s="25">
        <v>71.97</v>
      </c>
      <c r="AY7" s="25">
        <v>327.77</v>
      </c>
      <c r="AZ7" s="25">
        <v>338.02</v>
      </c>
      <c r="BA7" s="25">
        <v>364.46</v>
      </c>
      <c r="BB7" s="25">
        <v>338.89</v>
      </c>
      <c r="BC7" s="25">
        <v>352.34</v>
      </c>
      <c r="BD7" s="25">
        <v>239.69</v>
      </c>
      <c r="BE7" s="25">
        <v>713.98</v>
      </c>
      <c r="BF7" s="25">
        <v>689.9</v>
      </c>
      <c r="BG7" s="25">
        <v>656.8</v>
      </c>
      <c r="BH7" s="25">
        <v>653.22</v>
      </c>
      <c r="BI7" s="25">
        <v>634.34</v>
      </c>
      <c r="BJ7" s="25">
        <v>397.1</v>
      </c>
      <c r="BK7" s="25">
        <v>379.91</v>
      </c>
      <c r="BL7" s="25">
        <v>403.72</v>
      </c>
      <c r="BM7" s="25">
        <v>400.21</v>
      </c>
      <c r="BN7" s="25">
        <v>391.13</v>
      </c>
      <c r="BO7" s="25">
        <v>264.86</v>
      </c>
      <c r="BP7" s="25">
        <v>83.98</v>
      </c>
      <c r="BQ7" s="25">
        <v>89.96</v>
      </c>
      <c r="BR7" s="25">
        <v>86.72</v>
      </c>
      <c r="BS7" s="25">
        <v>83.05</v>
      </c>
      <c r="BT7" s="25">
        <v>81.5</v>
      </c>
      <c r="BU7" s="25">
        <v>95.79</v>
      </c>
      <c r="BV7" s="25">
        <v>98.3</v>
      </c>
      <c r="BW7" s="25">
        <v>92.17</v>
      </c>
      <c r="BX7" s="25">
        <v>92.83</v>
      </c>
      <c r="BY7" s="25">
        <v>92.16</v>
      </c>
      <c r="BZ7" s="25">
        <v>97.59</v>
      </c>
      <c r="CA7" s="25">
        <v>303.20999999999998</v>
      </c>
      <c r="CB7" s="25">
        <v>283.33999999999997</v>
      </c>
      <c r="CC7" s="25">
        <v>294.19</v>
      </c>
      <c r="CD7" s="25">
        <v>308</v>
      </c>
      <c r="CE7" s="25">
        <v>313.82</v>
      </c>
      <c r="CF7" s="25">
        <v>171.13</v>
      </c>
      <c r="CG7" s="25">
        <v>173.7</v>
      </c>
      <c r="CH7" s="25">
        <v>188.51</v>
      </c>
      <c r="CI7" s="25">
        <v>189.43</v>
      </c>
      <c r="CJ7" s="25">
        <v>196.75</v>
      </c>
      <c r="CK7" s="25">
        <v>181.66</v>
      </c>
      <c r="CL7" s="25">
        <v>48.02</v>
      </c>
      <c r="CM7" s="25">
        <v>48.17</v>
      </c>
      <c r="CN7" s="25">
        <v>48.79</v>
      </c>
      <c r="CO7" s="25">
        <v>75.239999999999995</v>
      </c>
      <c r="CP7" s="25">
        <v>47.98</v>
      </c>
      <c r="CQ7" s="25">
        <v>60.12</v>
      </c>
      <c r="CR7" s="25">
        <v>60.34</v>
      </c>
      <c r="CS7" s="25">
        <v>55.31</v>
      </c>
      <c r="CT7" s="25">
        <v>55.14</v>
      </c>
      <c r="CU7" s="25">
        <v>54.99</v>
      </c>
      <c r="CV7" s="25">
        <v>60.21</v>
      </c>
      <c r="CW7" s="25">
        <v>84.02</v>
      </c>
      <c r="CX7" s="25">
        <v>82.07</v>
      </c>
      <c r="CY7" s="25">
        <v>79.86</v>
      </c>
      <c r="CZ7" s="25">
        <v>77.069999999999993</v>
      </c>
      <c r="DA7" s="25">
        <v>79.23</v>
      </c>
      <c r="DB7" s="25">
        <v>84.24</v>
      </c>
      <c r="DC7" s="25">
        <v>84.19</v>
      </c>
      <c r="DD7" s="25">
        <v>80.36</v>
      </c>
      <c r="DE7" s="25">
        <v>80.13</v>
      </c>
      <c r="DF7" s="25">
        <v>79.34</v>
      </c>
      <c r="DG7" s="25">
        <v>89.21</v>
      </c>
      <c r="DH7" s="25">
        <v>47.34</v>
      </c>
      <c r="DI7" s="25">
        <v>48.97</v>
      </c>
      <c r="DJ7" s="25">
        <v>50.53</v>
      </c>
      <c r="DK7" s="25">
        <v>51.41</v>
      </c>
      <c r="DL7" s="25">
        <v>52.35</v>
      </c>
      <c r="DM7" s="25">
        <v>48.83</v>
      </c>
      <c r="DN7" s="25">
        <v>49.96</v>
      </c>
      <c r="DO7" s="25">
        <v>52.2</v>
      </c>
      <c r="DP7" s="25">
        <v>52.7</v>
      </c>
      <c r="DQ7" s="25">
        <v>53.48</v>
      </c>
      <c r="DR7" s="25">
        <v>52.41</v>
      </c>
      <c r="DS7" s="25">
        <v>20.64</v>
      </c>
      <c r="DT7" s="25">
        <v>19.93</v>
      </c>
      <c r="DU7" s="25">
        <v>22.15</v>
      </c>
      <c r="DV7" s="25">
        <v>25.64</v>
      </c>
      <c r="DW7" s="25">
        <v>32.08</v>
      </c>
      <c r="DX7" s="25">
        <v>18.18</v>
      </c>
      <c r="DY7" s="25">
        <v>19.32</v>
      </c>
      <c r="DZ7" s="25">
        <v>20.73</v>
      </c>
      <c r="EA7" s="25">
        <v>22.86</v>
      </c>
      <c r="EB7" s="25">
        <v>24.31</v>
      </c>
      <c r="EC7" s="25">
        <v>26.78</v>
      </c>
      <c r="ED7" s="25">
        <v>0.93</v>
      </c>
      <c r="EE7" s="25">
        <v>0.83</v>
      </c>
      <c r="EF7" s="25">
        <v>0.47</v>
      </c>
      <c r="EG7" s="25">
        <v>0.12</v>
      </c>
      <c r="EH7" s="25">
        <v>0.56000000000000005</v>
      </c>
      <c r="EI7" s="25">
        <v>0.56999999999999995</v>
      </c>
      <c r="EJ7" s="25">
        <v>0.52</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cp:lastPrinted>2026-02-10T05:19:02Z</cp:lastPrinted>
  <dcterms:created xsi:type="dcterms:W3CDTF">2025-12-12T09:21:16Z</dcterms:created>
  <dcterms:modified xsi:type="dcterms:W3CDTF">2026-02-10T05:19:06Z</dcterms:modified>
  <cp:category/>
</cp:coreProperties>
</file>