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sdpc-202\Desktop\Fw Re(2) Re(2) 経営比較分析表について\提出\"/>
    </mc:Choice>
  </mc:AlternateContent>
  <workbookProtection workbookAlgorithmName="SHA-512" workbookHashValue="u6v18PeSTTLuHdzXDza+ziOo9k7yvi8w/JJNcwz1KeMCRXNUdkNuwNBwiHO5uEIh5W9as144gbQljRvH/lfUZg==" workbookSaltValue="dMsSLQO7rKgARVLWurzkfA==" workbookSpinCount="100000" lockStructure="1"/>
  <bookViews>
    <workbookView xWindow="-120" yWindow="-16320" windowWidth="29040" windowHeight="157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F85" i="4"/>
  <c r="E85" i="4"/>
  <c r="AT10" i="4"/>
  <c r="AL10" i="4"/>
  <c r="I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<sst xmlns="http://schemas.openxmlformats.org/spreadsheetml/2006/main" count="231" uniqueCount="116">
  <si>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</si>
  <si>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</si>
  <si>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</si>
  <si>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</si>
  <si>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</si>
  <si>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</si>
  <si>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</si>
  <si>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</si>
  <si>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</si>
  <si>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</si>
  <si>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</si>
  <si>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</si>
  <si>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</si>
  <si>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</si>
  <si>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</si>
  <si>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</si>
  <si>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</si>
  <si>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</si>
  <si>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</si>
  <si>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</si>
  <si>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</si>
  <si>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</si>
  <si>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</si>
  <si>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</si>
  <si>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</si>
  <si>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</si>
  <si>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</si>
  <si>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</si>
  <si>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</si>
  <si>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</si>
  <si>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</si>
  <si>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</si>
  <si>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</si>
  <si>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</si>
  <si>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</si>
  <si>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</si>
  <si>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</si>
  <si>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</si>
  <si>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</si>
  <si>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</si>
  <si>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</si>
  <si>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</si>
  <si>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</si>
  <si>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</si>
  <si>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</si>
  <si>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</si>
  <si>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</si>
  <si>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</si>
  <si>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</si>
  <si>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</si>
  <si>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</si>
  <si>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</si>
  <si>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</si>
  <si>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</si>
  <si>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</si>
  <si>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</si>
  <si>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</si>
  <si>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</si>
  <si>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</si>
  <si>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</si>
  <si>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</si>
  <si>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</si>
  <si>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</si>
  <si>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</si>
  <si>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</si>
  <si>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</si>
  <si>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</si>
  <si>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</si>
  <si>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</si>
  <si>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</si>
  <si>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</si>
  <si>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</si>
  <si>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</si>
  <si>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</si>
  <si>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</si>
  <si>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</si>
  <si>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</si>
  <si>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</si>
  <si>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</si>
  <si>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</si>
  <si>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</si>
  <si>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</si>
  <si>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</si>
  <si>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</si>
  <si>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</si>
  <si>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</si>
  <si>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</si>
  <si>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</si>
  <si>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</si>
  <si>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</si>
  <si>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</si>
  <si>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</si>
  <si>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</si>
  <si>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</si>
  <si>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</si>
  <si>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</si>
  <si>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益田市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</si>
  <si>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</si>
  <si>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</si>
  <si>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</si>
  <si>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</si>
  <si>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</si>
  <si>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</si>
  <si>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</si>
  <si>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</si>
  <si>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</si>
  <si>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</si>
  <si>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</si>
  <si>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</si>
  <si>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</si>
  <si>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</si>
  <si>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</si>
  <si>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</si>
  <si>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類似団体と比較し全体的に安定しているが、処理区域内人口が減少傾向にあり、大きな使用料の増加が見込まれない中、施設の改築・更新等の費用の増加が見込まれ、引き続き効率的な経営を行うため、計画的な取り組みが必要である。</t>
    <phoneticPr fontId="4"/>
  </si>
  <si>
    <t xml:space="preserve"> 当市における農業集落排水事業は平成13年8月から供用を開始し、整備事業は既に終了している。令和2年4月1日に公営企業会計に移行したため、各項目の数値については令和2年度からとなっている。
①経常収支比率は、100%を上回っており、健全性を保っている。
③流動比率は、100%を下回っているが類似団体と比較して良好である。施設建設時の企業債の償還が随時終了し改善に向かう方向であるが、今後老朽化に伴う施設更新を行っていく必要があり、計画的に取り組んでいく。
④企業債残高、使用料が減少傾向にあるため類似団体平均を下回っている。
⑤経費回収率は使用料で回収すべき経費を全て使用料で賄えていない状況であり、一般会計からの繰入に依存している。今後も経営改善に努める必要がある。
⑥汚水処理原価は、前年度と比較して処理区域内人口の減少に伴う有収水量の減少と施設の修繕費の増加により高くなっている。
⑦施設利用率は、接続人口の減少等による有収水量の減少によるものであり、効率よく施設利用するために水洗化率の向上に努めていく。
⑧水洗化率は、類似団体とほぼ同じであるが、前年度より減少しており今後も未接続家屋等に向けた取組が必要である。</t>
    <phoneticPr fontId="4"/>
  </si>
  <si>
    <t>　供用開始から20年以上が経過しているが、法定耐用年数50年を経過した管渠はない。
①有形固定資産減価償却率は類似団体平均より高くなっており、改築・更新には多額の費用を要するため、日頃から定期的な保守点検や修繕による延命化を図っている。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</si>
</sst>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E0-420B-9B6F-45964DCFD40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C0E0-420B-9B6F-45964DCFD40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46.95</c:v>
                </c:pt>
                <c:pt idx="1">
                  <c:v>44.48</c:v>
                </c:pt>
                <c:pt idx="2">
                  <c:v>44.07</c:v>
                </c:pt>
                <c:pt idx="3">
                  <c:v>43.04</c:v>
                </c:pt>
                <c:pt idx="4">
                  <c:v>41.06</c:v>
                </c:pt>
              </c:numCache>
            </c:numRef>
          </c:val>
          <c:extLst>
            <c:ext xmlns:c16="http://schemas.microsoft.com/office/drawing/2014/chart" uri="{C3380CC4-5D6E-409C-BE32-E72D297353CC}">
              <c16:uniqueId val="{00000000-320B-46F0-9A64-67D23BDC3A3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320B-46F0-9A64-67D23BDC3A3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86.59</c:v>
                </c:pt>
                <c:pt idx="1">
                  <c:v>87.17</c:v>
                </c:pt>
                <c:pt idx="2">
                  <c:v>87.28</c:v>
                </c:pt>
                <c:pt idx="3">
                  <c:v>84.31</c:v>
                </c:pt>
                <c:pt idx="4">
                  <c:v>84.01</c:v>
                </c:pt>
              </c:numCache>
            </c:numRef>
          </c:val>
          <c:extLst>
            <c:ext xmlns:c16="http://schemas.microsoft.com/office/drawing/2014/chart" uri="{C3380CC4-5D6E-409C-BE32-E72D297353CC}">
              <c16:uniqueId val="{00000000-1159-438A-A31B-4EFBC7715BF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1159-438A-A31B-4EFBC7715BF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106.77</c:v>
                </c:pt>
                <c:pt idx="1">
                  <c:v>107.23</c:v>
                </c:pt>
                <c:pt idx="2">
                  <c:v>109.27</c:v>
                </c:pt>
                <c:pt idx="3">
                  <c:v>118.54</c:v>
                </c:pt>
                <c:pt idx="4">
                  <c:v>113.02</c:v>
                </c:pt>
              </c:numCache>
            </c:numRef>
          </c:val>
          <c:extLst>
            <c:ext xmlns:c16="http://schemas.microsoft.com/office/drawing/2014/chart" uri="{C3380CC4-5D6E-409C-BE32-E72D297353CC}">
              <c16:uniqueId val="{00000000-AC01-47B6-B10B-9708DCDDBBF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AC01-47B6-B10B-9708DCDDBBF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46.22</c:v>
                </c:pt>
                <c:pt idx="1">
                  <c:v>48.54</c:v>
                </c:pt>
                <c:pt idx="2">
                  <c:v>50.77</c:v>
                </c:pt>
                <c:pt idx="3">
                  <c:v>52.92</c:v>
                </c:pt>
                <c:pt idx="4">
                  <c:v>52.14</c:v>
                </c:pt>
              </c:numCache>
            </c:numRef>
          </c:val>
          <c:extLst>
            <c:ext xmlns:c16="http://schemas.microsoft.com/office/drawing/2014/chart" uri="{C3380CC4-5D6E-409C-BE32-E72D297353CC}">
              <c16:uniqueId val="{00000000-6341-46EF-8195-998D267A52E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6341-46EF-8195-998D267A52E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0C-439D-A6FB-A45E369115F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930C-439D-A6FB-A45E369115F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55-4707-8E23-2EEA318BC3F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ED55-4707-8E23-2EEA318BC3F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37.42</c:v>
                </c:pt>
                <c:pt idx="1">
                  <c:v>65.709999999999994</c:v>
                </c:pt>
                <c:pt idx="2">
                  <c:v>77.959999999999994</c:v>
                </c:pt>
                <c:pt idx="3">
                  <c:v>87.57</c:v>
                </c:pt>
                <c:pt idx="4">
                  <c:v>84.7</c:v>
                </c:pt>
              </c:numCache>
            </c:numRef>
          </c:val>
          <c:extLst>
            <c:ext xmlns:c16="http://schemas.microsoft.com/office/drawing/2014/chart" uri="{C3380CC4-5D6E-409C-BE32-E72D297353CC}">
              <c16:uniqueId val="{00000000-FAB3-4496-A890-E368086D479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FAB3-4496-A890-E368086D479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460.56</c:v>
                </c:pt>
                <c:pt idx="2">
                  <c:v>455.08</c:v>
                </c:pt>
                <c:pt idx="3">
                  <c:v>425.74</c:v>
                </c:pt>
                <c:pt idx="4" formatCode="#,##0.00;&quot;△&quot;#,##0.00">
                  <c:v>407.11</c:v>
                </c:pt>
              </c:numCache>
            </c:numRef>
          </c:val>
          <c:extLst>
            <c:ext xmlns:c16="http://schemas.microsoft.com/office/drawing/2014/chart" uri="{C3380CC4-5D6E-409C-BE32-E72D297353CC}">
              <c16:uniqueId val="{00000000-712C-4785-8BD9-FAD89F85286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712C-4785-8BD9-FAD89F85286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81.150000000000006</c:v>
                </c:pt>
                <c:pt idx="1">
                  <c:v>81.25</c:v>
                </c:pt>
                <c:pt idx="2">
                  <c:v>76.709999999999994</c:v>
                </c:pt>
                <c:pt idx="3">
                  <c:v>70.39</c:v>
                </c:pt>
                <c:pt idx="4">
                  <c:v>57.78</c:v>
                </c:pt>
              </c:numCache>
            </c:numRef>
          </c:val>
          <c:extLst>
            <c:ext xmlns:c16="http://schemas.microsoft.com/office/drawing/2014/chart" uri="{C3380CC4-5D6E-409C-BE32-E72D297353CC}">
              <c16:uniqueId val="{00000000-DFDA-4CF8-8AEF-2341955B1E9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DFDA-4CF8-8AEF-2341955B1E9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284.77999999999997</c:v>
                </c:pt>
                <c:pt idx="1">
                  <c:v>285.18</c:v>
                </c:pt>
                <c:pt idx="2">
                  <c:v>302.12</c:v>
                </c:pt>
                <c:pt idx="3">
                  <c:v>330.85</c:v>
                </c:pt>
                <c:pt idx="4">
                  <c:v>405.4</c:v>
                </c:pt>
              </c:numCache>
            </c:numRef>
          </c:val>
          <c:extLst>
            <c:ext xmlns:c16="http://schemas.microsoft.com/office/drawing/2014/chart" uri="{C3380CC4-5D6E-409C-BE32-E72D297353CC}">
              <c16:uniqueId val="{00000000-4F25-46A0-A848-50D6E86C22E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4F25-46A0-A848-50D6E86C22E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 zoomScale="85" zoomScaleNormal="85" workbookViewId="0">
      <selection activeCell="BL47" sqref="BL47:BZ63"/>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島根県　益田市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42986</v>
      </c>
      <c r="AM8" s="44"/>
      <c r="AN8" s="44"/>
      <c r="AO8" s="44"/>
      <c r="AP8" s="44"/>
      <c r="AQ8" s="44"/>
      <c r="AR8" s="44"/>
      <c r="AS8" s="44"/>
      <c r="AT8" s="45">
        <f>データ!T6</f>
        <v>733.19</v>
      </c>
      <c r="AU8" s="45"/>
      <c r="AV8" s="45"/>
      <c r="AW8" s="45"/>
      <c r="AX8" s="45"/>
      <c r="AY8" s="45"/>
      <c r="AZ8" s="45"/>
      <c r="BA8" s="45"/>
      <c r="BB8" s="45">
        <f>データ!U6</f>
        <v>58.63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65.13</v>
      </c>
      <c r="J10" s="45"/>
      <c r="K10" s="45"/>
      <c r="L10" s="45"/>
      <c r="M10" s="45"/>
      <c r="N10" s="45"/>
      <c r="O10" s="45"/>
      <c r="P10" s="45">
        <f>データ!P6</f>
        <v>5.71</v>
      </c>
      <c r="Q10" s="45"/>
      <c r="R10" s="45"/>
      <c r="S10" s="45"/>
      <c r="T10" s="45"/>
      <c r="U10" s="45"/>
      <c r="V10" s="45"/>
      <c r="W10" s="45">
        <f>データ!Q6</f>
        <v>100</v>
      </c>
      <c r="X10" s="45"/>
      <c r="Y10" s="45"/>
      <c r="Z10" s="45"/>
      <c r="AA10" s="45"/>
      <c r="AB10" s="45"/>
      <c r="AC10" s="45"/>
      <c r="AD10" s="44">
        <f>データ!R6</f>
        <v>4510</v>
      </c>
      <c r="AE10" s="44"/>
      <c r="AF10" s="44"/>
      <c r="AG10" s="44"/>
      <c r="AH10" s="44"/>
      <c r="AI10" s="44"/>
      <c r="AJ10" s="44"/>
      <c r="AK10" s="2"/>
      <c r="AL10" s="44">
        <f>データ!V6</f>
        <v>2433</v>
      </c>
      <c r="AM10" s="44"/>
      <c r="AN10" s="44"/>
      <c r="AO10" s="44"/>
      <c r="AP10" s="44"/>
      <c r="AQ10" s="44"/>
      <c r="AR10" s="44"/>
      <c r="AS10" s="44"/>
      <c r="AT10" s="45">
        <f>データ!W6</f>
        <v>1.43</v>
      </c>
      <c r="AU10" s="45"/>
      <c r="AV10" s="45"/>
      <c r="AW10" s="45"/>
      <c r="AX10" s="45"/>
      <c r="AY10" s="45"/>
      <c r="AZ10" s="45"/>
      <c r="BA10" s="45"/>
      <c r="BB10" s="45">
        <f>データ!X6</f>
        <v>1701.4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nOPJbqhnN0fJhiVFa90u85jsT5KSiE2uivdUfuskZB09YhsJpZLF0LEr4ZKVSqevK9Df+/iIEfwWfWJzojwo8w==" saltValue="9F+WQWFaPD2j61jdzGlor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322041</v>
      </c>
      <c r="D6" s="19">
        <f t="shared" si="3"/>
        <v>46</v>
      </c>
      <c r="E6" s="19">
        <f t="shared" si="3"/>
        <v>17</v>
      </c>
      <c r="F6" s="19">
        <f t="shared" si="3"/>
        <v>5</v>
      </c>
      <c r="G6" s="19">
        <f t="shared" si="3"/>
        <v>0</v>
      </c>
      <c r="H6" s="19" t="str">
        <f t="shared" si="3"/>
        <v>島根県　益田市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65.13</v>
      </c>
      <c r="P6" s="20">
        <f t="shared" si="3"/>
        <v>5.71</v>
      </c>
      <c r="Q6" s="20">
        <f t="shared" si="3"/>
        <v>100</v>
      </c>
      <c r="R6" s="20">
        <f t="shared" si="3"/>
        <v>4510</v>
      </c>
      <c r="S6" s="20">
        <f t="shared" si="3"/>
        <v>42986</v>
      </c>
      <c r="T6" s="20">
        <f t="shared" si="3"/>
        <v>733.19</v>
      </c>
      <c r="U6" s="20">
        <f t="shared" si="3"/>
        <v>58.63</v>
      </c>
      <c r="V6" s="20">
        <f t="shared" si="3"/>
        <v>2433</v>
      </c>
      <c r="W6" s="20">
        <f t="shared" si="3"/>
        <v>1.43</v>
      </c>
      <c r="X6" s="20">
        <f t="shared" si="3"/>
        <v>1701.4</v>
      </c>
      <c r="Y6" s="21">
        <f>IF(Y7="",NA(),Y7)</f>
        <v>106.77</v>
      </c>
      <c r="Z6" s="21">
        <f t="shared" ref="Z6:AH6" si="4">IF(Z7="",NA(),Z7)</f>
        <v>107.23</v>
      </c>
      <c r="AA6" s="21">
        <f t="shared" si="4"/>
        <v>109.27</v>
      </c>
      <c r="AB6" s="21">
        <f t="shared" si="4"/>
        <v>118.54</v>
      </c>
      <c r="AC6" s="21">
        <f t="shared" si="4"/>
        <v>113.02</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37.42</v>
      </c>
      <c r="AV6" s="21">
        <f t="shared" ref="AV6:BD6" si="6">IF(AV7="",NA(),AV7)</f>
        <v>65.709999999999994</v>
      </c>
      <c r="AW6" s="21">
        <f t="shared" si="6"/>
        <v>77.959999999999994</v>
      </c>
      <c r="AX6" s="21">
        <f t="shared" si="6"/>
        <v>87.57</v>
      </c>
      <c r="AY6" s="21">
        <f t="shared" si="6"/>
        <v>84.7</v>
      </c>
      <c r="AZ6" s="21">
        <f t="shared" si="6"/>
        <v>29.13</v>
      </c>
      <c r="BA6" s="21">
        <f t="shared" si="6"/>
        <v>35.69</v>
      </c>
      <c r="BB6" s="21">
        <f t="shared" si="6"/>
        <v>38.4</v>
      </c>
      <c r="BC6" s="21">
        <f t="shared" si="6"/>
        <v>44.04</v>
      </c>
      <c r="BD6" s="21">
        <f t="shared" si="6"/>
        <v>58.25</v>
      </c>
      <c r="BE6" s="20" t="str">
        <f>IF(BE7="","",IF(BE7="-","【-】","【"&amp;SUBSTITUTE(TEXT(BE7,"#,##0.00"),"-","△")&amp;"】"))</f>
        <v>【47.19】</v>
      </c>
      <c r="BF6" s="20">
        <f>IF(BF7="",NA(),BF7)</f>
        <v>0</v>
      </c>
      <c r="BG6" s="21">
        <f t="shared" ref="BG6:BO6" si="7">IF(BG7="",NA(),BG7)</f>
        <v>460.56</v>
      </c>
      <c r="BH6" s="21">
        <f t="shared" si="7"/>
        <v>455.08</v>
      </c>
      <c r="BI6" s="21">
        <f t="shared" si="7"/>
        <v>425.74</v>
      </c>
      <c r="BJ6" s="20">
        <f t="shared" si="7"/>
        <v>407.11</v>
      </c>
      <c r="BK6" s="21">
        <f t="shared" si="7"/>
        <v>867.83</v>
      </c>
      <c r="BL6" s="21">
        <f t="shared" si="7"/>
        <v>791.76</v>
      </c>
      <c r="BM6" s="21">
        <f t="shared" si="7"/>
        <v>900.82</v>
      </c>
      <c r="BN6" s="21">
        <f t="shared" si="7"/>
        <v>839.21</v>
      </c>
      <c r="BO6" s="21">
        <f t="shared" si="7"/>
        <v>791.46</v>
      </c>
      <c r="BP6" s="20" t="str">
        <f>IF(BP7="","",IF(BP7="-","【-】","【"&amp;SUBSTITUTE(TEXT(BP7,"#,##0.00"),"-","△")&amp;"】"))</f>
        <v>【798.10】</v>
      </c>
      <c r="BQ6" s="21">
        <f>IF(BQ7="",NA(),BQ7)</f>
        <v>81.150000000000006</v>
      </c>
      <c r="BR6" s="21">
        <f t="shared" ref="BR6:BZ6" si="8">IF(BR7="",NA(),BR7)</f>
        <v>81.25</v>
      </c>
      <c r="BS6" s="21">
        <f t="shared" si="8"/>
        <v>76.709999999999994</v>
      </c>
      <c r="BT6" s="21">
        <f t="shared" si="8"/>
        <v>70.39</v>
      </c>
      <c r="BU6" s="21">
        <f t="shared" si="8"/>
        <v>57.78</v>
      </c>
      <c r="BV6" s="21">
        <f t="shared" si="8"/>
        <v>57.08</v>
      </c>
      <c r="BW6" s="21">
        <f t="shared" si="8"/>
        <v>56.26</v>
      </c>
      <c r="BX6" s="21">
        <f t="shared" si="8"/>
        <v>52.94</v>
      </c>
      <c r="BY6" s="21">
        <f t="shared" si="8"/>
        <v>52.05</v>
      </c>
      <c r="BZ6" s="21">
        <f t="shared" si="8"/>
        <v>47.96</v>
      </c>
      <c r="CA6" s="20" t="str">
        <f>IF(CA7="","",IF(CA7="-","【-】","【"&amp;SUBSTITUTE(TEXT(CA7,"#,##0.00"),"-","△")&amp;"】"))</f>
        <v>【54.51】</v>
      </c>
      <c r="CB6" s="21">
        <f>IF(CB7="",NA(),CB7)</f>
        <v>284.77999999999997</v>
      </c>
      <c r="CC6" s="21">
        <f t="shared" ref="CC6:CK6" si="9">IF(CC7="",NA(),CC7)</f>
        <v>285.18</v>
      </c>
      <c r="CD6" s="21">
        <f t="shared" si="9"/>
        <v>302.12</v>
      </c>
      <c r="CE6" s="21">
        <f t="shared" si="9"/>
        <v>330.85</v>
      </c>
      <c r="CF6" s="21">
        <f t="shared" si="9"/>
        <v>405.4</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46.95</v>
      </c>
      <c r="CN6" s="21">
        <f t="shared" ref="CN6:CV6" si="10">IF(CN7="",NA(),CN7)</f>
        <v>44.48</v>
      </c>
      <c r="CO6" s="21">
        <f t="shared" si="10"/>
        <v>44.07</v>
      </c>
      <c r="CP6" s="21">
        <f t="shared" si="10"/>
        <v>43.04</v>
      </c>
      <c r="CQ6" s="21">
        <f t="shared" si="10"/>
        <v>41.06</v>
      </c>
      <c r="CR6" s="21">
        <f t="shared" si="10"/>
        <v>54.83</v>
      </c>
      <c r="CS6" s="21">
        <f t="shared" si="10"/>
        <v>66.53</v>
      </c>
      <c r="CT6" s="21">
        <f t="shared" si="10"/>
        <v>52.35</v>
      </c>
      <c r="CU6" s="21">
        <f t="shared" si="10"/>
        <v>46.25</v>
      </c>
      <c r="CV6" s="21">
        <f t="shared" si="10"/>
        <v>45.32</v>
      </c>
      <c r="CW6" s="20" t="str">
        <f>IF(CW7="","",IF(CW7="-","【-】","【"&amp;SUBSTITUTE(TEXT(CW7,"#,##0.00"),"-","△")&amp;"】"))</f>
        <v>【49.92】</v>
      </c>
      <c r="CX6" s="21">
        <f>IF(CX7="",NA(),CX7)</f>
        <v>86.59</v>
      </c>
      <c r="CY6" s="21">
        <f t="shared" ref="CY6:DG6" si="11">IF(CY7="",NA(),CY7)</f>
        <v>87.17</v>
      </c>
      <c r="CZ6" s="21">
        <f t="shared" si="11"/>
        <v>87.28</v>
      </c>
      <c r="DA6" s="21">
        <f t="shared" si="11"/>
        <v>84.31</v>
      </c>
      <c r="DB6" s="21">
        <f t="shared" si="11"/>
        <v>84.01</v>
      </c>
      <c r="DC6" s="21">
        <f t="shared" si="11"/>
        <v>84.7</v>
      </c>
      <c r="DD6" s="21">
        <f t="shared" si="11"/>
        <v>84.67</v>
      </c>
      <c r="DE6" s="21">
        <f t="shared" si="11"/>
        <v>84.39</v>
      </c>
      <c r="DF6" s="21">
        <f t="shared" si="11"/>
        <v>83.96</v>
      </c>
      <c r="DG6" s="21">
        <f t="shared" si="11"/>
        <v>83.54</v>
      </c>
      <c r="DH6" s="20" t="str">
        <f>IF(DH7="","",IF(DH7="-","【-】","【"&amp;SUBSTITUTE(TEXT(DH7,"#,##0.00"),"-","△")&amp;"】"))</f>
        <v>【87.80】</v>
      </c>
      <c r="DI6" s="21">
        <f>IF(DI7="",NA(),DI7)</f>
        <v>46.22</v>
      </c>
      <c r="DJ6" s="21">
        <f t="shared" ref="DJ6:DR6" si="12">IF(DJ7="",NA(),DJ7)</f>
        <v>48.54</v>
      </c>
      <c r="DK6" s="21">
        <f t="shared" si="12"/>
        <v>50.77</v>
      </c>
      <c r="DL6" s="21">
        <f t="shared" si="12"/>
        <v>52.92</v>
      </c>
      <c r="DM6" s="21">
        <f t="shared" si="12"/>
        <v>52.14</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322041</v>
      </c>
      <c r="D7" s="23">
        <v>46</v>
      </c>
      <c r="E7" s="23">
        <v>17</v>
      </c>
      <c r="F7" s="23">
        <v>5</v>
      </c>
      <c r="G7" s="23">
        <v>0</v>
      </c>
      <c r="H7" s="23" t="s">
        <v>96</v>
      </c>
      <c r="I7" s="23" t="s">
        <v>97</v>
      </c>
      <c r="J7" s="23" t="s">
        <v>98</v>
      </c>
      <c r="K7" s="23" t="s">
        <v>99</v>
      </c>
      <c r="L7" s="23" t="s">
        <v>100</v>
      </c>
      <c r="M7" s="23" t="s">
        <v>101</v>
      </c>
      <c r="N7" s="24" t="s">
        <v>102</v>
      </c>
      <c r="O7" s="24">
        <v>65.13</v>
      </c>
      <c r="P7" s="24">
        <v>5.71</v>
      </c>
      <c r="Q7" s="24">
        <v>100</v>
      </c>
      <c r="R7" s="24">
        <v>4510</v>
      </c>
      <c r="S7" s="24">
        <v>42986</v>
      </c>
      <c r="T7" s="24">
        <v>733.19</v>
      </c>
      <c r="U7" s="24">
        <v>58.63</v>
      </c>
      <c r="V7" s="24">
        <v>2433</v>
      </c>
      <c r="W7" s="24">
        <v>1.43</v>
      </c>
      <c r="X7" s="24">
        <v>1701.4</v>
      </c>
      <c r="Y7" s="24">
        <v>106.77</v>
      </c>
      <c r="Z7" s="24">
        <v>107.23</v>
      </c>
      <c r="AA7" s="24">
        <v>109.27</v>
      </c>
      <c r="AB7" s="24">
        <v>118.54</v>
      </c>
      <c r="AC7" s="24">
        <v>113.02</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37.42</v>
      </c>
      <c r="AV7" s="24">
        <v>65.709999999999994</v>
      </c>
      <c r="AW7" s="24">
        <v>77.959999999999994</v>
      </c>
      <c r="AX7" s="24">
        <v>87.57</v>
      </c>
      <c r="AY7" s="24">
        <v>84.7</v>
      </c>
      <c r="AZ7" s="24">
        <v>29.13</v>
      </c>
      <c r="BA7" s="24">
        <v>35.69</v>
      </c>
      <c r="BB7" s="24">
        <v>38.4</v>
      </c>
      <c r="BC7" s="24">
        <v>44.04</v>
      </c>
      <c r="BD7" s="24">
        <v>58.25</v>
      </c>
      <c r="BE7" s="24">
        <v>47.19</v>
      </c>
      <c r="BF7" s="24">
        <v>0</v>
      </c>
      <c r="BG7" s="24">
        <v>460.56</v>
      </c>
      <c r="BH7" s="24">
        <v>455.08</v>
      </c>
      <c r="BI7" s="24">
        <v>425.74</v>
      </c>
      <c r="BJ7" s="24">
        <v>407.11</v>
      </c>
      <c r="BK7" s="24">
        <v>867.83</v>
      </c>
      <c r="BL7" s="24">
        <v>791.76</v>
      </c>
      <c r="BM7" s="24">
        <v>900.82</v>
      </c>
      <c r="BN7" s="24">
        <v>839.21</v>
      </c>
      <c r="BO7" s="24">
        <v>791.46</v>
      </c>
      <c r="BP7" s="24">
        <v>798.1</v>
      </c>
      <c r="BQ7" s="24">
        <v>81.150000000000006</v>
      </c>
      <c r="BR7" s="24">
        <v>81.25</v>
      </c>
      <c r="BS7" s="24">
        <v>76.709999999999994</v>
      </c>
      <c r="BT7" s="24">
        <v>70.39</v>
      </c>
      <c r="BU7" s="24">
        <v>57.78</v>
      </c>
      <c r="BV7" s="24">
        <v>57.08</v>
      </c>
      <c r="BW7" s="24">
        <v>56.26</v>
      </c>
      <c r="BX7" s="24">
        <v>52.94</v>
      </c>
      <c r="BY7" s="24">
        <v>52.05</v>
      </c>
      <c r="BZ7" s="24">
        <v>47.96</v>
      </c>
      <c r="CA7" s="24">
        <v>54.51</v>
      </c>
      <c r="CB7" s="24">
        <v>284.77999999999997</v>
      </c>
      <c r="CC7" s="24">
        <v>285.18</v>
      </c>
      <c r="CD7" s="24">
        <v>302.12</v>
      </c>
      <c r="CE7" s="24">
        <v>330.85</v>
      </c>
      <c r="CF7" s="24">
        <v>405.4</v>
      </c>
      <c r="CG7" s="24">
        <v>274.99</v>
      </c>
      <c r="CH7" s="24">
        <v>282.08999999999997</v>
      </c>
      <c r="CI7" s="24">
        <v>303.27999999999997</v>
      </c>
      <c r="CJ7" s="24">
        <v>301.86</v>
      </c>
      <c r="CK7" s="24">
        <v>325.85000000000002</v>
      </c>
      <c r="CL7" s="24">
        <v>286.33</v>
      </c>
      <c r="CM7" s="24">
        <v>46.95</v>
      </c>
      <c r="CN7" s="24">
        <v>44.48</v>
      </c>
      <c r="CO7" s="24">
        <v>44.07</v>
      </c>
      <c r="CP7" s="24">
        <v>43.04</v>
      </c>
      <c r="CQ7" s="24">
        <v>41.06</v>
      </c>
      <c r="CR7" s="24">
        <v>54.83</v>
      </c>
      <c r="CS7" s="24">
        <v>66.53</v>
      </c>
      <c r="CT7" s="24">
        <v>52.35</v>
      </c>
      <c r="CU7" s="24">
        <v>46.25</v>
      </c>
      <c r="CV7" s="24">
        <v>45.32</v>
      </c>
      <c r="CW7" s="24">
        <v>49.92</v>
      </c>
      <c r="CX7" s="24">
        <v>86.59</v>
      </c>
      <c r="CY7" s="24">
        <v>87.17</v>
      </c>
      <c r="CZ7" s="24">
        <v>87.28</v>
      </c>
      <c r="DA7" s="24">
        <v>84.31</v>
      </c>
      <c r="DB7" s="24">
        <v>84.01</v>
      </c>
      <c r="DC7" s="24">
        <v>84.7</v>
      </c>
      <c r="DD7" s="24">
        <v>84.67</v>
      </c>
      <c r="DE7" s="24">
        <v>84.39</v>
      </c>
      <c r="DF7" s="24">
        <v>83.96</v>
      </c>
      <c r="DG7" s="24">
        <v>83.54</v>
      </c>
      <c r="DH7" s="24">
        <v>87.8</v>
      </c>
      <c r="DI7" s="24">
        <v>46.22</v>
      </c>
      <c r="DJ7" s="24">
        <v>48.54</v>
      </c>
      <c r="DK7" s="24">
        <v>50.77</v>
      </c>
      <c r="DL7" s="24">
        <v>52.92</v>
      </c>
      <c r="DM7" s="24">
        <v>52.14</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25D4A6-4241-4D74-8E2F-9A6F772A1E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AB679A-AC53-48B2-B8D3-B4165B7B4AB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fd32c9f7-8932-4d07-b49b-91c8a1e26893"/>
    <ds:schemaRef ds:uri="http://purl.org/dc/terms/"/>
    <ds:schemaRef ds:uri="http://schemas.openxmlformats.org/package/2006/metadata/core-properties"/>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5158A132-EB86-432D-ABB2-E5F1E2B2F7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MSDPC-202</dc:creator>
  <cp:keywords/>
  <dc:description/>
  <cp:lastModifiedBy>MSDPC-202</cp:lastModifiedBy>
  <cp:lastPrinted>2026-02-16T02:06:17Z</cp:lastPrinted>
  <dcterms:created xsi:type="dcterms:W3CDTF">2025-12-23T06:22:20Z</dcterms:created>
  <dcterms:modified xsi:type="dcterms:W3CDTF">2026-02-16T02:06:20Z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