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msdpc-202\Desktop\Fw Re(2) Re(2) 経営比較分析表について\提出\"/>
    </mc:Choice>
  </mc:AlternateContent>
  <bookViews>
    <workbookView xWindow="-120" yWindow="-16320" windowWidth="29040" windowHeight="15720"/>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W6" i="5"/>
  <c r="AT10" i="4" s="1"/>
  <c r="V6" i="5"/>
  <c r="AL10" i="4" s="1"/>
  <c r="U6" i="5"/>
  <c r="BB8" i="4" s="1"/>
  <c r="T6" i="5"/>
  <c r="AT8" i="4" s="1"/>
  <c r="S6" i="5"/>
  <c r="AL8" i="4" s="1"/>
  <c r="R6" i="5"/>
  <c r="AD10" i="4" s="1"/>
  <c r="Q6" i="5"/>
  <c r="W10" i="4" s="1"/>
  <c r="P6" i="5"/>
  <c r="P10" i="4" s="1"/>
  <c r="O6" i="5"/>
  <c r="I10" i="4" s="1"/>
  <c r="N6" i="5"/>
  <c r="B10" i="4" s="1"/>
  <c r="M6" i="5"/>
  <c r="AD8" i="4" s="1"/>
  <c r="L6" i="5"/>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K85" i="4"/>
  <c r="G85" i="4"/>
  <c r="BB10" i="4"/>
  <c r="W8" i="4"/>
</calcChain>
</file>

<file path=xl/sharedStrings.xml><?xml version="1.0" encoding="utf-8"?>
<sst xmlns="http://schemas.openxmlformats.org/spreadsheetml/2006/main" count="231" uniqueCount="116">
  <si>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</si>
  <si>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</si>
  <si>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</si>
  <si>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</si>
  <si>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</si>
  <si>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</si>
  <si>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</si>
  <si>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</si>
  <si>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</si>
  <si>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</si>
  <si>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</si>
  <si>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</si>
  <si>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</si>
  <si>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</si>
  <si>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</si>
  <si>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</si>
  <si>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</si>
  <si>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</si>
  <si>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</si>
  <si>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</si>
  <si>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</si>
  <si>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</si>
  <si>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</si>
  <si>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</si>
  <si>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</si>
  <si>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</si>
  <si>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</si>
  <si>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</si>
  <si>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</si>
  <si>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</si>
  <si>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</si>
  <si>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</si>
  <si>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</si>
  <si>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</si>
  <si>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</si>
  <si>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</si>
  <si>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</si>
  <si>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</si>
  <si>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</si>
  <si>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</si>
  <si>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</si>
  <si>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</si>
  <si>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</si>
  <si>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</si>
  <si>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</si>
  <si>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</si>
  <si>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</si>
  <si>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</si>
  <si>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</si>
  <si>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</si>
  <si>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</si>
  <si>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</si>
  <si>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</si>
  <si>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</si>
  <si>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</si>
  <si>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</si>
  <si>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</si>
  <si>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</si>
  <si>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</si>
  <si>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</si>
  <si>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</si>
  <si>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</si>
  <si>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</si>
  <si>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</si>
  <si>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</si>
  <si>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</si>
  <si>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</si>
  <si>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</si>
  <si>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</si>
  <si>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</si>
  <si>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</si>
  <si>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</si>
  <si>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</si>
  <si>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</si>
  <si>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</si>
  <si>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</si>
  <si>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</si>
  <si>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</si>
  <si>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</si>
  <si>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</si>
  <si>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</si>
  <si>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</si>
  <si>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</si>
  <si>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</si>
  <si>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</si>
  <si>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</si>
  <si>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</si>
  <si>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</si>
  <si>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</si>
  <si>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</si>
  <si>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</si>
  <si>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</si>
  <si>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</si>
  <si>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</si>
  <si>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</si>
  <si>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</si>
  <si>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島根県　益田市</t>
  </si>
  <si>
    <t>法適用</t>
  </si>
  <si>
    <t>下水道事業</t>
  </si>
  <si>
    <t>公共下水道</t>
  </si>
  <si>
    <t>Cc2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</si>
  <si>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</si>
  <si>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</si>
  <si>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</si>
  <si>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</si>
  <si>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</si>
  <si>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</si>
  <si>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</si>
  <si>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</si>
  <si>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</si>
  <si>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</si>
  <si>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</si>
  <si>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</si>
  <si>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益田市の公共下水道事業は、平成21年度より一部供用を開始してはいるものの、全体計画に対する整備率は非常に低い。使用料収入の増加による経営健全化を図るためにも、未整備区域の整備が急がれるが、過大な投資は、借入金の返済によって将来の経営を圧迫することとなるため、整備にあたっては、効率的、かつ適正規模の整備を行っていく必要がある。また、水洗化率の向上は、整備済下水道施設を最大限に活用し、公共用水域の水質保全に大きく寄与するとともに、投資資本の早期活用及び使用料の増収など、経営の健全化につながることから、引き続き向上に努めたい。</t>
    <phoneticPr fontId="4"/>
  </si>
  <si>
    <t>　供用開始から間がないため、法定耐用年数50年を経過した管渠はない。
①有形固定資産減価償却率は類似団体平均より高くなっており、定期的な保守点検や修繕による延命化を図っている。</t>
    <phoneticPr fontId="4"/>
  </si>
  <si>
    <t>　当市における公共下水道事業は平成21年4月から供用を開始しており、順次整備区域を拡大しているところである。令和2年4月1日に公営企業会計に移行したため、各項目の数値については令和2年度からとなっている。
①経常収支比率は、100%を上回っており、健全性を保っている。
③流動比率は、類似団体と比較して低いが流動負債の多くは建設改良費に充てた企業債が占めており、前年度より現金が増加したことにより数値が伸びている。
④企業債残高対事業規模比率は、未整備区域を整備中であり類似団体平均値を上回っている。
⑤経費回収率は、100％に近く類似団体と比較して良好ではあるが今後も水洗化率の向上に努めたい。
⑥汚水処理原価は、類似団体の平均値より上回っており経営の健全化を図り効率的な維持管理が必要である。
⑦施設利用率及び水洗化率は、類似団体の平均値を上回っており、効率良く施設を利用している。今後も普及を促進し、水洗化率の向上に取組む必要がある。
⑧水洗化率は、類似団体の平均値を下回っており、効率良く施設を利用するよう、今後も普及を促進し、水洗化率の向上に取組む必要がある。</t>
    <rPh sb="438" eb="439">
      <t>シタ</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</si>
</sst>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9AC-4E37-B132-2560D1573538}"/>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formatCode="#,##0.00;&quot;△&quot;#,##0.00;&quot;-&quot;">
                  <c:v>0.06</c:v>
                </c:pt>
                <c:pt idx="1">
                  <c:v>0</c:v>
                </c:pt>
                <c:pt idx="2">
                  <c:v>0</c:v>
                </c:pt>
                <c:pt idx="3" formatCode="#,##0.00;&quot;△&quot;#,##0.00;&quot;-&quot;">
                  <c:v>0.96</c:v>
                </c:pt>
                <c:pt idx="4" formatCode="#,##0.00;&quot;△&quot;#,##0.00;&quot;-&quot;">
                  <c:v>0.09</c:v>
                </c:pt>
              </c:numCache>
            </c:numRef>
          </c:val>
          <c:smooth val="0"/>
          <c:extLst>
            <c:ext xmlns:c16="http://schemas.microsoft.com/office/drawing/2014/chart" uri="{C3380CC4-5D6E-409C-BE32-E72D297353CC}">
              <c16:uniqueId val="{00000001-39AC-4E37-B132-2560D1573538}"/>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47</c:v>
                </c:pt>
                <c:pt idx="1">
                  <c:v>49.71</c:v>
                </c:pt>
                <c:pt idx="2">
                  <c:v>51.59</c:v>
                </c:pt>
                <c:pt idx="3">
                  <c:v>52.47</c:v>
                </c:pt>
                <c:pt idx="4">
                  <c:v>54.47</c:v>
                </c:pt>
              </c:numCache>
            </c:numRef>
          </c:val>
          <c:extLst>
            <c:ext xmlns:c16="http://schemas.microsoft.com/office/drawing/2014/chart" uri="{C3380CC4-5D6E-409C-BE32-E72D297353CC}">
              <c16:uniqueId val="{00000000-8834-41EA-9E2B-4EECB7154C2A}"/>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44.83</c:v>
                </c:pt>
                <c:pt idx="1">
                  <c:v>48</c:v>
                </c:pt>
                <c:pt idx="2">
                  <c:v>46.26</c:v>
                </c:pt>
                <c:pt idx="3">
                  <c:v>48.5</c:v>
                </c:pt>
                <c:pt idx="4">
                  <c:v>50.62</c:v>
                </c:pt>
              </c:numCache>
            </c:numRef>
          </c:val>
          <c:smooth val="0"/>
          <c:extLst>
            <c:ext xmlns:c16="http://schemas.microsoft.com/office/drawing/2014/chart" uri="{C3380CC4-5D6E-409C-BE32-E72D297353CC}">
              <c16:uniqueId val="{00000001-8834-41EA-9E2B-4EECB7154C2A}"/>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64.069999999999993</c:v>
                </c:pt>
                <c:pt idx="1">
                  <c:v>65.33</c:v>
                </c:pt>
                <c:pt idx="2">
                  <c:v>66.14</c:v>
                </c:pt>
                <c:pt idx="3">
                  <c:v>67.52</c:v>
                </c:pt>
                <c:pt idx="4">
                  <c:v>67.760000000000005</c:v>
                </c:pt>
              </c:numCache>
            </c:numRef>
          </c:val>
          <c:extLst>
            <c:ext xmlns:c16="http://schemas.microsoft.com/office/drawing/2014/chart" uri="{C3380CC4-5D6E-409C-BE32-E72D297353CC}">
              <c16:uniqueId val="{00000000-26A0-4EB8-965B-05C048265CE6}"/>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60.57</c:v>
                </c:pt>
                <c:pt idx="1">
                  <c:v>56.11</c:v>
                </c:pt>
                <c:pt idx="2">
                  <c:v>56.49</c:v>
                </c:pt>
                <c:pt idx="3">
                  <c:v>59.74</c:v>
                </c:pt>
                <c:pt idx="4">
                  <c:v>79</c:v>
                </c:pt>
              </c:numCache>
            </c:numRef>
          </c:val>
          <c:smooth val="0"/>
          <c:extLst>
            <c:ext xmlns:c16="http://schemas.microsoft.com/office/drawing/2014/chart" uri="{C3380CC4-5D6E-409C-BE32-E72D297353CC}">
              <c16:uniqueId val="{00000001-26A0-4EB8-965B-05C048265CE6}"/>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102.31</c:v>
                </c:pt>
                <c:pt idx="1">
                  <c:v>105.05</c:v>
                </c:pt>
                <c:pt idx="2">
                  <c:v>105.08</c:v>
                </c:pt>
                <c:pt idx="3">
                  <c:v>109.1</c:v>
                </c:pt>
                <c:pt idx="4">
                  <c:v>108.23</c:v>
                </c:pt>
              </c:numCache>
            </c:numRef>
          </c:val>
          <c:extLst>
            <c:ext xmlns:c16="http://schemas.microsoft.com/office/drawing/2014/chart" uri="{C3380CC4-5D6E-409C-BE32-E72D297353CC}">
              <c16:uniqueId val="{00000000-B18A-4965-B4E0-EA9393FD8A33}"/>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103.94</c:v>
                </c:pt>
                <c:pt idx="1">
                  <c:v>106.52</c:v>
                </c:pt>
                <c:pt idx="2">
                  <c:v>106.2</c:v>
                </c:pt>
                <c:pt idx="3">
                  <c:v>110.29</c:v>
                </c:pt>
                <c:pt idx="4">
                  <c:v>106.45</c:v>
                </c:pt>
              </c:numCache>
            </c:numRef>
          </c:val>
          <c:smooth val="0"/>
          <c:extLst>
            <c:ext xmlns:c16="http://schemas.microsoft.com/office/drawing/2014/chart" uri="{C3380CC4-5D6E-409C-BE32-E72D297353CC}">
              <c16:uniqueId val="{00000001-B18A-4965-B4E0-EA9393FD8A33}"/>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19.07</c:v>
                </c:pt>
                <c:pt idx="1">
                  <c:v>21</c:v>
                </c:pt>
                <c:pt idx="2">
                  <c:v>22.46</c:v>
                </c:pt>
                <c:pt idx="3">
                  <c:v>24.03</c:v>
                </c:pt>
                <c:pt idx="4">
                  <c:v>25.18</c:v>
                </c:pt>
              </c:numCache>
            </c:numRef>
          </c:val>
          <c:extLst>
            <c:ext xmlns:c16="http://schemas.microsoft.com/office/drawing/2014/chart" uri="{C3380CC4-5D6E-409C-BE32-E72D297353CC}">
              <c16:uniqueId val="{00000000-FDCB-428B-8193-165CCB8D3909}"/>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7.48</c:v>
                </c:pt>
                <c:pt idx="1">
                  <c:v>9.7200000000000006</c:v>
                </c:pt>
                <c:pt idx="2">
                  <c:v>11.95</c:v>
                </c:pt>
                <c:pt idx="3">
                  <c:v>17.48</c:v>
                </c:pt>
                <c:pt idx="4">
                  <c:v>17.62</c:v>
                </c:pt>
              </c:numCache>
            </c:numRef>
          </c:val>
          <c:smooth val="0"/>
          <c:extLst>
            <c:ext xmlns:c16="http://schemas.microsoft.com/office/drawing/2014/chart" uri="{C3380CC4-5D6E-409C-BE32-E72D297353CC}">
              <c16:uniqueId val="{00000001-FDCB-428B-8193-165CCB8D3909}"/>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3AD-4880-B4AF-86DE25C92B53}"/>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formatCode="#,##0.00;&quot;△&quot;#,##0.00;&quot;-&quot;">
                  <c:v>0.77</c:v>
                </c:pt>
                <c:pt idx="3" formatCode="#,##0.00;&quot;△&quot;#,##0.00;&quot;-&quot;">
                  <c:v>1.07</c:v>
                </c:pt>
                <c:pt idx="4" formatCode="#,##0.00;&quot;△&quot;#,##0.00;&quot;-&quot;">
                  <c:v>0.18</c:v>
                </c:pt>
              </c:numCache>
            </c:numRef>
          </c:val>
          <c:smooth val="0"/>
          <c:extLst>
            <c:ext xmlns:c16="http://schemas.microsoft.com/office/drawing/2014/chart" uri="{C3380CC4-5D6E-409C-BE32-E72D297353CC}">
              <c16:uniqueId val="{00000001-63AD-4880-B4AF-86DE25C92B53}"/>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49A-4989-A0CA-B78604C44C7A}"/>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43.16</c:v>
                </c:pt>
                <c:pt idx="1">
                  <c:v>52.51</c:v>
                </c:pt>
                <c:pt idx="2">
                  <c:v>21.34</c:v>
                </c:pt>
                <c:pt idx="3">
                  <c:v>5.96</c:v>
                </c:pt>
                <c:pt idx="4">
                  <c:v>19.96</c:v>
                </c:pt>
              </c:numCache>
            </c:numRef>
          </c:val>
          <c:smooth val="0"/>
          <c:extLst>
            <c:ext xmlns:c16="http://schemas.microsoft.com/office/drawing/2014/chart" uri="{C3380CC4-5D6E-409C-BE32-E72D297353CC}">
              <c16:uniqueId val="{00000001-E49A-4989-A0CA-B78604C44C7A}"/>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27.26</c:v>
                </c:pt>
                <c:pt idx="1">
                  <c:v>26.11</c:v>
                </c:pt>
                <c:pt idx="2">
                  <c:v>32.130000000000003</c:v>
                </c:pt>
                <c:pt idx="3">
                  <c:v>45.07</c:v>
                </c:pt>
                <c:pt idx="4">
                  <c:v>53.41</c:v>
                </c:pt>
              </c:numCache>
            </c:numRef>
          </c:val>
          <c:extLst>
            <c:ext xmlns:c16="http://schemas.microsoft.com/office/drawing/2014/chart" uri="{C3380CC4-5D6E-409C-BE32-E72D297353CC}">
              <c16:uniqueId val="{00000000-BF9E-4D81-92D1-EE34E9F5190E}"/>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52.04</c:v>
                </c:pt>
                <c:pt idx="1">
                  <c:v>72.17</c:v>
                </c:pt>
                <c:pt idx="2">
                  <c:v>79.94</c:v>
                </c:pt>
                <c:pt idx="3">
                  <c:v>85.11</c:v>
                </c:pt>
                <c:pt idx="4">
                  <c:v>63.88</c:v>
                </c:pt>
              </c:numCache>
            </c:numRef>
          </c:val>
          <c:smooth val="0"/>
          <c:extLst>
            <c:ext xmlns:c16="http://schemas.microsoft.com/office/drawing/2014/chart" uri="{C3380CC4-5D6E-409C-BE32-E72D297353CC}">
              <c16:uniqueId val="{00000001-BF9E-4D81-92D1-EE34E9F5190E}"/>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3793.63</c:v>
                </c:pt>
                <c:pt idx="1">
                  <c:v>1509.33</c:v>
                </c:pt>
                <c:pt idx="2">
                  <c:v>1409.33</c:v>
                </c:pt>
                <c:pt idx="3">
                  <c:v>1382.8</c:v>
                </c:pt>
                <c:pt idx="4" formatCode="#,##0.00;&quot;△&quot;#,##0.00">
                  <c:v>1384.17</c:v>
                </c:pt>
              </c:numCache>
            </c:numRef>
          </c:val>
          <c:extLst>
            <c:ext xmlns:c16="http://schemas.microsoft.com/office/drawing/2014/chart" uri="{C3380CC4-5D6E-409C-BE32-E72D297353CC}">
              <c16:uniqueId val="{00000000-CEDC-4017-B6C3-9245271F7E6E}"/>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1575.64</c:v>
                </c:pt>
                <c:pt idx="1">
                  <c:v>914.32</c:v>
                </c:pt>
                <c:pt idx="2">
                  <c:v>940.79</c:v>
                </c:pt>
                <c:pt idx="3">
                  <c:v>2528.25</c:v>
                </c:pt>
                <c:pt idx="4">
                  <c:v>943.46</c:v>
                </c:pt>
              </c:numCache>
            </c:numRef>
          </c:val>
          <c:smooth val="0"/>
          <c:extLst>
            <c:ext xmlns:c16="http://schemas.microsoft.com/office/drawing/2014/chart" uri="{C3380CC4-5D6E-409C-BE32-E72D297353CC}">
              <c16:uniqueId val="{00000001-CEDC-4017-B6C3-9245271F7E6E}"/>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99.68</c:v>
                </c:pt>
                <c:pt idx="1">
                  <c:v>98.87</c:v>
                </c:pt>
                <c:pt idx="2">
                  <c:v>98.78</c:v>
                </c:pt>
                <c:pt idx="3">
                  <c:v>95.1</c:v>
                </c:pt>
                <c:pt idx="4">
                  <c:v>95.89</c:v>
                </c:pt>
              </c:numCache>
            </c:numRef>
          </c:val>
          <c:extLst>
            <c:ext xmlns:c16="http://schemas.microsoft.com/office/drawing/2014/chart" uri="{C3380CC4-5D6E-409C-BE32-E72D297353CC}">
              <c16:uniqueId val="{00000000-4F9E-4F7B-BC1C-70D2489348AE}"/>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73.209999999999994</c:v>
                </c:pt>
                <c:pt idx="1">
                  <c:v>75.599999999999994</c:v>
                </c:pt>
                <c:pt idx="2">
                  <c:v>74.13</c:v>
                </c:pt>
                <c:pt idx="3">
                  <c:v>67.989999999999995</c:v>
                </c:pt>
                <c:pt idx="4">
                  <c:v>79.22</c:v>
                </c:pt>
              </c:numCache>
            </c:numRef>
          </c:val>
          <c:smooth val="0"/>
          <c:extLst>
            <c:ext xmlns:c16="http://schemas.microsoft.com/office/drawing/2014/chart" uri="{C3380CC4-5D6E-409C-BE32-E72D297353CC}">
              <c16:uniqueId val="{00000001-4F9E-4F7B-BC1C-70D2489348AE}"/>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234.29</c:v>
                </c:pt>
                <c:pt idx="1">
                  <c:v>237.35</c:v>
                </c:pt>
                <c:pt idx="2">
                  <c:v>238.78</c:v>
                </c:pt>
                <c:pt idx="3">
                  <c:v>249.12</c:v>
                </c:pt>
                <c:pt idx="4">
                  <c:v>247.43</c:v>
                </c:pt>
              </c:numCache>
            </c:numRef>
          </c:val>
          <c:extLst>
            <c:ext xmlns:c16="http://schemas.microsoft.com/office/drawing/2014/chart" uri="{C3380CC4-5D6E-409C-BE32-E72D297353CC}">
              <c16:uniqueId val="{00000000-3ADD-4214-92FC-01873C586AEE}"/>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229.52</c:v>
                </c:pt>
                <c:pt idx="1">
                  <c:v>211.98</c:v>
                </c:pt>
                <c:pt idx="2">
                  <c:v>221.86</c:v>
                </c:pt>
                <c:pt idx="3">
                  <c:v>228.51</c:v>
                </c:pt>
                <c:pt idx="4">
                  <c:v>202.47</c:v>
                </c:pt>
              </c:numCache>
            </c:numRef>
          </c:val>
          <c:smooth val="0"/>
          <c:extLst>
            <c:ext xmlns:c16="http://schemas.microsoft.com/office/drawing/2014/chart" uri="{C3380CC4-5D6E-409C-BE32-E72D297353CC}">
              <c16:uniqueId val="{00000001-3ADD-4214-92FC-01873C586AEE}"/>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85" zoomScaleNormal="85" workbookViewId="0">
      <selection activeCell="BL16" sqref="BL16:BZ44"/>
    </sheetView>
  </sheetViews>
  <sheetFormatPr defaultColWidth="2.625" defaultRowHeight="13.5" x14ac:dyDescent="0.15"/>
  <cols>
    <col min="1" max="1" width="2.625" customWidth="1"/>
    <col min="2" max="62" width="3.8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7" t="str">
        <f>データ!H6</f>
        <v>島根県　益田市</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68" t="s">
        <v>9</v>
      </c>
      <c r="BM7" s="69"/>
      <c r="BN7" s="69"/>
      <c r="BO7" s="69"/>
      <c r="BP7" s="69"/>
      <c r="BQ7" s="69"/>
      <c r="BR7" s="69"/>
      <c r="BS7" s="69"/>
      <c r="BT7" s="69"/>
      <c r="BU7" s="69"/>
      <c r="BV7" s="69"/>
      <c r="BW7" s="69"/>
      <c r="BX7" s="69"/>
      <c r="BY7" s="70"/>
    </row>
    <row r="8" spans="1:78" ht="18.75" customHeight="1" x14ac:dyDescent="0.15">
      <c r="A8" s="2"/>
      <c r="B8" s="64" t="str">
        <f>データ!I6</f>
        <v>法適用</v>
      </c>
      <c r="C8" s="64"/>
      <c r="D8" s="64"/>
      <c r="E8" s="64"/>
      <c r="F8" s="64"/>
      <c r="G8" s="64"/>
      <c r="H8" s="64"/>
      <c r="I8" s="64" t="str">
        <f>データ!J6</f>
        <v>下水道事業</v>
      </c>
      <c r="J8" s="64"/>
      <c r="K8" s="64"/>
      <c r="L8" s="64"/>
      <c r="M8" s="64"/>
      <c r="N8" s="64"/>
      <c r="O8" s="64"/>
      <c r="P8" s="64" t="str">
        <f>データ!K6</f>
        <v>公共下水道</v>
      </c>
      <c r="Q8" s="64"/>
      <c r="R8" s="64"/>
      <c r="S8" s="64"/>
      <c r="T8" s="64"/>
      <c r="U8" s="64"/>
      <c r="V8" s="64"/>
      <c r="W8" s="64" t="str">
        <f>データ!L6</f>
        <v>Cc2</v>
      </c>
      <c r="X8" s="64"/>
      <c r="Y8" s="64"/>
      <c r="Z8" s="64"/>
      <c r="AA8" s="64"/>
      <c r="AB8" s="64"/>
      <c r="AC8" s="64"/>
      <c r="AD8" s="65" t="str">
        <f>データ!$M$6</f>
        <v>非設置</v>
      </c>
      <c r="AE8" s="65"/>
      <c r="AF8" s="65"/>
      <c r="AG8" s="65"/>
      <c r="AH8" s="65"/>
      <c r="AI8" s="65"/>
      <c r="AJ8" s="65"/>
      <c r="AK8" s="3"/>
      <c r="AL8" s="44">
        <f>データ!S6</f>
        <v>42986</v>
      </c>
      <c r="AM8" s="44"/>
      <c r="AN8" s="44"/>
      <c r="AO8" s="44"/>
      <c r="AP8" s="44"/>
      <c r="AQ8" s="44"/>
      <c r="AR8" s="44"/>
      <c r="AS8" s="44"/>
      <c r="AT8" s="45">
        <f>データ!T6</f>
        <v>733.19</v>
      </c>
      <c r="AU8" s="45"/>
      <c r="AV8" s="45"/>
      <c r="AW8" s="45"/>
      <c r="AX8" s="45"/>
      <c r="AY8" s="45"/>
      <c r="AZ8" s="45"/>
      <c r="BA8" s="45"/>
      <c r="BB8" s="45">
        <f>データ!U6</f>
        <v>58.63</v>
      </c>
      <c r="BC8" s="45"/>
      <c r="BD8" s="45"/>
      <c r="BE8" s="45"/>
      <c r="BF8" s="45"/>
      <c r="BG8" s="45"/>
      <c r="BH8" s="45"/>
      <c r="BI8" s="45"/>
      <c r="BJ8" s="3"/>
      <c r="BK8" s="3"/>
      <c r="BL8" s="60" t="s">
        <v>10</v>
      </c>
      <c r="BM8" s="61"/>
      <c r="BN8" s="62" t="s">
        <v>11</v>
      </c>
      <c r="BO8" s="62"/>
      <c r="BP8" s="62"/>
      <c r="BQ8" s="62"/>
      <c r="BR8" s="62"/>
      <c r="BS8" s="62"/>
      <c r="BT8" s="62"/>
      <c r="BU8" s="62"/>
      <c r="BV8" s="62"/>
      <c r="BW8" s="62"/>
      <c r="BX8" s="62"/>
      <c r="BY8" s="63"/>
    </row>
    <row r="9" spans="1:78" ht="18.75" customHeight="1" x14ac:dyDescent="0.15">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15">
      <c r="A10" s="2"/>
      <c r="B10" s="45" t="str">
        <f>データ!N6</f>
        <v>-</v>
      </c>
      <c r="C10" s="45"/>
      <c r="D10" s="45"/>
      <c r="E10" s="45"/>
      <c r="F10" s="45"/>
      <c r="G10" s="45"/>
      <c r="H10" s="45"/>
      <c r="I10" s="45">
        <f>データ!O6</f>
        <v>51.89</v>
      </c>
      <c r="J10" s="45"/>
      <c r="K10" s="45"/>
      <c r="L10" s="45"/>
      <c r="M10" s="45"/>
      <c r="N10" s="45"/>
      <c r="O10" s="45"/>
      <c r="P10" s="45">
        <f>データ!P6</f>
        <v>10.36</v>
      </c>
      <c r="Q10" s="45"/>
      <c r="R10" s="45"/>
      <c r="S10" s="45"/>
      <c r="T10" s="45"/>
      <c r="U10" s="45"/>
      <c r="V10" s="45"/>
      <c r="W10" s="45">
        <f>データ!Q6</f>
        <v>100</v>
      </c>
      <c r="X10" s="45"/>
      <c r="Y10" s="45"/>
      <c r="Z10" s="45"/>
      <c r="AA10" s="45"/>
      <c r="AB10" s="45"/>
      <c r="AC10" s="45"/>
      <c r="AD10" s="44">
        <f>データ!R6</f>
        <v>4510</v>
      </c>
      <c r="AE10" s="44"/>
      <c r="AF10" s="44"/>
      <c r="AG10" s="44"/>
      <c r="AH10" s="44"/>
      <c r="AI10" s="44"/>
      <c r="AJ10" s="44"/>
      <c r="AK10" s="2"/>
      <c r="AL10" s="44">
        <f>データ!V6</f>
        <v>4411</v>
      </c>
      <c r="AM10" s="44"/>
      <c r="AN10" s="44"/>
      <c r="AO10" s="44"/>
      <c r="AP10" s="44"/>
      <c r="AQ10" s="44"/>
      <c r="AR10" s="44"/>
      <c r="AS10" s="44"/>
      <c r="AT10" s="45">
        <f>データ!W6</f>
        <v>1.48</v>
      </c>
      <c r="AU10" s="45"/>
      <c r="AV10" s="45"/>
      <c r="AW10" s="45"/>
      <c r="AX10" s="45"/>
      <c r="AY10" s="45"/>
      <c r="AZ10" s="45"/>
      <c r="BA10" s="45"/>
      <c r="BB10" s="45">
        <f>データ!X6</f>
        <v>2980.41</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115</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114</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113</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b2N59uxZ/R6NtA1RuhTBXG4ugCO+bJGa3dZXXQcKygEFfuJOjsHnRcwaHOSx9pQ/VIKMl6zoL5n8AyJjallMzQ==" saltValue="M5d/qspxWk/Bz1CmiC7oQ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topLeftCell="AY1" workbookViewId="0">
      <selection activeCell="BH19" sqref="BH19"/>
    </sheetView>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322041</v>
      </c>
      <c r="D6" s="19">
        <f t="shared" si="3"/>
        <v>46</v>
      </c>
      <c r="E6" s="19">
        <f t="shared" si="3"/>
        <v>17</v>
      </c>
      <c r="F6" s="19">
        <f t="shared" si="3"/>
        <v>1</v>
      </c>
      <c r="G6" s="19">
        <f t="shared" si="3"/>
        <v>0</v>
      </c>
      <c r="H6" s="19" t="str">
        <f t="shared" si="3"/>
        <v>島根県　益田市</v>
      </c>
      <c r="I6" s="19" t="str">
        <f t="shared" si="3"/>
        <v>法適用</v>
      </c>
      <c r="J6" s="19" t="str">
        <f t="shared" si="3"/>
        <v>下水道事業</v>
      </c>
      <c r="K6" s="19" t="str">
        <f t="shared" si="3"/>
        <v>公共下水道</v>
      </c>
      <c r="L6" s="19" t="str">
        <f t="shared" si="3"/>
        <v>Cc2</v>
      </c>
      <c r="M6" s="19" t="str">
        <f t="shared" si="3"/>
        <v>非設置</v>
      </c>
      <c r="N6" s="20" t="str">
        <f t="shared" si="3"/>
        <v>-</v>
      </c>
      <c r="O6" s="20">
        <f t="shared" si="3"/>
        <v>51.89</v>
      </c>
      <c r="P6" s="20">
        <f t="shared" si="3"/>
        <v>10.36</v>
      </c>
      <c r="Q6" s="20">
        <f t="shared" si="3"/>
        <v>100</v>
      </c>
      <c r="R6" s="20">
        <f t="shared" si="3"/>
        <v>4510</v>
      </c>
      <c r="S6" s="20">
        <f t="shared" si="3"/>
        <v>42986</v>
      </c>
      <c r="T6" s="20">
        <f t="shared" si="3"/>
        <v>733.19</v>
      </c>
      <c r="U6" s="20">
        <f t="shared" si="3"/>
        <v>58.63</v>
      </c>
      <c r="V6" s="20">
        <f t="shared" si="3"/>
        <v>4411</v>
      </c>
      <c r="W6" s="20">
        <f t="shared" si="3"/>
        <v>1.48</v>
      </c>
      <c r="X6" s="20">
        <f t="shared" si="3"/>
        <v>2980.41</v>
      </c>
      <c r="Y6" s="21">
        <f>IF(Y7="",NA(),Y7)</f>
        <v>102.31</v>
      </c>
      <c r="Z6" s="21">
        <f t="shared" ref="Z6:AH6" si="4">IF(Z7="",NA(),Z7)</f>
        <v>105.05</v>
      </c>
      <c r="AA6" s="21">
        <f t="shared" si="4"/>
        <v>105.08</v>
      </c>
      <c r="AB6" s="21">
        <f t="shared" si="4"/>
        <v>109.1</v>
      </c>
      <c r="AC6" s="21">
        <f t="shared" si="4"/>
        <v>108.23</v>
      </c>
      <c r="AD6" s="21">
        <f t="shared" si="4"/>
        <v>103.94</v>
      </c>
      <c r="AE6" s="21">
        <f t="shared" si="4"/>
        <v>106.52</v>
      </c>
      <c r="AF6" s="21">
        <f t="shared" si="4"/>
        <v>106.2</v>
      </c>
      <c r="AG6" s="21">
        <f t="shared" si="4"/>
        <v>110.29</v>
      </c>
      <c r="AH6" s="21">
        <f t="shared" si="4"/>
        <v>106.45</v>
      </c>
      <c r="AI6" s="20" t="str">
        <f>IF(AI7="","",IF(AI7="-","【-】","【"&amp;SUBSTITUTE(TEXT(AI7,"#,##0.00"),"-","△")&amp;"】"))</f>
        <v>【105.36】</v>
      </c>
      <c r="AJ6" s="20">
        <f>IF(AJ7="",NA(),AJ7)</f>
        <v>0</v>
      </c>
      <c r="AK6" s="20">
        <f t="shared" ref="AK6:AS6" si="5">IF(AK7="",NA(),AK7)</f>
        <v>0</v>
      </c>
      <c r="AL6" s="20">
        <f t="shared" si="5"/>
        <v>0</v>
      </c>
      <c r="AM6" s="20">
        <f t="shared" si="5"/>
        <v>0</v>
      </c>
      <c r="AN6" s="20">
        <f t="shared" si="5"/>
        <v>0</v>
      </c>
      <c r="AO6" s="21">
        <f t="shared" si="5"/>
        <v>43.16</v>
      </c>
      <c r="AP6" s="21">
        <f t="shared" si="5"/>
        <v>52.51</v>
      </c>
      <c r="AQ6" s="21">
        <f t="shared" si="5"/>
        <v>21.34</v>
      </c>
      <c r="AR6" s="21">
        <f t="shared" si="5"/>
        <v>5.96</v>
      </c>
      <c r="AS6" s="21">
        <f t="shared" si="5"/>
        <v>19.96</v>
      </c>
      <c r="AT6" s="20" t="str">
        <f>IF(AT7="","",IF(AT7="-","【-】","【"&amp;SUBSTITUTE(TEXT(AT7,"#,##0.00"),"-","△")&amp;"】"))</f>
        <v>【3.12】</v>
      </c>
      <c r="AU6" s="21">
        <f>IF(AU7="",NA(),AU7)</f>
        <v>27.26</v>
      </c>
      <c r="AV6" s="21">
        <f t="shared" ref="AV6:BD6" si="6">IF(AV7="",NA(),AV7)</f>
        <v>26.11</v>
      </c>
      <c r="AW6" s="21">
        <f t="shared" si="6"/>
        <v>32.130000000000003</v>
      </c>
      <c r="AX6" s="21">
        <f t="shared" si="6"/>
        <v>45.07</v>
      </c>
      <c r="AY6" s="21">
        <f t="shared" si="6"/>
        <v>53.41</v>
      </c>
      <c r="AZ6" s="21">
        <f t="shared" si="6"/>
        <v>52.04</v>
      </c>
      <c r="BA6" s="21">
        <f t="shared" si="6"/>
        <v>72.17</v>
      </c>
      <c r="BB6" s="21">
        <f t="shared" si="6"/>
        <v>79.94</v>
      </c>
      <c r="BC6" s="21">
        <f t="shared" si="6"/>
        <v>85.11</v>
      </c>
      <c r="BD6" s="21">
        <f t="shared" si="6"/>
        <v>63.88</v>
      </c>
      <c r="BE6" s="20" t="str">
        <f>IF(BE7="","",IF(BE7="-","【-】","【"&amp;SUBSTITUTE(TEXT(BE7,"#,##0.00"),"-","△")&amp;"】"))</f>
        <v>【82.75】</v>
      </c>
      <c r="BF6" s="21">
        <f>IF(BF7="",NA(),BF7)</f>
        <v>3793.63</v>
      </c>
      <c r="BG6" s="21">
        <f t="shared" ref="BG6:BO6" si="7">IF(BG7="",NA(),BG7)</f>
        <v>1509.33</v>
      </c>
      <c r="BH6" s="21">
        <f t="shared" si="7"/>
        <v>1409.33</v>
      </c>
      <c r="BI6" s="21">
        <f t="shared" si="7"/>
        <v>1382.8</v>
      </c>
      <c r="BJ6" s="20">
        <f t="shared" si="7"/>
        <v>1384.17</v>
      </c>
      <c r="BK6" s="21">
        <f t="shared" si="7"/>
        <v>1575.64</v>
      </c>
      <c r="BL6" s="21">
        <f t="shared" si="7"/>
        <v>914.32</v>
      </c>
      <c r="BM6" s="21">
        <f t="shared" si="7"/>
        <v>940.79</v>
      </c>
      <c r="BN6" s="21">
        <f t="shared" si="7"/>
        <v>2528.25</v>
      </c>
      <c r="BO6" s="21">
        <f t="shared" si="7"/>
        <v>943.46</v>
      </c>
      <c r="BP6" s="20" t="str">
        <f>IF(BP7="","",IF(BP7="-","【-】","【"&amp;SUBSTITUTE(TEXT(BP7,"#,##0.00"),"-","△")&amp;"】"))</f>
        <v>【602.56】</v>
      </c>
      <c r="BQ6" s="21">
        <f>IF(BQ7="",NA(),BQ7)</f>
        <v>99.68</v>
      </c>
      <c r="BR6" s="21">
        <f t="shared" ref="BR6:BZ6" si="8">IF(BR7="",NA(),BR7)</f>
        <v>98.87</v>
      </c>
      <c r="BS6" s="21">
        <f t="shared" si="8"/>
        <v>98.78</v>
      </c>
      <c r="BT6" s="21">
        <f t="shared" si="8"/>
        <v>95.1</v>
      </c>
      <c r="BU6" s="21">
        <f t="shared" si="8"/>
        <v>95.89</v>
      </c>
      <c r="BV6" s="21">
        <f t="shared" si="8"/>
        <v>73.209999999999994</v>
      </c>
      <c r="BW6" s="21">
        <f t="shared" si="8"/>
        <v>75.599999999999994</v>
      </c>
      <c r="BX6" s="21">
        <f t="shared" si="8"/>
        <v>74.13</v>
      </c>
      <c r="BY6" s="21">
        <f t="shared" si="8"/>
        <v>67.989999999999995</v>
      </c>
      <c r="BZ6" s="21">
        <f t="shared" si="8"/>
        <v>79.22</v>
      </c>
      <c r="CA6" s="20" t="str">
        <f>IF(CA7="","",IF(CA7="-","【-】","【"&amp;SUBSTITUTE(TEXT(CA7,"#,##0.00"),"-","△")&amp;"】"))</f>
        <v>【97.94】</v>
      </c>
      <c r="CB6" s="21">
        <f>IF(CB7="",NA(),CB7)</f>
        <v>234.29</v>
      </c>
      <c r="CC6" s="21">
        <f t="shared" ref="CC6:CK6" si="9">IF(CC7="",NA(),CC7)</f>
        <v>237.35</v>
      </c>
      <c r="CD6" s="21">
        <f t="shared" si="9"/>
        <v>238.78</v>
      </c>
      <c r="CE6" s="21">
        <f t="shared" si="9"/>
        <v>249.12</v>
      </c>
      <c r="CF6" s="21">
        <f t="shared" si="9"/>
        <v>247.43</v>
      </c>
      <c r="CG6" s="21">
        <f t="shared" si="9"/>
        <v>229.52</v>
      </c>
      <c r="CH6" s="21">
        <f t="shared" si="9"/>
        <v>211.98</v>
      </c>
      <c r="CI6" s="21">
        <f t="shared" si="9"/>
        <v>221.86</v>
      </c>
      <c r="CJ6" s="21">
        <f t="shared" si="9"/>
        <v>228.51</v>
      </c>
      <c r="CK6" s="21">
        <f t="shared" si="9"/>
        <v>202.47</v>
      </c>
      <c r="CL6" s="20" t="str">
        <f>IF(CL7="","",IF(CL7="-","【-】","【"&amp;SUBSTITUTE(TEXT(CL7,"#,##0.00"),"-","△")&amp;"】"))</f>
        <v>【140.98】</v>
      </c>
      <c r="CM6" s="21">
        <f>IF(CM7="",NA(),CM7)</f>
        <v>47</v>
      </c>
      <c r="CN6" s="21">
        <f t="shared" ref="CN6:CV6" si="10">IF(CN7="",NA(),CN7)</f>
        <v>49.71</v>
      </c>
      <c r="CO6" s="21">
        <f t="shared" si="10"/>
        <v>51.59</v>
      </c>
      <c r="CP6" s="21">
        <f t="shared" si="10"/>
        <v>52.47</v>
      </c>
      <c r="CQ6" s="21">
        <f t="shared" si="10"/>
        <v>54.47</v>
      </c>
      <c r="CR6" s="21">
        <f t="shared" si="10"/>
        <v>44.83</v>
      </c>
      <c r="CS6" s="21">
        <f t="shared" si="10"/>
        <v>48</v>
      </c>
      <c r="CT6" s="21">
        <f t="shared" si="10"/>
        <v>46.26</v>
      </c>
      <c r="CU6" s="21">
        <f t="shared" si="10"/>
        <v>48.5</v>
      </c>
      <c r="CV6" s="21">
        <f t="shared" si="10"/>
        <v>50.62</v>
      </c>
      <c r="CW6" s="20" t="str">
        <f>IF(CW7="","",IF(CW7="-","【-】","【"&amp;SUBSTITUTE(TEXT(CW7,"#,##0.00"),"-","△")&amp;"】"))</f>
        <v>【60.13】</v>
      </c>
      <c r="CX6" s="21">
        <f>IF(CX7="",NA(),CX7)</f>
        <v>64.069999999999993</v>
      </c>
      <c r="CY6" s="21">
        <f t="shared" ref="CY6:DG6" si="11">IF(CY7="",NA(),CY7)</f>
        <v>65.33</v>
      </c>
      <c r="CZ6" s="21">
        <f t="shared" si="11"/>
        <v>66.14</v>
      </c>
      <c r="DA6" s="21">
        <f t="shared" si="11"/>
        <v>67.52</v>
      </c>
      <c r="DB6" s="21">
        <f t="shared" si="11"/>
        <v>67.760000000000005</v>
      </c>
      <c r="DC6" s="21">
        <f t="shared" si="11"/>
        <v>60.57</v>
      </c>
      <c r="DD6" s="21">
        <f t="shared" si="11"/>
        <v>56.11</v>
      </c>
      <c r="DE6" s="21">
        <f t="shared" si="11"/>
        <v>56.49</v>
      </c>
      <c r="DF6" s="21">
        <f t="shared" si="11"/>
        <v>59.74</v>
      </c>
      <c r="DG6" s="21">
        <f t="shared" si="11"/>
        <v>79</v>
      </c>
      <c r="DH6" s="20" t="str">
        <f>IF(DH7="","",IF(DH7="-","【-】","【"&amp;SUBSTITUTE(TEXT(DH7,"#,##0.00"),"-","△")&amp;"】"))</f>
        <v>【96.00】</v>
      </c>
      <c r="DI6" s="21">
        <f>IF(DI7="",NA(),DI7)</f>
        <v>19.07</v>
      </c>
      <c r="DJ6" s="21">
        <f t="shared" ref="DJ6:DR6" si="12">IF(DJ7="",NA(),DJ7)</f>
        <v>21</v>
      </c>
      <c r="DK6" s="21">
        <f t="shared" si="12"/>
        <v>22.46</v>
      </c>
      <c r="DL6" s="21">
        <f t="shared" si="12"/>
        <v>24.03</v>
      </c>
      <c r="DM6" s="21">
        <f t="shared" si="12"/>
        <v>25.18</v>
      </c>
      <c r="DN6" s="21">
        <f t="shared" si="12"/>
        <v>7.48</v>
      </c>
      <c r="DO6" s="21">
        <f t="shared" si="12"/>
        <v>9.7200000000000006</v>
      </c>
      <c r="DP6" s="21">
        <f t="shared" si="12"/>
        <v>11.95</v>
      </c>
      <c r="DQ6" s="21">
        <f t="shared" si="12"/>
        <v>17.48</v>
      </c>
      <c r="DR6" s="21">
        <f t="shared" si="12"/>
        <v>17.62</v>
      </c>
      <c r="DS6" s="20" t="str">
        <f>IF(DS7="","",IF(DS7="-","【-】","【"&amp;SUBSTITUTE(TEXT(DS7,"#,##0.00"),"-","△")&amp;"】"))</f>
        <v>【42.20】</v>
      </c>
      <c r="DT6" s="20">
        <f>IF(DT7="",NA(),DT7)</f>
        <v>0</v>
      </c>
      <c r="DU6" s="20">
        <f t="shared" ref="DU6:EC6" si="13">IF(DU7="",NA(),DU7)</f>
        <v>0</v>
      </c>
      <c r="DV6" s="20">
        <f t="shared" si="13"/>
        <v>0</v>
      </c>
      <c r="DW6" s="20">
        <f t="shared" si="13"/>
        <v>0</v>
      </c>
      <c r="DX6" s="20">
        <f t="shared" si="13"/>
        <v>0</v>
      </c>
      <c r="DY6" s="20">
        <f t="shared" si="13"/>
        <v>0</v>
      </c>
      <c r="DZ6" s="20">
        <f t="shared" si="13"/>
        <v>0</v>
      </c>
      <c r="EA6" s="21">
        <f t="shared" si="13"/>
        <v>0.77</v>
      </c>
      <c r="EB6" s="21">
        <f t="shared" si="13"/>
        <v>1.07</v>
      </c>
      <c r="EC6" s="21">
        <f t="shared" si="13"/>
        <v>0.18</v>
      </c>
      <c r="ED6" s="20" t="str">
        <f>IF(ED7="","",IF(ED7="-","【-】","【"&amp;SUBSTITUTE(TEXT(ED7,"#,##0.00"),"-","△")&amp;"】"))</f>
        <v>【9.46】</v>
      </c>
      <c r="EE6" s="20">
        <f>IF(EE7="",NA(),EE7)</f>
        <v>0</v>
      </c>
      <c r="EF6" s="20">
        <f t="shared" ref="EF6:EN6" si="14">IF(EF7="",NA(),EF7)</f>
        <v>0</v>
      </c>
      <c r="EG6" s="20">
        <f t="shared" si="14"/>
        <v>0</v>
      </c>
      <c r="EH6" s="20">
        <f t="shared" si="14"/>
        <v>0</v>
      </c>
      <c r="EI6" s="20">
        <f t="shared" si="14"/>
        <v>0</v>
      </c>
      <c r="EJ6" s="21">
        <f t="shared" si="14"/>
        <v>0.06</v>
      </c>
      <c r="EK6" s="20">
        <f t="shared" si="14"/>
        <v>0</v>
      </c>
      <c r="EL6" s="20">
        <f t="shared" si="14"/>
        <v>0</v>
      </c>
      <c r="EM6" s="21">
        <f t="shared" si="14"/>
        <v>0.96</v>
      </c>
      <c r="EN6" s="21">
        <f t="shared" si="14"/>
        <v>0.09</v>
      </c>
      <c r="EO6" s="20" t="str">
        <f>IF(EO7="","",IF(EO7="-","【-】","【"&amp;SUBSTITUTE(TEXT(EO7,"#,##0.00"),"-","△")&amp;"】"))</f>
        <v>【0.19】</v>
      </c>
    </row>
    <row r="7" spans="1:148" s="22" customFormat="1" x14ac:dyDescent="0.15">
      <c r="A7" s="14"/>
      <c r="B7" s="23">
        <v>2024</v>
      </c>
      <c r="C7" s="23">
        <v>322041</v>
      </c>
      <c r="D7" s="23">
        <v>46</v>
      </c>
      <c r="E7" s="23">
        <v>17</v>
      </c>
      <c r="F7" s="23">
        <v>1</v>
      </c>
      <c r="G7" s="23">
        <v>0</v>
      </c>
      <c r="H7" s="23" t="s">
        <v>96</v>
      </c>
      <c r="I7" s="23" t="s">
        <v>97</v>
      </c>
      <c r="J7" s="23" t="s">
        <v>98</v>
      </c>
      <c r="K7" s="23" t="s">
        <v>99</v>
      </c>
      <c r="L7" s="23" t="s">
        <v>100</v>
      </c>
      <c r="M7" s="23" t="s">
        <v>101</v>
      </c>
      <c r="N7" s="24" t="s">
        <v>102</v>
      </c>
      <c r="O7" s="24">
        <v>51.89</v>
      </c>
      <c r="P7" s="24">
        <v>10.36</v>
      </c>
      <c r="Q7" s="24">
        <v>100</v>
      </c>
      <c r="R7" s="24">
        <v>4510</v>
      </c>
      <c r="S7" s="24">
        <v>42986</v>
      </c>
      <c r="T7" s="24">
        <v>733.19</v>
      </c>
      <c r="U7" s="24">
        <v>58.63</v>
      </c>
      <c r="V7" s="24">
        <v>4411</v>
      </c>
      <c r="W7" s="24">
        <v>1.48</v>
      </c>
      <c r="X7" s="24">
        <v>2980.41</v>
      </c>
      <c r="Y7" s="24">
        <v>102.31</v>
      </c>
      <c r="Z7" s="24">
        <v>105.05</v>
      </c>
      <c r="AA7" s="24">
        <v>105.08</v>
      </c>
      <c r="AB7" s="24">
        <v>109.1</v>
      </c>
      <c r="AC7" s="24">
        <v>108.23</v>
      </c>
      <c r="AD7" s="24">
        <v>103.94</v>
      </c>
      <c r="AE7" s="24">
        <v>106.52</v>
      </c>
      <c r="AF7" s="24">
        <v>106.2</v>
      </c>
      <c r="AG7" s="24">
        <v>110.29</v>
      </c>
      <c r="AH7" s="24">
        <v>106.45</v>
      </c>
      <c r="AI7" s="24">
        <v>105.36</v>
      </c>
      <c r="AJ7" s="24">
        <v>0</v>
      </c>
      <c r="AK7" s="24">
        <v>0</v>
      </c>
      <c r="AL7" s="24">
        <v>0</v>
      </c>
      <c r="AM7" s="24">
        <v>0</v>
      </c>
      <c r="AN7" s="24">
        <v>0</v>
      </c>
      <c r="AO7" s="24">
        <v>43.16</v>
      </c>
      <c r="AP7" s="24">
        <v>52.51</v>
      </c>
      <c r="AQ7" s="24">
        <v>21.34</v>
      </c>
      <c r="AR7" s="24">
        <v>5.96</v>
      </c>
      <c r="AS7" s="24">
        <v>19.96</v>
      </c>
      <c r="AT7" s="24">
        <v>3.12</v>
      </c>
      <c r="AU7" s="24">
        <v>27.26</v>
      </c>
      <c r="AV7" s="24">
        <v>26.11</v>
      </c>
      <c r="AW7" s="24">
        <v>32.130000000000003</v>
      </c>
      <c r="AX7" s="24">
        <v>45.07</v>
      </c>
      <c r="AY7" s="24">
        <v>53.41</v>
      </c>
      <c r="AZ7" s="24">
        <v>52.04</v>
      </c>
      <c r="BA7" s="24">
        <v>72.17</v>
      </c>
      <c r="BB7" s="24">
        <v>79.94</v>
      </c>
      <c r="BC7" s="24">
        <v>85.11</v>
      </c>
      <c r="BD7" s="24">
        <v>63.88</v>
      </c>
      <c r="BE7" s="24">
        <v>82.75</v>
      </c>
      <c r="BF7" s="24">
        <v>3793.63</v>
      </c>
      <c r="BG7" s="24">
        <v>1509.33</v>
      </c>
      <c r="BH7" s="24">
        <v>1409.33</v>
      </c>
      <c r="BI7" s="24">
        <v>1382.8</v>
      </c>
      <c r="BJ7" s="24">
        <v>1384.17</v>
      </c>
      <c r="BK7" s="24">
        <v>1575.64</v>
      </c>
      <c r="BL7" s="24">
        <v>914.32</v>
      </c>
      <c r="BM7" s="24">
        <v>940.79</v>
      </c>
      <c r="BN7" s="24">
        <v>2528.25</v>
      </c>
      <c r="BO7" s="24">
        <v>943.46</v>
      </c>
      <c r="BP7" s="24">
        <v>602.55999999999995</v>
      </c>
      <c r="BQ7" s="24">
        <v>99.68</v>
      </c>
      <c r="BR7" s="24">
        <v>98.87</v>
      </c>
      <c r="BS7" s="24">
        <v>98.78</v>
      </c>
      <c r="BT7" s="24">
        <v>95.1</v>
      </c>
      <c r="BU7" s="24">
        <v>95.89</v>
      </c>
      <c r="BV7" s="24">
        <v>73.209999999999994</v>
      </c>
      <c r="BW7" s="24">
        <v>75.599999999999994</v>
      </c>
      <c r="BX7" s="24">
        <v>74.13</v>
      </c>
      <c r="BY7" s="24">
        <v>67.989999999999995</v>
      </c>
      <c r="BZ7" s="24">
        <v>79.22</v>
      </c>
      <c r="CA7" s="24">
        <v>97.94</v>
      </c>
      <c r="CB7" s="24">
        <v>234.29</v>
      </c>
      <c r="CC7" s="24">
        <v>237.35</v>
      </c>
      <c r="CD7" s="24">
        <v>238.78</v>
      </c>
      <c r="CE7" s="24">
        <v>249.12</v>
      </c>
      <c r="CF7" s="24">
        <v>247.43</v>
      </c>
      <c r="CG7" s="24">
        <v>229.52</v>
      </c>
      <c r="CH7" s="24">
        <v>211.98</v>
      </c>
      <c r="CI7" s="24">
        <v>221.86</v>
      </c>
      <c r="CJ7" s="24">
        <v>228.51</v>
      </c>
      <c r="CK7" s="24">
        <v>202.47</v>
      </c>
      <c r="CL7" s="24">
        <v>140.97999999999999</v>
      </c>
      <c r="CM7" s="24">
        <v>47</v>
      </c>
      <c r="CN7" s="24">
        <v>49.71</v>
      </c>
      <c r="CO7" s="24">
        <v>51.59</v>
      </c>
      <c r="CP7" s="24">
        <v>52.47</v>
      </c>
      <c r="CQ7" s="24">
        <v>54.47</v>
      </c>
      <c r="CR7" s="24">
        <v>44.83</v>
      </c>
      <c r="CS7" s="24">
        <v>48</v>
      </c>
      <c r="CT7" s="24">
        <v>46.26</v>
      </c>
      <c r="CU7" s="24">
        <v>48.5</v>
      </c>
      <c r="CV7" s="24">
        <v>50.62</v>
      </c>
      <c r="CW7" s="24">
        <v>60.13</v>
      </c>
      <c r="CX7" s="24">
        <v>64.069999999999993</v>
      </c>
      <c r="CY7" s="24">
        <v>65.33</v>
      </c>
      <c r="CZ7" s="24">
        <v>66.14</v>
      </c>
      <c r="DA7" s="24">
        <v>67.52</v>
      </c>
      <c r="DB7" s="24">
        <v>67.760000000000005</v>
      </c>
      <c r="DC7" s="24">
        <v>60.57</v>
      </c>
      <c r="DD7" s="24">
        <v>56.11</v>
      </c>
      <c r="DE7" s="24">
        <v>56.49</v>
      </c>
      <c r="DF7" s="24">
        <v>59.74</v>
      </c>
      <c r="DG7" s="24">
        <v>79</v>
      </c>
      <c r="DH7" s="24">
        <v>96</v>
      </c>
      <c r="DI7" s="24">
        <v>19.07</v>
      </c>
      <c r="DJ7" s="24">
        <v>21</v>
      </c>
      <c r="DK7" s="24">
        <v>22.46</v>
      </c>
      <c r="DL7" s="24">
        <v>24.03</v>
      </c>
      <c r="DM7" s="24">
        <v>25.18</v>
      </c>
      <c r="DN7" s="24">
        <v>7.48</v>
      </c>
      <c r="DO7" s="24">
        <v>9.7200000000000006</v>
      </c>
      <c r="DP7" s="24">
        <v>11.95</v>
      </c>
      <c r="DQ7" s="24">
        <v>17.48</v>
      </c>
      <c r="DR7" s="24">
        <v>17.62</v>
      </c>
      <c r="DS7" s="24">
        <v>42.2</v>
      </c>
      <c r="DT7" s="24">
        <v>0</v>
      </c>
      <c r="DU7" s="24">
        <v>0</v>
      </c>
      <c r="DV7" s="24">
        <v>0</v>
      </c>
      <c r="DW7" s="24">
        <v>0</v>
      </c>
      <c r="DX7" s="24">
        <v>0</v>
      </c>
      <c r="DY7" s="24">
        <v>0</v>
      </c>
      <c r="DZ7" s="24">
        <v>0</v>
      </c>
      <c r="EA7" s="24">
        <v>0.77</v>
      </c>
      <c r="EB7" s="24">
        <v>1.07</v>
      </c>
      <c r="EC7" s="24">
        <v>0.18</v>
      </c>
      <c r="ED7" s="24">
        <v>9.4600000000000009</v>
      </c>
      <c r="EE7" s="24">
        <v>0</v>
      </c>
      <c r="EF7" s="24">
        <v>0</v>
      </c>
      <c r="EG7" s="24">
        <v>0</v>
      </c>
      <c r="EH7" s="24">
        <v>0</v>
      </c>
      <c r="EI7" s="24">
        <v>0</v>
      </c>
      <c r="EJ7" s="24">
        <v>0.06</v>
      </c>
      <c r="EK7" s="24">
        <v>0</v>
      </c>
      <c r="EL7" s="24">
        <v>0</v>
      </c>
      <c r="EM7" s="24">
        <v>0.96</v>
      </c>
      <c r="EN7" s="24">
        <v>0.09</v>
      </c>
      <c r="EO7" s="24">
        <v>0.19</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10FA1D9-783B-4EC9-BDB2-E7044F79EC8D}">
  <ds:schemaRefs>
    <ds:schemaRef ds:uri="http://purl.org/dc/elements/1.1/"/>
    <ds:schemaRef ds:uri="http://schemas.microsoft.com/office/2006/metadata/properties"/>
    <ds:schemaRef ds:uri="fd32c9f7-8932-4d07-b49b-91c8a1e26893"/>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96f7774a-1fa4-49d3-a956-75b9c85e9b43"/>
    <ds:schemaRef ds:uri="http://www.w3.org/XML/1998/namespace"/>
    <ds:schemaRef ds:uri="http://purl.org/dc/dcmitype/"/>
  </ds:schemaRefs>
</ds:datastoreItem>
</file>

<file path=customXml/itemProps2.xml><?xml version="1.0" encoding="utf-8"?>
<ds:datastoreItem xmlns:ds="http://schemas.openxmlformats.org/officeDocument/2006/customXml" ds:itemID="{B3B902F6-67CA-4029-A55D-97CA7700B3F1}">
  <ds:schemaRefs>
    <ds:schemaRef ds:uri="http://schemas.microsoft.com/sharepoint/v3/contenttype/forms"/>
  </ds:schemaRefs>
</ds:datastoreItem>
</file>

<file path=customXml/itemProps3.xml><?xml version="1.0" encoding="utf-8"?>
<ds:datastoreItem xmlns:ds="http://schemas.openxmlformats.org/officeDocument/2006/customXml" ds:itemID="{A3781A25-9325-4D0F-80A5-CE45005CEB9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dc:creator>MSDPC-202</dc:creator>
  <cp:keywords/>
  <dc:description/>
  <cp:lastModifiedBy>MSDPC-202</cp:lastModifiedBy>
  <cp:lastPrinted>2026-02-16T02:06:52Z</cp:lastPrinted>
  <dcterms:created xsi:type="dcterms:W3CDTF">2025-12-23T06:04:12Z</dcterms:created>
  <dcterms:modified xsi:type="dcterms:W3CDTF">2026-02-16T02:07:46Z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