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SDPC-207\Desktop\経営比較分析表\"/>
    </mc:Choice>
  </mc:AlternateContent>
  <workbookProtection workbookAlgorithmName="SHA-512" workbookHashValue="DSAYv08qTlkDGwUFHzNhzftNnhj84nxgFrAFz6/OpTu0fiQTUH2uhdEvY2KTZK2vWLo2gDxuttx2qAjFXoxHEQ==" workbookSaltValue="jU+ZNnLRfR/0W1J9SDBpeg==" workbookSpinCount="100000" lockStructure="1"/>
  <bookViews>
    <workbookView xWindow="0" yWindow="0" windowWidth="23040" windowHeight="921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R6" i="5"/>
  <c r="Q6" i="5"/>
  <c r="W10" i="4" s="1"/>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L85" i="4"/>
  <c r="K85" i="4"/>
  <c r="J85" i="4"/>
  <c r="H85" i="4"/>
  <c r="G85" i="4"/>
  <c r="F85" i="4"/>
  <c r="BB10" i="4"/>
  <c r="AT10" i="4"/>
  <c r="AL10" i="4"/>
  <c r="P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<sst xmlns="http://schemas.openxmlformats.org/spreadsheetml/2006/main" count="228" uniqueCount="114">
  <si>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</si>
  <si>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</si>
  <si>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</si>
  <si>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</si>
  <si>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</si>
  <si>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</si>
  <si>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</si>
  <si>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</si>
  <si>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</si>
  <si>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</si>
  <si>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</si>
  <si>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</si>
  <si>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</si>
  <si>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</si>
  <si>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</si>
  <si>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</si>
  <si>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</si>
  <si>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</si>
  <si>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</si>
  <si>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</si>
  <si>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</si>
  <si>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</si>
  <si>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</si>
  <si>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</si>
  <si>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</si>
  <si>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</si>
  <si>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</si>
  <si>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</si>
  <si>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</si>
  <si>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</si>
  <si>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</si>
  <si>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</si>
  <si>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</si>
  <si>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</si>
  <si>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</si>
  <si>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</si>
  <si>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</si>
  <si>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</si>
  <si>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</si>
  <si>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</si>
  <si>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</si>
  <si>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</si>
  <si>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</si>
  <si>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</si>
  <si>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</si>
  <si>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</si>
  <si>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</si>
  <si>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</si>
  <si>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</si>
  <si>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</si>
  <si>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</si>
  <si>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</si>
  <si>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</si>
  <si>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</si>
  <si>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</si>
  <si>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</si>
  <si>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</si>
  <si>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</si>
  <si>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</si>
  <si>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</si>
  <si>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</si>
  <si>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</si>
  <si>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</si>
  <si>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</si>
  <si>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</si>
  <si>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</si>
  <si>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</si>
  <si>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</si>
  <si>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</si>
  <si>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</si>
  <si>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</si>
  <si>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</si>
  <si>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</si>
  <si>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</si>
  <si>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</si>
  <si>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</si>
  <si>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</si>
  <si>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</si>
  <si>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</si>
  <si>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</si>
  <si>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</si>
  <si>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</si>
  <si>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</si>
  <si>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</si>
  <si>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</si>
  <si>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</si>
  <si>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</si>
  <si>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</si>
  <si>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</si>
  <si>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</si>
  <si>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</si>
  <si>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</si>
  <si>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</si>
  <si>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島根県　益田市</t>
  </si>
  <si>
    <t>法適用</t>
  </si>
  <si>
    <t>水道事業</t>
  </si>
  <si>
    <t>末端給水事業</t>
  </si>
  <si>
    <t>A5</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</si>
  <si>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</si>
  <si>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</si>
  <si>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</si>
  <si>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</si>
  <si>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</si>
  <si>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</si>
  <si>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</si>
  <si>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</si>
  <si>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</si>
  <si>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</si>
  <si>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</si>
  <si>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</si>
  <si>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</si>
  <si>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①平均値に比べ大きく上回っており、施設の老朽化が深刻でアセットマネジメントの充実を図り、効率的かつ計画的な更新投資を進める必要がある。
②平均値に比べ大きく上回っており、管路の老朽化が深刻でアセットマネジメントの充実を図り、効率的かつ計画的な更新投資を進める必要がある。
③平均値に比べ大きく下回っており、管路の老朽化が深刻でアセットマネジメントの充実を図り、効率的かつ計画的な更新投資を進める必要がある。</t>
    <rPh sb="10" eb="11">
      <t>ウエ</t>
    </rPh>
    <rPh sb="61" eb="63">
      <t>ヒツヨウ</t>
    </rPh>
    <rPh sb="78" eb="79">
      <t>ウエ</t>
    </rPh>
    <rPh sb="85" eb="87">
      <t>カンロ</t>
    </rPh>
    <rPh sb="129" eb="131">
      <t>ヒツヨウ</t>
    </rPh>
    <rPh sb="146" eb="147">
      <t>シタ</t>
    </rPh>
    <phoneticPr fontId="4"/>
  </si>
  <si>
    <t>　平成30年度の簡易水道事業統合による経営環境の悪化に対し、令和2～4年度にかけ段階的に料金改定を行った結果、収益性は改善した。
　一方で有収率の悪化と施設の老朽化の進行とともに、近年の物価高や人件費の上昇で、事業を取り巻く環境は厳しさを増している。
　このような状況において、水道サービスの継続と健全な経営の維持に向けては、アセットマネジメントの充実による効率的かつ計画的な更新投資を図る一方で、水需要の減少による料金収入の低下や更新財源の確保に対応するため、さらなる経営の効率化と料金の適正化を推進する必要がある。</t>
    <rPh sb="1" eb="3">
      <t>ヘイセイ</t>
    </rPh>
    <rPh sb="5" eb="7">
      <t>ネンド</t>
    </rPh>
    <rPh sb="8" eb="10">
      <t>カンイ</t>
    </rPh>
    <rPh sb="10" eb="12">
      <t>スイドウ</t>
    </rPh>
    <rPh sb="12" eb="14">
      <t>ジギョウ</t>
    </rPh>
    <rPh sb="14" eb="16">
      <t>トウゴウ</t>
    </rPh>
    <rPh sb="19" eb="21">
      <t>ケイエイ</t>
    </rPh>
    <rPh sb="21" eb="23">
      <t>カンキョウ</t>
    </rPh>
    <rPh sb="24" eb="26">
      <t>アッカ</t>
    </rPh>
    <rPh sb="27" eb="28">
      <t>タイ</t>
    </rPh>
    <rPh sb="30" eb="32">
      <t>レイワ</t>
    </rPh>
    <rPh sb="35" eb="37">
      <t>ネンド</t>
    </rPh>
    <rPh sb="40" eb="43">
      <t>ダンカイテキ</t>
    </rPh>
    <rPh sb="44" eb="46">
      <t>リョウキン</t>
    </rPh>
    <rPh sb="46" eb="48">
      <t>カイテイ</t>
    </rPh>
    <rPh sb="49" eb="50">
      <t>オコナ</t>
    </rPh>
    <rPh sb="52" eb="54">
      <t>ケッカ</t>
    </rPh>
    <rPh sb="55" eb="58">
      <t>シュウエキセイ</t>
    </rPh>
    <rPh sb="59" eb="61">
      <t>カイゼン</t>
    </rPh>
    <rPh sb="66" eb="68">
      <t>イッポウ</t>
    </rPh>
    <rPh sb="69" eb="70">
      <t>ユウ</t>
    </rPh>
    <rPh sb="70" eb="72">
      <t>シュウリツ</t>
    </rPh>
    <rPh sb="73" eb="75">
      <t>アッカ</t>
    </rPh>
    <rPh sb="76" eb="78">
      <t>シセツ</t>
    </rPh>
    <rPh sb="79" eb="82">
      <t>ロウキュウカ</t>
    </rPh>
    <rPh sb="83" eb="85">
      <t>シンコウ</t>
    </rPh>
    <rPh sb="90" eb="92">
      <t>キンネン</t>
    </rPh>
    <rPh sb="93" eb="96">
      <t>ブッカダカ</t>
    </rPh>
    <rPh sb="97" eb="100">
      <t>ジンケンヒ</t>
    </rPh>
    <rPh sb="101" eb="103">
      <t>ジョウショウ</t>
    </rPh>
    <rPh sb="105" eb="107">
      <t>ジギョウ</t>
    </rPh>
    <rPh sb="108" eb="109">
      <t>ト</t>
    </rPh>
    <rPh sb="110" eb="111">
      <t>マ</t>
    </rPh>
    <rPh sb="112" eb="114">
      <t>カンキョウ</t>
    </rPh>
    <rPh sb="115" eb="116">
      <t>キビ</t>
    </rPh>
    <rPh sb="119" eb="120">
      <t>マ</t>
    </rPh>
    <rPh sb="132" eb="134">
      <t>ジョウキョウ</t>
    </rPh>
    <rPh sb="139" eb="141">
      <t>スイドウ</t>
    </rPh>
    <rPh sb="146" eb="148">
      <t>ケイゾク</t>
    </rPh>
    <rPh sb="174" eb="176">
      <t>ジュウジツ</t>
    </rPh>
    <rPh sb="179" eb="182">
      <t>コウリツテキ</t>
    </rPh>
    <rPh sb="184" eb="187">
      <t>ケイカクテキ</t>
    </rPh>
    <rPh sb="193" eb="194">
      <t>ハカ</t>
    </rPh>
    <rPh sb="195" eb="197">
      <t>イッポウ</t>
    </rPh>
    <rPh sb="199" eb="200">
      <t>ミズ</t>
    </rPh>
    <rPh sb="200" eb="202">
      <t>ジュヨウ</t>
    </rPh>
    <rPh sb="203" eb="205">
      <t>ゲンショウ</t>
    </rPh>
    <rPh sb="208" eb="210">
      <t>リョウキン</t>
    </rPh>
    <rPh sb="210" eb="212">
      <t>シュウニュウ</t>
    </rPh>
    <rPh sb="213" eb="215">
      <t>テイカ</t>
    </rPh>
    <rPh sb="216" eb="218">
      <t>コウシン</t>
    </rPh>
    <rPh sb="218" eb="220">
      <t>ザイゲン</t>
    </rPh>
    <rPh sb="221" eb="223">
      <t>カクホ</t>
    </rPh>
    <rPh sb="224" eb="226">
      <t>タイオウ</t>
    </rPh>
    <rPh sb="235" eb="237">
      <t>ケイエイ</t>
    </rPh>
    <rPh sb="238" eb="241">
      <t>コウリツカ</t>
    </rPh>
    <rPh sb="242" eb="244">
      <t>リョウキン</t>
    </rPh>
    <rPh sb="245" eb="248">
      <t>テキセイカ</t>
    </rPh>
    <rPh sb="249" eb="251">
      <t>スイシン</t>
    </rPh>
    <rPh sb="253" eb="255">
      <t>ヒツヨウ</t>
    </rPh>
    <phoneticPr fontId="4"/>
  </si>
  <si>
    <t>①令和2～4年度に段階的に実施した料金改定により改善している。
②累積欠損金は、発生していない。
③300％を超えており、短期的な支払能力は良好である。
④令和2～4年度に段階的に実施した料金改定により改善している。
⑤令和3年度からの国の経済対策を活用した料金減免による料金収入の減少と近年の物価高騰、人件費の増加等によるコストの増大により100％を下回っている。
⑥近年の物価高騰、人件費の増加等によるコストの増大により増加傾向にある。
⑦平均値に比べ高水準を維持しており、相対的に適切な施設規模を有している。
⑧平均値に比べ大きく下回っており、施設の老朽化が深刻でアセットマネジメントの充実を図り、効率的かつ計画的な更新投資を進める必要がある。</t>
    <rPh sb="1" eb="3">
      <t>レイワ</t>
    </rPh>
    <rPh sb="6" eb="8">
      <t>ネンド</t>
    </rPh>
    <rPh sb="9" eb="12">
      <t>ダンカイテキ</t>
    </rPh>
    <rPh sb="13" eb="15">
      <t>ジッシ</t>
    </rPh>
    <rPh sb="17" eb="19">
      <t>リョウキン</t>
    </rPh>
    <rPh sb="19" eb="21">
      <t>カイテイ</t>
    </rPh>
    <rPh sb="24" eb="26">
      <t>カイゼン</t>
    </rPh>
    <rPh sb="33" eb="35">
      <t>ルイセキ</t>
    </rPh>
    <rPh sb="35" eb="38">
      <t>ケッソンキン</t>
    </rPh>
    <rPh sb="40" eb="42">
      <t>ハッセイ</t>
    </rPh>
    <rPh sb="55" eb="56">
      <t>コ</t>
    </rPh>
    <rPh sb="61" eb="64">
      <t>タンキテキ</t>
    </rPh>
    <rPh sb="65" eb="67">
      <t>シハライ</t>
    </rPh>
    <rPh sb="67" eb="69">
      <t>ノウリョク</t>
    </rPh>
    <rPh sb="70" eb="72">
      <t>リョウコウ</t>
    </rPh>
    <rPh sb="86" eb="89">
      <t>ダンカイテキ</t>
    </rPh>
    <rPh sb="110" eb="112">
      <t>レイワ</t>
    </rPh>
    <rPh sb="113" eb="115">
      <t>ネンド</t>
    </rPh>
    <rPh sb="118" eb="119">
      <t>クニ</t>
    </rPh>
    <rPh sb="120" eb="122">
      <t>ケイザイ</t>
    </rPh>
    <rPh sb="122" eb="124">
      <t>タイサク</t>
    </rPh>
    <rPh sb="125" eb="127">
      <t>カツヨウ</t>
    </rPh>
    <rPh sb="129" eb="131">
      <t>リョウキン</t>
    </rPh>
    <rPh sb="131" eb="133">
      <t>ゲンメン</t>
    </rPh>
    <rPh sb="136" eb="138">
      <t>リョウキン</t>
    </rPh>
    <rPh sb="138" eb="140">
      <t>シュウニュウ</t>
    </rPh>
    <rPh sb="141" eb="143">
      <t>ゲンショウ</t>
    </rPh>
    <rPh sb="144" eb="146">
      <t>キンネン</t>
    </rPh>
    <rPh sb="147" eb="149">
      <t>ブッカ</t>
    </rPh>
    <rPh sb="149" eb="151">
      <t>コウトウ</t>
    </rPh>
    <rPh sb="152" eb="155">
      <t>ジンケンヒ</t>
    </rPh>
    <rPh sb="156" eb="158">
      <t>ゾウカ</t>
    </rPh>
    <rPh sb="158" eb="159">
      <t>トウ</t>
    </rPh>
    <rPh sb="166" eb="168">
      <t>ゾウダイ</t>
    </rPh>
    <rPh sb="176" eb="178">
      <t>シタマワ</t>
    </rPh>
    <rPh sb="212" eb="214">
      <t>ゾウカ</t>
    </rPh>
    <rPh sb="214" eb="216">
      <t>ケイコウ</t>
    </rPh>
    <rPh sb="222" eb="225">
      <t>ヘイキンチ</t>
    </rPh>
    <rPh sb="226" eb="227">
      <t>クラ</t>
    </rPh>
    <rPh sb="228" eb="231">
      <t>コウスイジュン</t>
    </rPh>
    <rPh sb="232" eb="234">
      <t>イジ</t>
    </rPh>
    <rPh sb="239" eb="242">
      <t>ソウタイテキ</t>
    </rPh>
    <rPh sb="243" eb="245">
      <t>テキセツ</t>
    </rPh>
    <rPh sb="246" eb="248">
      <t>シセツ</t>
    </rPh>
    <rPh sb="248" eb="250">
      <t>キボ</t>
    </rPh>
    <rPh sb="251" eb="252">
      <t>ユウ</t>
    </rPh>
    <rPh sb="319" eb="321">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</si>
</sst>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quot;△ &quot;#,##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0.2</c:v>
                </c:pt>
                <c:pt idx="1">
                  <c:v>0.38</c:v>
                </c:pt>
                <c:pt idx="2">
                  <c:v>0.25</c:v>
                </c:pt>
                <c:pt idx="3">
                  <c:v>0.12</c:v>
                </c:pt>
                <c:pt idx="4">
                  <c:v>0.2</c:v>
                </c:pt>
              </c:numCache>
            </c:numRef>
          </c:val>
          <c:extLst>
            <c:ext xmlns:c16="http://schemas.microsoft.com/office/drawing/2014/chart" uri="{C3380CC4-5D6E-409C-BE32-E72D297353CC}">
              <c16:uniqueId val="{00000000-DA64-4076-B0C1-E967C57311C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0.56999999999999995</c:v>
                </c:pt>
                <c:pt idx="1">
                  <c:v>0.52</c:v>
                </c:pt>
                <c:pt idx="2">
                  <c:v>0.48</c:v>
                </c:pt>
                <c:pt idx="3">
                  <c:v>0.48</c:v>
                </c:pt>
                <c:pt idx="4">
                  <c:v>0.46</c:v>
                </c:pt>
              </c:numCache>
            </c:numRef>
          </c:val>
          <c:smooth val="0"/>
          <c:extLst>
            <c:ext xmlns:c16="http://schemas.microsoft.com/office/drawing/2014/chart" uri="{C3380CC4-5D6E-409C-BE32-E72D297353CC}">
              <c16:uniqueId val="{00000001-DA64-4076-B0C1-E967C57311C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81.510000000000005</c:v>
                </c:pt>
                <c:pt idx="1">
                  <c:v>80.989999999999995</c:v>
                </c:pt>
                <c:pt idx="2">
                  <c:v>79.72</c:v>
                </c:pt>
                <c:pt idx="3">
                  <c:v>78.819999999999993</c:v>
                </c:pt>
                <c:pt idx="4">
                  <c:v>81.2</c:v>
                </c:pt>
              </c:numCache>
            </c:numRef>
          </c:val>
          <c:extLst>
            <c:ext xmlns:c16="http://schemas.microsoft.com/office/drawing/2014/chart" uri="{C3380CC4-5D6E-409C-BE32-E72D297353CC}">
              <c16:uniqueId val="{00000000-AB12-4E3B-B445-FC1EBCF971B1}"/>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60.12</c:v>
                </c:pt>
                <c:pt idx="1">
                  <c:v>60.34</c:v>
                </c:pt>
                <c:pt idx="2">
                  <c:v>59.54</c:v>
                </c:pt>
                <c:pt idx="3">
                  <c:v>59.26</c:v>
                </c:pt>
                <c:pt idx="4">
                  <c:v>60.44</c:v>
                </c:pt>
              </c:numCache>
            </c:numRef>
          </c:val>
          <c:smooth val="0"/>
          <c:extLst>
            <c:ext xmlns:c16="http://schemas.microsoft.com/office/drawing/2014/chart" uri="{C3380CC4-5D6E-409C-BE32-E72D297353CC}">
              <c16:uniqueId val="{00000001-AB12-4E3B-B445-FC1EBCF971B1}"/>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76.680000000000007</c:v>
                </c:pt>
                <c:pt idx="1">
                  <c:v>75.56</c:v>
                </c:pt>
                <c:pt idx="2">
                  <c:v>74.36</c:v>
                </c:pt>
                <c:pt idx="3">
                  <c:v>73.72</c:v>
                </c:pt>
                <c:pt idx="4">
                  <c:v>70.95</c:v>
                </c:pt>
              </c:numCache>
            </c:numRef>
          </c:val>
          <c:extLst>
            <c:ext xmlns:c16="http://schemas.microsoft.com/office/drawing/2014/chart" uri="{C3380CC4-5D6E-409C-BE32-E72D297353CC}">
              <c16:uniqueId val="{00000000-C50B-4821-B060-E23CFF2F80F6}"/>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84.24</c:v>
                </c:pt>
                <c:pt idx="1">
                  <c:v>84.19</c:v>
                </c:pt>
                <c:pt idx="2">
                  <c:v>83.93</c:v>
                </c:pt>
                <c:pt idx="3">
                  <c:v>83.84</c:v>
                </c:pt>
                <c:pt idx="4">
                  <c:v>83.39</c:v>
                </c:pt>
              </c:numCache>
            </c:numRef>
          </c:val>
          <c:smooth val="0"/>
          <c:extLst>
            <c:ext xmlns:c16="http://schemas.microsoft.com/office/drawing/2014/chart" uri="{C3380CC4-5D6E-409C-BE32-E72D297353CC}">
              <c16:uniqueId val="{00000001-C50B-4821-B060-E23CFF2F80F6}"/>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100.87</c:v>
                </c:pt>
                <c:pt idx="1">
                  <c:v>108.57</c:v>
                </c:pt>
                <c:pt idx="2">
                  <c:v>110</c:v>
                </c:pt>
                <c:pt idx="3">
                  <c:v>116.26</c:v>
                </c:pt>
                <c:pt idx="4">
                  <c:v>112.32</c:v>
                </c:pt>
              </c:numCache>
            </c:numRef>
          </c:val>
          <c:extLst>
            <c:ext xmlns:c16="http://schemas.microsoft.com/office/drawing/2014/chart" uri="{C3380CC4-5D6E-409C-BE32-E72D297353CC}">
              <c16:uniqueId val="{00000000-2D01-47F9-B0F6-24D92DE0782A}"/>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108.83</c:v>
                </c:pt>
                <c:pt idx="1">
                  <c:v>109.23</c:v>
                </c:pt>
                <c:pt idx="2">
                  <c:v>108.04</c:v>
                </c:pt>
                <c:pt idx="3">
                  <c:v>107.49</c:v>
                </c:pt>
                <c:pt idx="4">
                  <c:v>107.15</c:v>
                </c:pt>
              </c:numCache>
            </c:numRef>
          </c:val>
          <c:smooth val="0"/>
          <c:extLst>
            <c:ext xmlns:c16="http://schemas.microsoft.com/office/drawing/2014/chart" uri="{C3380CC4-5D6E-409C-BE32-E72D297353CC}">
              <c16:uniqueId val="{00000001-2D01-47F9-B0F6-24D92DE0782A}"/>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57.36</c:v>
                </c:pt>
                <c:pt idx="1">
                  <c:v>58.09</c:v>
                </c:pt>
                <c:pt idx="2">
                  <c:v>58.87</c:v>
                </c:pt>
                <c:pt idx="3">
                  <c:v>60.02</c:v>
                </c:pt>
                <c:pt idx="4">
                  <c:v>60.27</c:v>
                </c:pt>
              </c:numCache>
            </c:numRef>
          </c:val>
          <c:extLst>
            <c:ext xmlns:c16="http://schemas.microsoft.com/office/drawing/2014/chart" uri="{C3380CC4-5D6E-409C-BE32-E72D297353CC}">
              <c16:uniqueId val="{00000000-49A4-4EA4-A2DE-1EE13D69C407}"/>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48.83</c:v>
                </c:pt>
                <c:pt idx="1">
                  <c:v>49.96</c:v>
                </c:pt>
                <c:pt idx="2">
                  <c:v>50.82</c:v>
                </c:pt>
                <c:pt idx="3">
                  <c:v>51.82</c:v>
                </c:pt>
                <c:pt idx="4">
                  <c:v>52.53</c:v>
                </c:pt>
              </c:numCache>
            </c:numRef>
          </c:val>
          <c:smooth val="0"/>
          <c:extLst>
            <c:ext xmlns:c16="http://schemas.microsoft.com/office/drawing/2014/chart" uri="{C3380CC4-5D6E-409C-BE32-E72D297353CC}">
              <c16:uniqueId val="{00000001-49A4-4EA4-A2DE-1EE13D69C407}"/>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31.37</c:v>
                </c:pt>
                <c:pt idx="1">
                  <c:v>30.95</c:v>
                </c:pt>
                <c:pt idx="2">
                  <c:v>30.86</c:v>
                </c:pt>
                <c:pt idx="3">
                  <c:v>32.51</c:v>
                </c:pt>
                <c:pt idx="4">
                  <c:v>36.04</c:v>
                </c:pt>
              </c:numCache>
            </c:numRef>
          </c:val>
          <c:extLst>
            <c:ext xmlns:c16="http://schemas.microsoft.com/office/drawing/2014/chart" uri="{C3380CC4-5D6E-409C-BE32-E72D297353CC}">
              <c16:uniqueId val="{00000000-D423-4AB9-9F0E-9F8BB0E841F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18.18</c:v>
                </c:pt>
                <c:pt idx="1">
                  <c:v>19.32</c:v>
                </c:pt>
                <c:pt idx="2">
                  <c:v>21.16</c:v>
                </c:pt>
                <c:pt idx="3">
                  <c:v>22.72</c:v>
                </c:pt>
                <c:pt idx="4">
                  <c:v>24.16</c:v>
                </c:pt>
              </c:numCache>
            </c:numRef>
          </c:val>
          <c:smooth val="0"/>
          <c:extLst>
            <c:ext xmlns:c16="http://schemas.microsoft.com/office/drawing/2014/chart" uri="{C3380CC4-5D6E-409C-BE32-E72D297353CC}">
              <c16:uniqueId val="{00000001-D423-4AB9-9F0E-9F8BB0E841F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673-4214-8E50-F0C703FF75C7}"/>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4.34</c:v>
                </c:pt>
                <c:pt idx="1">
                  <c:v>4.6900000000000004</c:v>
                </c:pt>
                <c:pt idx="2">
                  <c:v>4.72</c:v>
                </c:pt>
                <c:pt idx="3">
                  <c:v>5.76</c:v>
                </c:pt>
                <c:pt idx="4">
                  <c:v>4.74</c:v>
                </c:pt>
              </c:numCache>
            </c:numRef>
          </c:val>
          <c:smooth val="0"/>
          <c:extLst>
            <c:ext xmlns:c16="http://schemas.microsoft.com/office/drawing/2014/chart" uri="{C3380CC4-5D6E-409C-BE32-E72D297353CC}">
              <c16:uniqueId val="{00000001-E673-4214-8E50-F0C703FF75C7}"/>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362.95</c:v>
                </c:pt>
                <c:pt idx="1">
                  <c:v>324.66000000000003</c:v>
                </c:pt>
                <c:pt idx="2">
                  <c:v>325.32</c:v>
                </c:pt>
                <c:pt idx="3">
                  <c:v>355.75</c:v>
                </c:pt>
                <c:pt idx="4">
                  <c:v>353.81</c:v>
                </c:pt>
              </c:numCache>
            </c:numRef>
          </c:val>
          <c:extLst>
            <c:ext xmlns:c16="http://schemas.microsoft.com/office/drawing/2014/chart" uri="{C3380CC4-5D6E-409C-BE32-E72D297353CC}">
              <c16:uniqueId val="{00000000-8E24-4D51-814B-7D7C4E0EEC15}"/>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327.77</c:v>
                </c:pt>
                <c:pt idx="1">
                  <c:v>338.02</c:v>
                </c:pt>
                <c:pt idx="2">
                  <c:v>345.94</c:v>
                </c:pt>
                <c:pt idx="3">
                  <c:v>329.7</c:v>
                </c:pt>
                <c:pt idx="4">
                  <c:v>319.99</c:v>
                </c:pt>
              </c:numCache>
            </c:numRef>
          </c:val>
          <c:smooth val="0"/>
          <c:extLst>
            <c:ext xmlns:c16="http://schemas.microsoft.com/office/drawing/2014/chart" uri="{C3380CC4-5D6E-409C-BE32-E72D297353CC}">
              <c16:uniqueId val="{00000001-8E24-4D51-814B-7D7C4E0EEC15}"/>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389.91</c:v>
                </c:pt>
                <c:pt idx="1">
                  <c:v>349.87</c:v>
                </c:pt>
                <c:pt idx="2">
                  <c:v>351.32</c:v>
                </c:pt>
                <c:pt idx="3">
                  <c:v>311.64</c:v>
                </c:pt>
                <c:pt idx="4">
                  <c:v>307.58</c:v>
                </c:pt>
              </c:numCache>
            </c:numRef>
          </c:val>
          <c:extLst>
            <c:ext xmlns:c16="http://schemas.microsoft.com/office/drawing/2014/chart" uri="{C3380CC4-5D6E-409C-BE32-E72D297353CC}">
              <c16:uniqueId val="{00000000-4FF6-4CD4-9985-A9B44E83440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397.1</c:v>
                </c:pt>
                <c:pt idx="1">
                  <c:v>379.91</c:v>
                </c:pt>
                <c:pt idx="2">
                  <c:v>386.61</c:v>
                </c:pt>
                <c:pt idx="3">
                  <c:v>381.56</c:v>
                </c:pt>
                <c:pt idx="4">
                  <c:v>365.55</c:v>
                </c:pt>
              </c:numCache>
            </c:numRef>
          </c:val>
          <c:smooth val="0"/>
          <c:extLst>
            <c:ext xmlns:c16="http://schemas.microsoft.com/office/drawing/2014/chart" uri="{C3380CC4-5D6E-409C-BE32-E72D297353CC}">
              <c16:uniqueId val="{00000001-4FF6-4CD4-9985-A9B44E83440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94.41</c:v>
                </c:pt>
                <c:pt idx="1">
                  <c:v>100.84</c:v>
                </c:pt>
                <c:pt idx="2">
                  <c:v>90.72</c:v>
                </c:pt>
                <c:pt idx="3">
                  <c:v>101.72</c:v>
                </c:pt>
                <c:pt idx="4">
                  <c:v>94.31</c:v>
                </c:pt>
              </c:numCache>
            </c:numRef>
          </c:val>
          <c:extLst>
            <c:ext xmlns:c16="http://schemas.microsoft.com/office/drawing/2014/chart" uri="{C3380CC4-5D6E-409C-BE32-E72D297353CC}">
              <c16:uniqueId val="{00000000-D978-4556-B50A-39ECA95F71F9}"/>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95.79</c:v>
                </c:pt>
                <c:pt idx="1">
                  <c:v>98.3</c:v>
                </c:pt>
                <c:pt idx="2">
                  <c:v>93.82</c:v>
                </c:pt>
                <c:pt idx="3">
                  <c:v>95.04</c:v>
                </c:pt>
                <c:pt idx="4">
                  <c:v>95.42</c:v>
                </c:pt>
              </c:numCache>
            </c:numRef>
          </c:val>
          <c:smooth val="0"/>
          <c:extLst>
            <c:ext xmlns:c16="http://schemas.microsoft.com/office/drawing/2014/chart" uri="{C3380CC4-5D6E-409C-BE32-E72D297353CC}">
              <c16:uniqueId val="{00000001-D978-4556-B50A-39ECA95F71F9}"/>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173.07</c:v>
                </c:pt>
                <c:pt idx="1">
                  <c:v>173.06</c:v>
                </c:pt>
                <c:pt idx="2">
                  <c:v>183.9</c:v>
                </c:pt>
                <c:pt idx="3">
                  <c:v>176.85</c:v>
                </c:pt>
                <c:pt idx="4">
                  <c:v>184.18</c:v>
                </c:pt>
              </c:numCache>
            </c:numRef>
          </c:val>
          <c:extLst>
            <c:ext xmlns:c16="http://schemas.microsoft.com/office/drawing/2014/chart" uri="{C3380CC4-5D6E-409C-BE32-E72D297353CC}">
              <c16:uniqueId val="{00000000-4017-4151-A906-14DB086C34DB}"/>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171.13</c:v>
                </c:pt>
                <c:pt idx="1">
                  <c:v>173.7</c:v>
                </c:pt>
                <c:pt idx="2">
                  <c:v>178.94</c:v>
                </c:pt>
                <c:pt idx="3">
                  <c:v>180.19</c:v>
                </c:pt>
                <c:pt idx="4">
                  <c:v>184.25</c:v>
                </c:pt>
              </c:numCache>
            </c:numRef>
          </c:val>
          <c:smooth val="0"/>
          <c:extLst>
            <c:ext xmlns:c16="http://schemas.microsoft.com/office/drawing/2014/chart" uri="{C3380CC4-5D6E-409C-BE32-E72D297353CC}">
              <c16:uniqueId val="{00000001-4017-4151-A906-14DB086C34DB}"/>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L10" zoomScaleNormal="100" workbookViewId="0">
      <selection activeCell="BL47" sqref="BL47:BZ6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島根県　益田市</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A5</v>
      </c>
      <c r="X8" s="74"/>
      <c r="Y8" s="74"/>
      <c r="Z8" s="74"/>
      <c r="AA8" s="74"/>
      <c r="AB8" s="74"/>
      <c r="AC8" s="74"/>
      <c r="AD8" s="74" t="str">
        <f>データ!$M$6</f>
        <v>非設置</v>
      </c>
      <c r="AE8" s="74"/>
      <c r="AF8" s="74"/>
      <c r="AG8" s="74"/>
      <c r="AH8" s="74"/>
      <c r="AI8" s="74"/>
      <c r="AJ8" s="74"/>
      <c r="AK8" s="2"/>
      <c r="AL8" s="65">
        <f>データ!$R$6</f>
        <v>42986</v>
      </c>
      <c r="AM8" s="65"/>
      <c r="AN8" s="65"/>
      <c r="AO8" s="65"/>
      <c r="AP8" s="65"/>
      <c r="AQ8" s="65"/>
      <c r="AR8" s="65"/>
      <c r="AS8" s="65"/>
      <c r="AT8" s="36">
        <f>データ!$S$6</f>
        <v>733.19</v>
      </c>
      <c r="AU8" s="37"/>
      <c r="AV8" s="37"/>
      <c r="AW8" s="37"/>
      <c r="AX8" s="37"/>
      <c r="AY8" s="37"/>
      <c r="AZ8" s="37"/>
      <c r="BA8" s="37"/>
      <c r="BB8" s="54">
        <f>データ!$T$6</f>
        <v>58.63</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74.63</v>
      </c>
      <c r="J10" s="37"/>
      <c r="K10" s="37"/>
      <c r="L10" s="37"/>
      <c r="M10" s="37"/>
      <c r="N10" s="37"/>
      <c r="O10" s="64"/>
      <c r="P10" s="54">
        <f>データ!$P$6</f>
        <v>96.07</v>
      </c>
      <c r="Q10" s="54"/>
      <c r="R10" s="54"/>
      <c r="S10" s="54"/>
      <c r="T10" s="54"/>
      <c r="U10" s="54"/>
      <c r="V10" s="54"/>
      <c r="W10" s="65">
        <f>データ!$Q$6</f>
        <v>3476</v>
      </c>
      <c r="X10" s="65"/>
      <c r="Y10" s="65"/>
      <c r="Z10" s="65"/>
      <c r="AA10" s="65"/>
      <c r="AB10" s="65"/>
      <c r="AC10" s="65"/>
      <c r="AD10" s="2"/>
      <c r="AE10" s="2"/>
      <c r="AF10" s="2"/>
      <c r="AG10" s="2"/>
      <c r="AH10" s="2"/>
      <c r="AI10" s="2"/>
      <c r="AJ10" s="2"/>
      <c r="AK10" s="2"/>
      <c r="AL10" s="65">
        <f>データ!$U$6</f>
        <v>40908</v>
      </c>
      <c r="AM10" s="65"/>
      <c r="AN10" s="65"/>
      <c r="AO10" s="65"/>
      <c r="AP10" s="65"/>
      <c r="AQ10" s="65"/>
      <c r="AR10" s="65"/>
      <c r="AS10" s="65"/>
      <c r="AT10" s="36">
        <f>データ!$V$6</f>
        <v>132.6</v>
      </c>
      <c r="AU10" s="37"/>
      <c r="AV10" s="37"/>
      <c r="AW10" s="37"/>
      <c r="AX10" s="37"/>
      <c r="AY10" s="37"/>
      <c r="AZ10" s="37"/>
      <c r="BA10" s="37"/>
      <c r="BB10" s="54">
        <f>データ!$W$6</f>
        <v>308.51</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113</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112</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3+DNCVKAgA3XEdWZMLQ1EpqAJalGQWyAGrDsAg/j19oTFQTVJymktDy6gIeY3yXH248fylQdwHiF5tcH9yJVyA==" saltValue="J0N55JhuyrUU5BF+V/rbu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322041</v>
      </c>
      <c r="D6" s="20">
        <f t="shared" si="3"/>
        <v>46</v>
      </c>
      <c r="E6" s="20">
        <f t="shared" si="3"/>
        <v>1</v>
      </c>
      <c r="F6" s="20">
        <f t="shared" si="3"/>
        <v>0</v>
      </c>
      <c r="G6" s="20">
        <f t="shared" si="3"/>
        <v>1</v>
      </c>
      <c r="H6" s="20" t="str">
        <f t="shared" si="3"/>
        <v>島根県　益田市</v>
      </c>
      <c r="I6" s="20" t="str">
        <f t="shared" si="3"/>
        <v>法適用</v>
      </c>
      <c r="J6" s="20" t="str">
        <f t="shared" si="3"/>
        <v>水道事業</v>
      </c>
      <c r="K6" s="20" t="str">
        <f t="shared" si="3"/>
        <v>末端給水事業</v>
      </c>
      <c r="L6" s="20" t="str">
        <f t="shared" si="3"/>
        <v>A5</v>
      </c>
      <c r="M6" s="20" t="str">
        <f t="shared" si="3"/>
        <v>非設置</v>
      </c>
      <c r="N6" s="21" t="str">
        <f t="shared" si="3"/>
        <v>-</v>
      </c>
      <c r="O6" s="21">
        <f t="shared" si="3"/>
        <v>74.63</v>
      </c>
      <c r="P6" s="21">
        <f t="shared" si="3"/>
        <v>96.07</v>
      </c>
      <c r="Q6" s="21">
        <f t="shared" si="3"/>
        <v>3476</v>
      </c>
      <c r="R6" s="21">
        <f t="shared" si="3"/>
        <v>42986</v>
      </c>
      <c r="S6" s="21">
        <f t="shared" si="3"/>
        <v>733.19</v>
      </c>
      <c r="T6" s="21">
        <f t="shared" si="3"/>
        <v>58.63</v>
      </c>
      <c r="U6" s="21">
        <f t="shared" si="3"/>
        <v>40908</v>
      </c>
      <c r="V6" s="21">
        <f t="shared" si="3"/>
        <v>132.6</v>
      </c>
      <c r="W6" s="21">
        <f t="shared" si="3"/>
        <v>308.51</v>
      </c>
      <c r="X6" s="22">
        <f>IF(X7="",NA(),X7)</f>
        <v>100.87</v>
      </c>
      <c r="Y6" s="22">
        <f t="shared" ref="Y6:AG6" si="4">IF(Y7="",NA(),Y7)</f>
        <v>108.57</v>
      </c>
      <c r="Z6" s="22">
        <f t="shared" si="4"/>
        <v>110</v>
      </c>
      <c r="AA6" s="22">
        <f t="shared" si="4"/>
        <v>116.26</v>
      </c>
      <c r="AB6" s="22">
        <f t="shared" si="4"/>
        <v>112.32</v>
      </c>
      <c r="AC6" s="22">
        <f t="shared" si="4"/>
        <v>108.83</v>
      </c>
      <c r="AD6" s="22">
        <f t="shared" si="4"/>
        <v>109.23</v>
      </c>
      <c r="AE6" s="22">
        <f t="shared" si="4"/>
        <v>108.04</v>
      </c>
      <c r="AF6" s="22">
        <f t="shared" si="4"/>
        <v>107.49</v>
      </c>
      <c r="AG6" s="22">
        <f t="shared" si="4"/>
        <v>107.15</v>
      </c>
      <c r="AH6" s="21" t="str">
        <f>IF(AH7="","",IF(AH7="-","【-】","【"&amp;SUBSTITUTE(TEXT(AH7,"#,##0.00"),"-","△")&amp;"】"))</f>
        <v>【107.26】</v>
      </c>
      <c r="AI6" s="21">
        <f>IF(AI7="",NA(),AI7)</f>
        <v>0</v>
      </c>
      <c r="AJ6" s="21">
        <f t="shared" ref="AJ6:AR6" si="5">IF(AJ7="",NA(),AJ7)</f>
        <v>0</v>
      </c>
      <c r="AK6" s="21">
        <f t="shared" si="5"/>
        <v>0</v>
      </c>
      <c r="AL6" s="21">
        <f t="shared" si="5"/>
        <v>0</v>
      </c>
      <c r="AM6" s="21">
        <f t="shared" si="5"/>
        <v>0</v>
      </c>
      <c r="AN6" s="22">
        <f t="shared" si="5"/>
        <v>4.34</v>
      </c>
      <c r="AO6" s="22">
        <f t="shared" si="5"/>
        <v>4.6900000000000004</v>
      </c>
      <c r="AP6" s="22">
        <f t="shared" si="5"/>
        <v>4.72</v>
      </c>
      <c r="AQ6" s="22">
        <f t="shared" si="5"/>
        <v>5.76</v>
      </c>
      <c r="AR6" s="22">
        <f t="shared" si="5"/>
        <v>4.74</v>
      </c>
      <c r="AS6" s="21" t="str">
        <f>IF(AS7="","",IF(AS7="-","【-】","【"&amp;SUBSTITUTE(TEXT(AS7,"#,##0.00"),"-","△")&amp;"】"))</f>
        <v>【1.61】</v>
      </c>
      <c r="AT6" s="22">
        <f>IF(AT7="",NA(),AT7)</f>
        <v>362.95</v>
      </c>
      <c r="AU6" s="22">
        <f t="shared" ref="AU6:BC6" si="6">IF(AU7="",NA(),AU7)</f>
        <v>324.66000000000003</v>
      </c>
      <c r="AV6" s="22">
        <f t="shared" si="6"/>
        <v>325.32</v>
      </c>
      <c r="AW6" s="22">
        <f t="shared" si="6"/>
        <v>355.75</v>
      </c>
      <c r="AX6" s="22">
        <f t="shared" si="6"/>
        <v>353.81</v>
      </c>
      <c r="AY6" s="22">
        <f t="shared" si="6"/>
        <v>327.77</v>
      </c>
      <c r="AZ6" s="22">
        <f t="shared" si="6"/>
        <v>338.02</v>
      </c>
      <c r="BA6" s="22">
        <f t="shared" si="6"/>
        <v>345.94</v>
      </c>
      <c r="BB6" s="22">
        <f t="shared" si="6"/>
        <v>329.7</v>
      </c>
      <c r="BC6" s="22">
        <f t="shared" si="6"/>
        <v>319.99</v>
      </c>
      <c r="BD6" s="21" t="str">
        <f>IF(BD7="","",IF(BD7="-","【-】","【"&amp;SUBSTITUTE(TEXT(BD7,"#,##0.00"),"-","△")&amp;"】"))</f>
        <v>【239.69】</v>
      </c>
      <c r="BE6" s="22">
        <f>IF(BE7="",NA(),BE7)</f>
        <v>389.91</v>
      </c>
      <c r="BF6" s="22">
        <f t="shared" ref="BF6:BN6" si="7">IF(BF7="",NA(),BF7)</f>
        <v>349.87</v>
      </c>
      <c r="BG6" s="22">
        <f t="shared" si="7"/>
        <v>351.32</v>
      </c>
      <c r="BH6" s="22">
        <f t="shared" si="7"/>
        <v>311.64</v>
      </c>
      <c r="BI6" s="22">
        <f t="shared" si="7"/>
        <v>307.58</v>
      </c>
      <c r="BJ6" s="22">
        <f t="shared" si="7"/>
        <v>397.1</v>
      </c>
      <c r="BK6" s="22">
        <f t="shared" si="7"/>
        <v>379.91</v>
      </c>
      <c r="BL6" s="22">
        <f t="shared" si="7"/>
        <v>386.61</v>
      </c>
      <c r="BM6" s="22">
        <f t="shared" si="7"/>
        <v>381.56</v>
      </c>
      <c r="BN6" s="22">
        <f t="shared" si="7"/>
        <v>365.55</v>
      </c>
      <c r="BO6" s="21" t="str">
        <f>IF(BO7="","",IF(BO7="-","【-】","【"&amp;SUBSTITUTE(TEXT(BO7,"#,##0.00"),"-","△")&amp;"】"))</f>
        <v>【264.86】</v>
      </c>
      <c r="BP6" s="22">
        <f>IF(BP7="",NA(),BP7)</f>
        <v>94.41</v>
      </c>
      <c r="BQ6" s="22">
        <f t="shared" ref="BQ6:BY6" si="8">IF(BQ7="",NA(),BQ7)</f>
        <v>100.84</v>
      </c>
      <c r="BR6" s="22">
        <f t="shared" si="8"/>
        <v>90.72</v>
      </c>
      <c r="BS6" s="22">
        <f t="shared" si="8"/>
        <v>101.72</v>
      </c>
      <c r="BT6" s="22">
        <f t="shared" si="8"/>
        <v>94.31</v>
      </c>
      <c r="BU6" s="22">
        <f t="shared" si="8"/>
        <v>95.79</v>
      </c>
      <c r="BV6" s="22">
        <f t="shared" si="8"/>
        <v>98.3</v>
      </c>
      <c r="BW6" s="22">
        <f t="shared" si="8"/>
        <v>93.82</v>
      </c>
      <c r="BX6" s="22">
        <f t="shared" si="8"/>
        <v>95.04</v>
      </c>
      <c r="BY6" s="22">
        <f t="shared" si="8"/>
        <v>95.42</v>
      </c>
      <c r="BZ6" s="21" t="str">
        <f>IF(BZ7="","",IF(BZ7="-","【-】","【"&amp;SUBSTITUTE(TEXT(BZ7,"#,##0.00"),"-","△")&amp;"】"))</f>
        <v>【97.59】</v>
      </c>
      <c r="CA6" s="22">
        <f>IF(CA7="",NA(),CA7)</f>
        <v>173.07</v>
      </c>
      <c r="CB6" s="22">
        <f t="shared" ref="CB6:CJ6" si="9">IF(CB7="",NA(),CB7)</f>
        <v>173.06</v>
      </c>
      <c r="CC6" s="22">
        <f t="shared" si="9"/>
        <v>183.9</v>
      </c>
      <c r="CD6" s="22">
        <f t="shared" si="9"/>
        <v>176.85</v>
      </c>
      <c r="CE6" s="22">
        <f t="shared" si="9"/>
        <v>184.18</v>
      </c>
      <c r="CF6" s="22">
        <f t="shared" si="9"/>
        <v>171.13</v>
      </c>
      <c r="CG6" s="22">
        <f t="shared" si="9"/>
        <v>173.7</v>
      </c>
      <c r="CH6" s="22">
        <f t="shared" si="9"/>
        <v>178.94</v>
      </c>
      <c r="CI6" s="22">
        <f t="shared" si="9"/>
        <v>180.19</v>
      </c>
      <c r="CJ6" s="22">
        <f t="shared" si="9"/>
        <v>184.25</v>
      </c>
      <c r="CK6" s="21" t="str">
        <f>IF(CK7="","",IF(CK7="-","【-】","【"&amp;SUBSTITUTE(TEXT(CK7,"#,##0.00"),"-","△")&amp;"】"))</f>
        <v>【181.66】</v>
      </c>
      <c r="CL6" s="22">
        <f>IF(CL7="",NA(),CL7)</f>
        <v>81.510000000000005</v>
      </c>
      <c r="CM6" s="22">
        <f t="shared" ref="CM6:CU6" si="10">IF(CM7="",NA(),CM7)</f>
        <v>80.989999999999995</v>
      </c>
      <c r="CN6" s="22">
        <f t="shared" si="10"/>
        <v>79.72</v>
      </c>
      <c r="CO6" s="22">
        <f t="shared" si="10"/>
        <v>78.819999999999993</v>
      </c>
      <c r="CP6" s="22">
        <f t="shared" si="10"/>
        <v>81.2</v>
      </c>
      <c r="CQ6" s="22">
        <f t="shared" si="10"/>
        <v>60.12</v>
      </c>
      <c r="CR6" s="22">
        <f t="shared" si="10"/>
        <v>60.34</v>
      </c>
      <c r="CS6" s="22">
        <f t="shared" si="10"/>
        <v>59.54</v>
      </c>
      <c r="CT6" s="22">
        <f t="shared" si="10"/>
        <v>59.26</v>
      </c>
      <c r="CU6" s="22">
        <f t="shared" si="10"/>
        <v>60.44</v>
      </c>
      <c r="CV6" s="21" t="str">
        <f>IF(CV7="","",IF(CV7="-","【-】","【"&amp;SUBSTITUTE(TEXT(CV7,"#,##0.00"),"-","△")&amp;"】"))</f>
        <v>【60.21】</v>
      </c>
      <c r="CW6" s="22">
        <f>IF(CW7="",NA(),CW7)</f>
        <v>76.680000000000007</v>
      </c>
      <c r="CX6" s="22">
        <f t="shared" ref="CX6:DF6" si="11">IF(CX7="",NA(),CX7)</f>
        <v>75.56</v>
      </c>
      <c r="CY6" s="22">
        <f t="shared" si="11"/>
        <v>74.36</v>
      </c>
      <c r="CZ6" s="22">
        <f t="shared" si="11"/>
        <v>73.72</v>
      </c>
      <c r="DA6" s="22">
        <f t="shared" si="11"/>
        <v>70.95</v>
      </c>
      <c r="DB6" s="22">
        <f t="shared" si="11"/>
        <v>84.24</v>
      </c>
      <c r="DC6" s="22">
        <f t="shared" si="11"/>
        <v>84.19</v>
      </c>
      <c r="DD6" s="22">
        <f t="shared" si="11"/>
        <v>83.93</v>
      </c>
      <c r="DE6" s="22">
        <f t="shared" si="11"/>
        <v>83.84</v>
      </c>
      <c r="DF6" s="22">
        <f t="shared" si="11"/>
        <v>83.39</v>
      </c>
      <c r="DG6" s="21" t="str">
        <f>IF(DG7="","",IF(DG7="-","【-】","【"&amp;SUBSTITUTE(TEXT(DG7,"#,##0.00"),"-","△")&amp;"】"))</f>
        <v>【89.21】</v>
      </c>
      <c r="DH6" s="22">
        <f>IF(DH7="",NA(),DH7)</f>
        <v>57.36</v>
      </c>
      <c r="DI6" s="22">
        <f t="shared" ref="DI6:DQ6" si="12">IF(DI7="",NA(),DI7)</f>
        <v>58.09</v>
      </c>
      <c r="DJ6" s="22">
        <f t="shared" si="12"/>
        <v>58.87</v>
      </c>
      <c r="DK6" s="22">
        <f t="shared" si="12"/>
        <v>60.02</v>
      </c>
      <c r="DL6" s="22">
        <f t="shared" si="12"/>
        <v>60.27</v>
      </c>
      <c r="DM6" s="22">
        <f t="shared" si="12"/>
        <v>48.83</v>
      </c>
      <c r="DN6" s="22">
        <f t="shared" si="12"/>
        <v>49.96</v>
      </c>
      <c r="DO6" s="22">
        <f t="shared" si="12"/>
        <v>50.82</v>
      </c>
      <c r="DP6" s="22">
        <f t="shared" si="12"/>
        <v>51.82</v>
      </c>
      <c r="DQ6" s="22">
        <f t="shared" si="12"/>
        <v>52.53</v>
      </c>
      <c r="DR6" s="21" t="str">
        <f>IF(DR7="","",IF(DR7="-","【-】","【"&amp;SUBSTITUTE(TEXT(DR7,"#,##0.00"),"-","△")&amp;"】"))</f>
        <v>【52.41】</v>
      </c>
      <c r="DS6" s="22">
        <f>IF(DS7="",NA(),DS7)</f>
        <v>31.37</v>
      </c>
      <c r="DT6" s="22">
        <f t="shared" ref="DT6:EB6" si="13">IF(DT7="",NA(),DT7)</f>
        <v>30.95</v>
      </c>
      <c r="DU6" s="22">
        <f t="shared" si="13"/>
        <v>30.86</v>
      </c>
      <c r="DV6" s="22">
        <f t="shared" si="13"/>
        <v>32.51</v>
      </c>
      <c r="DW6" s="22">
        <f t="shared" si="13"/>
        <v>36.04</v>
      </c>
      <c r="DX6" s="22">
        <f t="shared" si="13"/>
        <v>18.18</v>
      </c>
      <c r="DY6" s="22">
        <f t="shared" si="13"/>
        <v>19.32</v>
      </c>
      <c r="DZ6" s="22">
        <f t="shared" si="13"/>
        <v>21.16</v>
      </c>
      <c r="EA6" s="22">
        <f t="shared" si="13"/>
        <v>22.72</v>
      </c>
      <c r="EB6" s="22">
        <f t="shared" si="13"/>
        <v>24.16</v>
      </c>
      <c r="EC6" s="21" t="str">
        <f>IF(EC7="","",IF(EC7="-","【-】","【"&amp;SUBSTITUTE(TEXT(EC7,"#,##0.00"),"-","△")&amp;"】"))</f>
        <v>【26.78】</v>
      </c>
      <c r="ED6" s="22">
        <f>IF(ED7="",NA(),ED7)</f>
        <v>0.2</v>
      </c>
      <c r="EE6" s="22">
        <f t="shared" ref="EE6:EM6" si="14">IF(EE7="",NA(),EE7)</f>
        <v>0.38</v>
      </c>
      <c r="EF6" s="22">
        <f t="shared" si="14"/>
        <v>0.25</v>
      </c>
      <c r="EG6" s="22">
        <f t="shared" si="14"/>
        <v>0.12</v>
      </c>
      <c r="EH6" s="22">
        <f t="shared" si="14"/>
        <v>0.2</v>
      </c>
      <c r="EI6" s="22">
        <f t="shared" si="14"/>
        <v>0.56999999999999995</v>
      </c>
      <c r="EJ6" s="22">
        <f t="shared" si="14"/>
        <v>0.52</v>
      </c>
      <c r="EK6" s="22">
        <f t="shared" si="14"/>
        <v>0.48</v>
      </c>
      <c r="EL6" s="22">
        <f t="shared" si="14"/>
        <v>0.48</v>
      </c>
      <c r="EM6" s="22">
        <f t="shared" si="14"/>
        <v>0.46</v>
      </c>
      <c r="EN6" s="21" t="str">
        <f>IF(EN7="","",IF(EN7="-","【-】","【"&amp;SUBSTITUTE(TEXT(EN7,"#,##0.00"),"-","△")&amp;"】"))</f>
        <v>【0.59】</v>
      </c>
    </row>
    <row r="7" spans="1:144" s="23" customFormat="1" x14ac:dyDescent="0.15">
      <c r="A7" s="15"/>
      <c r="B7" s="24">
        <v>2024</v>
      </c>
      <c r="C7" s="24">
        <v>322041</v>
      </c>
      <c r="D7" s="24">
        <v>46</v>
      </c>
      <c r="E7" s="24">
        <v>1</v>
      </c>
      <c r="F7" s="24">
        <v>0</v>
      </c>
      <c r="G7" s="24">
        <v>1</v>
      </c>
      <c r="H7" s="24" t="s">
        <v>93</v>
      </c>
      <c r="I7" s="24" t="s">
        <v>94</v>
      </c>
      <c r="J7" s="24" t="s">
        <v>95</v>
      </c>
      <c r="K7" s="24" t="s">
        <v>96</v>
      </c>
      <c r="L7" s="24" t="s">
        <v>97</v>
      </c>
      <c r="M7" s="24" t="s">
        <v>98</v>
      </c>
      <c r="N7" s="25" t="s">
        <v>99</v>
      </c>
      <c r="O7" s="25">
        <v>74.63</v>
      </c>
      <c r="P7" s="25">
        <v>96.07</v>
      </c>
      <c r="Q7" s="25">
        <v>3476</v>
      </c>
      <c r="R7" s="25">
        <v>42986</v>
      </c>
      <c r="S7" s="25">
        <v>733.19</v>
      </c>
      <c r="T7" s="25">
        <v>58.63</v>
      </c>
      <c r="U7" s="25">
        <v>40908</v>
      </c>
      <c r="V7" s="25">
        <v>132.6</v>
      </c>
      <c r="W7" s="25">
        <v>308.51</v>
      </c>
      <c r="X7" s="25">
        <v>100.87</v>
      </c>
      <c r="Y7" s="25">
        <v>108.57</v>
      </c>
      <c r="Z7" s="25">
        <v>110</v>
      </c>
      <c r="AA7" s="25">
        <v>116.26</v>
      </c>
      <c r="AB7" s="25">
        <v>112.32</v>
      </c>
      <c r="AC7" s="25">
        <v>108.83</v>
      </c>
      <c r="AD7" s="25">
        <v>109.23</v>
      </c>
      <c r="AE7" s="25">
        <v>108.04</v>
      </c>
      <c r="AF7" s="25">
        <v>107.49</v>
      </c>
      <c r="AG7" s="25">
        <v>107.15</v>
      </c>
      <c r="AH7" s="25">
        <v>107.26</v>
      </c>
      <c r="AI7" s="25">
        <v>0</v>
      </c>
      <c r="AJ7" s="25">
        <v>0</v>
      </c>
      <c r="AK7" s="25">
        <v>0</v>
      </c>
      <c r="AL7" s="25">
        <v>0</v>
      </c>
      <c r="AM7" s="25">
        <v>0</v>
      </c>
      <c r="AN7" s="25">
        <v>4.34</v>
      </c>
      <c r="AO7" s="25">
        <v>4.6900000000000004</v>
      </c>
      <c r="AP7" s="25">
        <v>4.72</v>
      </c>
      <c r="AQ7" s="25">
        <v>5.76</v>
      </c>
      <c r="AR7" s="25">
        <v>4.74</v>
      </c>
      <c r="AS7" s="25">
        <v>1.61</v>
      </c>
      <c r="AT7" s="25">
        <v>362.95</v>
      </c>
      <c r="AU7" s="25">
        <v>324.66000000000003</v>
      </c>
      <c r="AV7" s="25">
        <v>325.32</v>
      </c>
      <c r="AW7" s="25">
        <v>355.75</v>
      </c>
      <c r="AX7" s="25">
        <v>353.81</v>
      </c>
      <c r="AY7" s="25">
        <v>327.77</v>
      </c>
      <c r="AZ7" s="25">
        <v>338.02</v>
      </c>
      <c r="BA7" s="25">
        <v>345.94</v>
      </c>
      <c r="BB7" s="25">
        <v>329.7</v>
      </c>
      <c r="BC7" s="25">
        <v>319.99</v>
      </c>
      <c r="BD7" s="25">
        <v>239.69</v>
      </c>
      <c r="BE7" s="25">
        <v>389.91</v>
      </c>
      <c r="BF7" s="25">
        <v>349.87</v>
      </c>
      <c r="BG7" s="25">
        <v>351.32</v>
      </c>
      <c r="BH7" s="25">
        <v>311.64</v>
      </c>
      <c r="BI7" s="25">
        <v>307.58</v>
      </c>
      <c r="BJ7" s="25">
        <v>397.1</v>
      </c>
      <c r="BK7" s="25">
        <v>379.91</v>
      </c>
      <c r="BL7" s="25">
        <v>386.61</v>
      </c>
      <c r="BM7" s="25">
        <v>381.56</v>
      </c>
      <c r="BN7" s="25">
        <v>365.55</v>
      </c>
      <c r="BO7" s="25">
        <v>264.86</v>
      </c>
      <c r="BP7" s="25">
        <v>94.41</v>
      </c>
      <c r="BQ7" s="25">
        <v>100.84</v>
      </c>
      <c r="BR7" s="25">
        <v>90.72</v>
      </c>
      <c r="BS7" s="25">
        <v>101.72</v>
      </c>
      <c r="BT7" s="25">
        <v>94.31</v>
      </c>
      <c r="BU7" s="25">
        <v>95.79</v>
      </c>
      <c r="BV7" s="25">
        <v>98.3</v>
      </c>
      <c r="BW7" s="25">
        <v>93.82</v>
      </c>
      <c r="BX7" s="25">
        <v>95.04</v>
      </c>
      <c r="BY7" s="25">
        <v>95.42</v>
      </c>
      <c r="BZ7" s="25">
        <v>97.59</v>
      </c>
      <c r="CA7" s="25">
        <v>173.07</v>
      </c>
      <c r="CB7" s="25">
        <v>173.06</v>
      </c>
      <c r="CC7" s="25">
        <v>183.9</v>
      </c>
      <c r="CD7" s="25">
        <v>176.85</v>
      </c>
      <c r="CE7" s="25">
        <v>184.18</v>
      </c>
      <c r="CF7" s="25">
        <v>171.13</v>
      </c>
      <c r="CG7" s="25">
        <v>173.7</v>
      </c>
      <c r="CH7" s="25">
        <v>178.94</v>
      </c>
      <c r="CI7" s="25">
        <v>180.19</v>
      </c>
      <c r="CJ7" s="25">
        <v>184.25</v>
      </c>
      <c r="CK7" s="25">
        <v>181.66</v>
      </c>
      <c r="CL7" s="25">
        <v>81.510000000000005</v>
      </c>
      <c r="CM7" s="25">
        <v>80.989999999999995</v>
      </c>
      <c r="CN7" s="25">
        <v>79.72</v>
      </c>
      <c r="CO7" s="25">
        <v>78.819999999999993</v>
      </c>
      <c r="CP7" s="25">
        <v>81.2</v>
      </c>
      <c r="CQ7" s="25">
        <v>60.12</v>
      </c>
      <c r="CR7" s="25">
        <v>60.34</v>
      </c>
      <c r="CS7" s="25">
        <v>59.54</v>
      </c>
      <c r="CT7" s="25">
        <v>59.26</v>
      </c>
      <c r="CU7" s="25">
        <v>60.44</v>
      </c>
      <c r="CV7" s="25">
        <v>60.21</v>
      </c>
      <c r="CW7" s="25">
        <v>76.680000000000007</v>
      </c>
      <c r="CX7" s="25">
        <v>75.56</v>
      </c>
      <c r="CY7" s="25">
        <v>74.36</v>
      </c>
      <c r="CZ7" s="25">
        <v>73.72</v>
      </c>
      <c r="DA7" s="25">
        <v>70.95</v>
      </c>
      <c r="DB7" s="25">
        <v>84.24</v>
      </c>
      <c r="DC7" s="25">
        <v>84.19</v>
      </c>
      <c r="DD7" s="25">
        <v>83.93</v>
      </c>
      <c r="DE7" s="25">
        <v>83.84</v>
      </c>
      <c r="DF7" s="25">
        <v>83.39</v>
      </c>
      <c r="DG7" s="25">
        <v>89.21</v>
      </c>
      <c r="DH7" s="25">
        <v>57.36</v>
      </c>
      <c r="DI7" s="25">
        <v>58.09</v>
      </c>
      <c r="DJ7" s="25">
        <v>58.87</v>
      </c>
      <c r="DK7" s="25">
        <v>60.02</v>
      </c>
      <c r="DL7" s="25">
        <v>60.27</v>
      </c>
      <c r="DM7" s="25">
        <v>48.83</v>
      </c>
      <c r="DN7" s="25">
        <v>49.96</v>
      </c>
      <c r="DO7" s="25">
        <v>50.82</v>
      </c>
      <c r="DP7" s="25">
        <v>51.82</v>
      </c>
      <c r="DQ7" s="25">
        <v>52.53</v>
      </c>
      <c r="DR7" s="25">
        <v>52.41</v>
      </c>
      <c r="DS7" s="25">
        <v>31.37</v>
      </c>
      <c r="DT7" s="25">
        <v>30.95</v>
      </c>
      <c r="DU7" s="25">
        <v>30.86</v>
      </c>
      <c r="DV7" s="25">
        <v>32.51</v>
      </c>
      <c r="DW7" s="25">
        <v>36.04</v>
      </c>
      <c r="DX7" s="25">
        <v>18.18</v>
      </c>
      <c r="DY7" s="25">
        <v>19.32</v>
      </c>
      <c r="DZ7" s="25">
        <v>21.16</v>
      </c>
      <c r="EA7" s="25">
        <v>22.72</v>
      </c>
      <c r="EB7" s="25">
        <v>24.16</v>
      </c>
      <c r="EC7" s="25">
        <v>26.78</v>
      </c>
      <c r="ED7" s="25">
        <v>0.2</v>
      </c>
      <c r="EE7" s="25">
        <v>0.38</v>
      </c>
      <c r="EF7" s="25">
        <v>0.25</v>
      </c>
      <c r="EG7" s="25">
        <v>0.12</v>
      </c>
      <c r="EH7" s="25">
        <v>0.2</v>
      </c>
      <c r="EI7" s="25">
        <v>0.56999999999999995</v>
      </c>
      <c r="EJ7" s="25">
        <v>0.52</v>
      </c>
      <c r="EK7" s="25">
        <v>0.48</v>
      </c>
      <c r="EL7" s="25">
        <v>0.48</v>
      </c>
      <c r="EM7" s="25">
        <v>0.46</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MSDPC-207</cp:lastModifiedBy>
  <cp:lastPrinted>2026-02-03T04:45:06Z</cp:lastPrinted>
  <dcterms:created xsi:type="dcterms:W3CDTF">2025-12-12T09:21:15Z</dcterms:created>
  <dcterms:modified xsi:type="dcterms:W3CDTF">2026-02-03T04:45:09Z</dcterms:modified>
  <cp:category/>
</cp:coreProperties>
</file>