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uUw7CfMscL9b8GypbeeRROPn2pRxJv7jIyf41RhRGLT5zpISN5kQ8q6OINNOgMZBkYpA+qvqIrAg04fMPNJn/w==" workbookSaltValue="YvhZul9KwaYgpa+J0ITt0Q==" workbookSpinCount="100000"/>
  <bookViews>
    <workbookView xWindow="0" yWindow="0" windowWidth="23040" windowHeight="9216"/>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<sst xmlns="http://schemas.openxmlformats.org/spreadsheetml/2006/main" xmlns:r="http://schemas.openxmlformats.org/officeDocument/2006/relationships" count="116" uniqueCount="116">
  <si>
    <t>⑦施設利用率(％)</t>
    <rPh sb="1" eb="3">
      <t>シセツ</t>
    </rPh>
    <rPh sb="3" eb="6">
      <t>リヨウリツ</t>
    </rPh>
    <phoneticPr fontId="1"/>
  </si>
  <si>
    <t>人口密度</t>
    <rPh sb="0" eb="2">
      <t>ジンコウ</t>
    </rPh>
    <rPh sb="2" eb="4">
      <t>ミツド</t>
    </rPh>
    <phoneticPr fontId="1"/>
  </si>
  <si>
    <t xml:space="preserve"> 本事業は、個別排水処理事業とあわせ、浄化槽設置事業会計として実施している。
　経営状況は、公共下水道との負担の公平性の観点から、使用料体系が同一となっており、使用料収入等の自主財源で維持管理経費を賄うことができず、市債償還額の不足分とあわせ、一般会計繰入金に頼らざるを得ない状況である。
　①収益的収支比率　総収益の対前年度増加率と総費用に地方債償還金を加えた費用の対前年度増加率が同率であったため、前年度と同値となった。
　④企業債残高対事業規模比率　地方債現在高を一般会計繰入金で全額負担していることから、比率は0％となった。
　⑤経費回収率　汚水処理費の増加に比べ、下水道使用料の増加が多かったため、前年度より高くなり、類似団体を上回っている。
　⑥汚水処理原価　汚水処理費が増加し、年間有収水量が減少したため、前年度より高くなったが、類似団体を下回っている。
　⑦施設利用率　晴天時現在処理能力の減少に比べ、晴天時一日平均処理量の減少が多かったため、前年度より低くなった。
　⑧水洗化率　前年度と同率で、高い水準を維持している。また、整備が完了していることから、類似団体を上回っている。</t>
    <rPh sb="1" eb="2">
      <t>ホン</t>
    </rPh>
    <rPh sb="2" eb="4">
      <t>ジギョウ</t>
    </rPh>
    <rPh sb="6" eb="8">
      <t>コベツ</t>
    </rPh>
    <rPh sb="8" eb="10">
      <t>ハイスイ</t>
    </rPh>
    <rPh sb="10" eb="12">
      <t>ショリ</t>
    </rPh>
    <rPh sb="12" eb="14">
      <t>ジギョウ</t>
    </rPh>
    <rPh sb="19" eb="22">
      <t>ジョウカソウ</t>
    </rPh>
    <rPh sb="22" eb="24">
      <t>セッチ</t>
    </rPh>
    <rPh sb="24" eb="26">
      <t>ジギョウ</t>
    </rPh>
    <rPh sb="26" eb="28">
      <t>カイケイ</t>
    </rPh>
    <rPh sb="31" eb="33">
      <t>ジッシ</t>
    </rPh>
    <rPh sb="40" eb="42">
      <t>ケイエイ</t>
    </rPh>
    <rPh sb="42" eb="44">
      <t>ジョウキョウ</t>
    </rPh>
    <rPh sb="46" eb="48">
      <t>コウキョウ</t>
    </rPh>
    <rPh sb="48" eb="51">
      <t>ゲスイドウ</t>
    </rPh>
    <rPh sb="53" eb="55">
      <t>フタン</t>
    </rPh>
    <rPh sb="56" eb="59">
      <t>コウヘイセイ</t>
    </rPh>
    <rPh sb="60" eb="62">
      <t>カンテン</t>
    </rPh>
    <rPh sb="65" eb="68">
      <t>シヨウリョウ</t>
    </rPh>
    <rPh sb="68" eb="70">
      <t>タイケイ</t>
    </rPh>
    <rPh sb="71" eb="73">
      <t>ドウイツ</t>
    </rPh>
    <rPh sb="80" eb="83">
      <t>シヨウリョウ</t>
    </rPh>
    <rPh sb="83" eb="85">
      <t>シュウニュウ</t>
    </rPh>
    <rPh sb="85" eb="86">
      <t>ナド</t>
    </rPh>
    <rPh sb="87" eb="89">
      <t>ジシュ</t>
    </rPh>
    <rPh sb="89" eb="91">
      <t>ザイゲン</t>
    </rPh>
    <rPh sb="92" eb="94">
      <t>イジ</t>
    </rPh>
    <rPh sb="94" eb="96">
      <t>カンリ</t>
    </rPh>
    <rPh sb="96" eb="98">
      <t>ケイヒ</t>
    </rPh>
    <rPh sb="99" eb="100">
      <t>マカナ</t>
    </rPh>
    <rPh sb="108" eb="110">
      <t>シサイ</t>
    </rPh>
    <rPh sb="110" eb="112">
      <t>ショウカン</t>
    </rPh>
    <rPh sb="112" eb="113">
      <t>ガク</t>
    </rPh>
    <rPh sb="114" eb="116">
      <t>フソク</t>
    </rPh>
    <rPh sb="116" eb="117">
      <t>ブン</t>
    </rPh>
    <rPh sb="122" eb="124">
      <t>イッパン</t>
    </rPh>
    <rPh sb="124" eb="126">
      <t>カイケイ</t>
    </rPh>
    <rPh sb="126" eb="128">
      <t>クリイレ</t>
    </rPh>
    <rPh sb="128" eb="129">
      <t>キン</t>
    </rPh>
    <rPh sb="130" eb="131">
      <t>タヨ</t>
    </rPh>
    <rPh sb="135" eb="136">
      <t>エ</t>
    </rPh>
    <rPh sb="138" eb="140">
      <t>ジョウキョウ</t>
    </rPh>
    <rPh sb="147" eb="150">
      <t>シュウエキテキ</t>
    </rPh>
    <rPh sb="150" eb="152">
      <t>シュウシ</t>
    </rPh>
    <rPh sb="152" eb="154">
      <t>ヒリツ</t>
    </rPh>
    <rPh sb="215" eb="217">
      <t>キギョウ</t>
    </rPh>
    <rPh sb="217" eb="218">
      <t>サイ</t>
    </rPh>
    <rPh sb="218" eb="220">
      <t>ザンダカ</t>
    </rPh>
    <rPh sb="220" eb="221">
      <t>タイ</t>
    </rPh>
    <rPh sb="221" eb="223">
      <t>ジギョウ</t>
    </rPh>
    <rPh sb="223" eb="225">
      <t>キボ</t>
    </rPh>
    <rPh sb="225" eb="227">
      <t>ヒリツ</t>
    </rPh>
    <rPh sb="228" eb="231">
      <t>チホウサイ</t>
    </rPh>
    <rPh sb="231" eb="233">
      <t>ゲンザイ</t>
    </rPh>
    <rPh sb="233" eb="234">
      <t>ダカ</t>
    </rPh>
    <rPh sb="235" eb="237">
      <t>イッパン</t>
    </rPh>
    <rPh sb="237" eb="239">
      <t>カイケイ</t>
    </rPh>
    <rPh sb="239" eb="241">
      <t>クリイレ</t>
    </rPh>
    <rPh sb="241" eb="242">
      <t>キン</t>
    </rPh>
    <rPh sb="243" eb="245">
      <t>ゼンガク</t>
    </rPh>
    <rPh sb="245" eb="247">
      <t>フタン</t>
    </rPh>
    <rPh sb="256" eb="258">
      <t>ヒリツ</t>
    </rPh>
    <rPh sb="269" eb="271">
      <t>ケイヒ</t>
    </rPh>
    <rPh sb="271" eb="273">
      <t>カイシュウ</t>
    </rPh>
    <rPh sb="273" eb="274">
      <t>リツ</t>
    </rPh>
    <rPh sb="328" eb="330">
      <t>オスイ</t>
    </rPh>
    <rPh sb="330" eb="332">
      <t>ショリ</t>
    </rPh>
    <rPh sb="332" eb="334">
      <t>ゲンカ</t>
    </rPh>
    <rPh sb="386" eb="388">
      <t>シセツ</t>
    </rPh>
    <rPh sb="388" eb="391">
      <t>リヨウリツ</t>
    </rPh>
    <rPh sb="443" eb="446">
      <t>スイセンカ</t>
    </rPh>
    <rPh sb="446" eb="447">
      <t>リツ</t>
    </rPh>
    <phoneticPr fontId="1"/>
  </si>
  <si>
    <t>経営比較分析表（令和6年度決算）</t>
    <rPh sb="8" eb="10">
      <t>レイワ</t>
    </rPh>
    <rPh sb="11" eb="13">
      <t>ネンド</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</si>
  <si>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</si>
  <si>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</si>
  <si>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</si>
  <si>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</si>
  <si>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</si>
  <si>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</si>
  <si>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</si>
  <si>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</si>
  <si>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</si>
  <si>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</si>
  <si>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</si>
  <si>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</si>
  <si>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</si>
  <si>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</si>
  <si>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</si>
  <si>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</si>
  <si>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</si>
  <si>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</si>
  <si>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</si>
  <si>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</si>
  <si>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</si>
  <si>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施設CD</t>
    <rPh sb="0" eb="2">
      <t>シセツ</t>
    </rPh>
    <phoneticPr fontId="1"/>
  </si>
  <si>
    <t>普及率(％)</t>
  </si>
  <si>
    <t>①収益的収支比率(％)</t>
    <rPh sb="1" eb="4">
      <t>シュウエキテキ</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</si>
  <si>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</si>
  <si>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</si>
  <si>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</si>
  <si>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</si>
  <si>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</si>
  <si>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</si>
  <si>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</si>
  <si>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</si>
  <si>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</si>
  <si>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</si>
  <si>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</si>
  <si>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</si>
  <si>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</si>
  <si>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</si>
  <si>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島根県　出雲市</t>
  </si>
  <si>
    <t>分析欄</t>
    <rPh sb="0" eb="2">
      <t>ブンセキ</t>
    </rPh>
    <rPh sb="2" eb="3">
      <t>ラン</t>
    </rPh>
    <phoneticPr fontId="1"/>
  </si>
  <si>
    <t>-</t>
  </si>
  <si>
    <t>1. 経営の健全性・効率性について</t>
  </si>
  <si>
    <t>2. 老朽化の状況について</t>
  </si>
  <si>
    <t>1④</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</si>
  <si>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</si>
  <si>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</si>
  <si>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1①</t>
  </si>
  <si>
    <t>②累積欠損金比率(％)</t>
  </si>
  <si>
    <t>1②</t>
  </si>
  <si>
    <t>1③</t>
  </si>
  <si>
    <t>1⑥</t>
  </si>
  <si>
    <t>1⑦</t>
  </si>
  <si>
    <t>2②</t>
  </si>
  <si>
    <t>2③</t>
  </si>
  <si>
    <t>1. 経営の健全性・効率性</t>
    <rPh sb="3" eb="5">
      <t>ケイエイ</t>
    </rPh>
    <rPh sb="6" eb="9">
      <t>ケンゼンセイ</t>
    </rPh>
    <rPh sb="10" eb="12">
      <t>コウリツ</t>
    </rPh>
    <rPh sb="12" eb="13">
      <t>セイ</t>
    </rPh>
    <phoneticPr fontId="1"/>
  </si>
  <si>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</si>
  <si>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</si>
  <si>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</si>
  <si>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</si>
  <si>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</si>
  <si>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</si>
  <si>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</si>
  <si>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</si>
  <si>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</si>
  <si>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</si>
  <si>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</si>
  <si>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</si>
  <si>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</si>
  <si>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</si>
  <si>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</si>
  <si>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</si>
  <si>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</si>
  <si>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</si>
  <si>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</si>
  <si>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</si>
  <si>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</si>
  <si>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</si>
  <si>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</si>
  <si>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</si>
  <si>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</si>
  <si>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</si>
  <si>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</si>
  <si>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</si>
  <si>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</si>
  <si>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</si>
  <si>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</si>
  <si>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</si>
  <si>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</si>
  <si>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</si>
  <si>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</si>
  <si>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</si>
  <si>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</si>
  <si>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</si>
  <si>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</si>
  <si>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法非適用</t>
  </si>
  <si>
    <t>下水道事業</t>
  </si>
  <si>
    <t>特定地域生活排水処理</t>
  </si>
  <si>
    <t>K2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</si>
  <si>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</si>
  <si>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</si>
  <si>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</si>
  <si>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</si>
  <si>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</si>
  <si>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</si>
  <si>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</si>
  <si>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</si>
  <si>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</si>
  <si>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</si>
  <si>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"R"dd</t>
  </si>
  <si>
    <t>←書式設定</t>
    <rPh sb="1" eb="3">
      <t>ショシキ</t>
    </rPh>
    <rPh sb="3" eb="5">
      <t>セッテイ</t>
    </rPh>
    <phoneticPr fontId="1"/>
  </si>
  <si>
    <t>　本事業は、平成15年度から実施した事業であり、主にブロアポンプ等の機器類について、老朽化の状況に応じた修繕を行っている。
　今後も適正な維持管理に努めるとともに、老朽化の進行や更新期の到来に備え、長寿命化、更新の方法について、検討を行う必要がある。</t>
    <rPh sb="1" eb="2">
      <t>ホン</t>
    </rPh>
    <rPh sb="2" eb="4">
      <t>ジギョウ</t>
    </rPh>
    <rPh sb="6" eb="8">
      <t>ヘイセイ</t>
    </rPh>
    <rPh sb="10" eb="12">
      <t>ネンド</t>
    </rPh>
    <rPh sb="14" eb="16">
      <t>ジッシ</t>
    </rPh>
    <rPh sb="18" eb="20">
      <t>ジギョウ</t>
    </rPh>
    <rPh sb="24" eb="25">
      <t>オモ</t>
    </rPh>
    <rPh sb="32" eb="33">
      <t>ナド</t>
    </rPh>
    <rPh sb="34" eb="36">
      <t>キキ</t>
    </rPh>
    <rPh sb="36" eb="37">
      <t>ルイ</t>
    </rPh>
    <rPh sb="42" eb="45">
      <t>ロウキュウカ</t>
    </rPh>
    <rPh sb="46" eb="48">
      <t>ジョウキョウ</t>
    </rPh>
    <rPh sb="49" eb="50">
      <t>オウ</t>
    </rPh>
    <rPh sb="52" eb="54">
      <t>シュウゼン</t>
    </rPh>
    <rPh sb="55" eb="56">
      <t>オコナ</t>
    </rPh>
    <rPh sb="63" eb="65">
      <t>コンゴ</t>
    </rPh>
    <rPh sb="66" eb="68">
      <t>テキセイ</t>
    </rPh>
    <rPh sb="69" eb="71">
      <t>イジ</t>
    </rPh>
    <rPh sb="71" eb="73">
      <t>カンリ</t>
    </rPh>
    <rPh sb="74" eb="75">
      <t>ツト</t>
    </rPh>
    <rPh sb="82" eb="85">
      <t>ロウキュウカ</t>
    </rPh>
    <rPh sb="86" eb="88">
      <t>シンコウ</t>
    </rPh>
    <rPh sb="89" eb="91">
      <t>コウシン</t>
    </rPh>
    <rPh sb="91" eb="92">
      <t>キ</t>
    </rPh>
    <rPh sb="93" eb="95">
      <t>トウライ</t>
    </rPh>
    <rPh sb="96" eb="97">
      <t>ソナ</t>
    </rPh>
    <rPh sb="99" eb="103">
      <t>チョウジュミョウカ</t>
    </rPh>
    <rPh sb="104" eb="106">
      <t>コウシン</t>
    </rPh>
    <rPh sb="107" eb="109">
      <t>ホウホウ</t>
    </rPh>
    <rPh sb="114" eb="116">
      <t>ケントウ</t>
    </rPh>
    <rPh sb="117" eb="118">
      <t>オコナ</t>
    </rPh>
    <rPh sb="119" eb="121">
      <t>ヒツヨウ</t>
    </rPh>
    <phoneticPr fontId="1"/>
  </si>
  <si>
    <t>　本事業は、平成29年度をもって新規の浄化槽設置を終了した。今後は、施設の適正な管理運営を実施していく必要がある。
　令和６年度は、下水道使用料が増加したため、経費回収率が前年度より高くなった。また、汚水処理費が増加し、年間有収水量が減少したため、汚水処理原価が前年度より高くなった。
　今後とも、施設の適正な維持管理に努める一方で、引き続き経費の削減に努め、経営の改善を図っていく。</t>
    <rPh sb="1" eb="2">
      <t>ホン</t>
    </rPh>
    <rPh sb="2" eb="4">
      <t>ジギョウ</t>
    </rPh>
    <rPh sb="6" eb="8">
      <t>ヘイセイ</t>
    </rPh>
    <rPh sb="10" eb="12">
      <t>ネンド</t>
    </rPh>
    <rPh sb="16" eb="18">
      <t>シンキ</t>
    </rPh>
    <rPh sb="19" eb="22">
      <t>ジョウカソウ</t>
    </rPh>
    <rPh sb="22" eb="24">
      <t>セッチ</t>
    </rPh>
    <rPh sb="25" eb="27">
      <t>シュウリョウ</t>
    </rPh>
    <rPh sb="30" eb="32">
      <t>コンゴ</t>
    </rPh>
    <rPh sb="34" eb="36">
      <t>シセツ</t>
    </rPh>
    <rPh sb="37" eb="39">
      <t>テキセイ</t>
    </rPh>
    <rPh sb="40" eb="42">
      <t>カンリ</t>
    </rPh>
    <rPh sb="42" eb="44">
      <t>ウンエイ</t>
    </rPh>
    <rPh sb="45" eb="47">
      <t>ジッシ</t>
    </rPh>
    <rPh sb="51" eb="53">
      <t>ヒツヨウ</t>
    </rPh>
    <rPh sb="59" eb="61">
      <t>タホウ</t>
    </rPh>
    <rPh sb="63" eb="65">
      <t>オスイ</t>
    </rPh>
    <rPh sb="73" eb="75">
      <t>ゾウカ</t>
    </rPh>
    <rPh sb="80" eb="82">
      <t>イッポウ</t>
    </rPh>
    <rPh sb="84" eb="85">
      <t>ヒ</t>
    </rPh>
    <rPh sb="86" eb="87">
      <t>ツヅ</t>
    </rPh>
    <rPh sb="88" eb="90">
      <t>ケイヒ</t>
    </rPh>
    <rPh sb="91" eb="92">
      <t>タカ</t>
    </rPh>
    <rPh sb="100" eb="102">
      <t>オスイ</t>
    </rPh>
    <rPh sb="102" eb="105">
      <t>ショリヒ</t>
    </rPh>
    <rPh sb="106" eb="108">
      <t>ゾウカ</t>
    </rPh>
    <rPh sb="110" eb="111">
      <t>ネン</t>
    </rPh>
    <rPh sb="111" eb="112">
      <t>カン</t>
    </rPh>
    <rPh sb="112" eb="114">
      <t>ユウシュウ</t>
    </rPh>
    <rPh sb="114" eb="116">
      <t>スイリョウ</t>
    </rPh>
    <rPh sb="117" eb="119">
      <t>ゲンショウ</t>
    </rPh>
    <rPh sb="124" eb="126">
      <t>オスイ</t>
    </rPh>
    <rPh sb="126" eb="128">
      <t>ショリ</t>
    </rPh>
    <rPh sb="128" eb="130">
      <t>ゲンカ</t>
    </rPh>
    <rPh sb="131" eb="134">
      <t>ゼンネンド</t>
    </rPh>
    <rPh sb="136" eb="137">
      <t>タカ</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</si>
</sst>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44" b="0.7500000000000114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52.56</c:v>
                </c:pt>
                <c:pt idx="1">
                  <c:v>51.42</c:v>
                </c:pt>
                <c:pt idx="2">
                  <c:v>50.39</c:v>
                </c:pt>
                <c:pt idx="3">
                  <c:v>49.03</c:v>
                </c:pt>
                <c:pt idx="4">
                  <c:v>48.32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58.19</c:v>
                </c:pt>
                <c:pt idx="1">
                  <c:v>56.52</c:v>
                </c:pt>
                <c:pt idx="2">
                  <c:v>88.45</c:v>
                </c:pt>
                <c:pt idx="3">
                  <c:v>54.08</c:v>
                </c:pt>
                <c:pt idx="4">
                  <c:v>52.59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99.71</c:v>
                </c:pt>
                <c:pt idx="1">
                  <c:v>99.7</c:v>
                </c:pt>
                <c:pt idx="2">
                  <c:v>99.69</c:v>
                </c:pt>
                <c:pt idx="3">
                  <c:v>99.68</c:v>
                </c:pt>
                <c:pt idx="4">
                  <c:v>99.68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87.8</c:v>
                </c:pt>
                <c:pt idx="1">
                  <c:v>88.43</c:v>
                </c:pt>
                <c:pt idx="2">
                  <c:v>90.34</c:v>
                </c:pt>
                <c:pt idx="3">
                  <c:v>90.57</c:v>
                </c:pt>
                <c:pt idx="4">
                  <c:v>87.02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99.21</c:v>
                </c:pt>
                <c:pt idx="1">
                  <c:v>99.17</c:v>
                </c:pt>
                <c:pt idx="2">
                  <c:v>99.17</c:v>
                </c:pt>
                <c:pt idx="3">
                  <c:v>99.16</c:v>
                </c:pt>
                <c:pt idx="4">
                  <c:v>99.16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294.27</c:v>
                </c:pt>
                <c:pt idx="1">
                  <c:v>294.08999999999997</c:v>
                </c:pt>
                <c:pt idx="2">
                  <c:v>294.08999999999997</c:v>
                </c:pt>
                <c:pt idx="3">
                  <c:v>338.47</c:v>
                </c:pt>
                <c:pt idx="4">
                  <c:v>368.83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64.989999999999995</c:v>
                </c:pt>
                <c:pt idx="1">
                  <c:v>65.069999999999993</c:v>
                </c:pt>
                <c:pt idx="2">
                  <c:v>62.45</c:v>
                </c:pt>
                <c:pt idx="3">
                  <c:v>61.06</c:v>
                </c:pt>
                <c:pt idx="4">
                  <c:v>62.49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60.59</c:v>
                </c:pt>
                <c:pt idx="1">
                  <c:v>60</c:v>
                </c:pt>
                <c:pt idx="2">
                  <c:v>59.01</c:v>
                </c:pt>
                <c:pt idx="3">
                  <c:v>56.06</c:v>
                </c:pt>
                <c:pt idx="4">
                  <c:v>53.25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280.56</c:v>
                </c:pt>
                <c:pt idx="1">
                  <c:v>275.39999999999998</c:v>
                </c:pt>
                <c:pt idx="2">
                  <c:v>286.39999999999998</c:v>
                </c:pt>
                <c:pt idx="3">
                  <c:v>293.36</c:v>
                </c:pt>
                <c:pt idx="4">
                  <c:v>306.14999999999998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280.23</c:v>
                </c:pt>
                <c:pt idx="1">
                  <c:v>282.70999999999998</c:v>
                </c:pt>
                <c:pt idx="2">
                  <c:v>291.82</c:v>
                </c:pt>
                <c:pt idx="3">
                  <c:v>304.36</c:v>
                </c:pt>
                <c:pt idx="4">
                  <c:v>325.45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【386.06】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【84.89】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【54.37】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【329.31】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【51.14】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4314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6749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73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3004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topLeftCell="N40" workbookViewId="0">
      <selection activeCell="BL66" sqref="BL66:BZ8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島根県　出雲市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8</v>
      </c>
      <c r="C7" s="5"/>
      <c r="D7" s="5"/>
      <c r="E7" s="5"/>
      <c r="F7" s="5"/>
      <c r="G7" s="5"/>
      <c r="H7" s="5"/>
      <c r="I7" s="5" t="s">
        <v>13</v>
      </c>
      <c r="J7" s="5"/>
      <c r="K7" s="5"/>
      <c r="L7" s="5"/>
      <c r="M7" s="5"/>
      <c r="N7" s="5"/>
      <c r="O7" s="5"/>
      <c r="P7" s="5" t="s">
        <v>4</v>
      </c>
      <c r="Q7" s="5"/>
      <c r="R7" s="5"/>
      <c r="S7" s="5"/>
      <c r="T7" s="5"/>
      <c r="U7" s="5"/>
      <c r="V7" s="5"/>
      <c r="W7" s="5" t="s">
        <v>15</v>
      </c>
      <c r="X7" s="5"/>
      <c r="Y7" s="5"/>
      <c r="Z7" s="5"/>
      <c r="AA7" s="5"/>
      <c r="AB7" s="5"/>
      <c r="AC7" s="5"/>
      <c r="AD7" s="5" t="s">
        <v>7</v>
      </c>
      <c r="AE7" s="5"/>
      <c r="AF7" s="5"/>
      <c r="AG7" s="5"/>
      <c r="AH7" s="5"/>
      <c r="AI7" s="5"/>
      <c r="AJ7" s="5"/>
      <c r="AK7" s="3"/>
      <c r="AL7" s="5" t="s">
        <v>17</v>
      </c>
      <c r="AM7" s="5"/>
      <c r="AN7" s="5"/>
      <c r="AO7" s="5"/>
      <c r="AP7" s="5"/>
      <c r="AQ7" s="5"/>
      <c r="AR7" s="5"/>
      <c r="AS7" s="5"/>
      <c r="AT7" s="5" t="s">
        <v>9</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特定地域生活排水処理</v>
      </c>
      <c r="Q8" s="6"/>
      <c r="R8" s="6"/>
      <c r="S8" s="6"/>
      <c r="T8" s="6"/>
      <c r="U8" s="6"/>
      <c r="V8" s="6"/>
      <c r="W8" s="6" t="str">
        <f>データ!L6</f>
        <v>K2</v>
      </c>
      <c r="X8" s="6"/>
      <c r="Y8" s="6"/>
      <c r="Z8" s="6"/>
      <c r="AA8" s="6"/>
      <c r="AB8" s="6"/>
      <c r="AC8" s="6"/>
      <c r="AD8" s="20" t="str">
        <f>データ!$M$6</f>
        <v>非設置</v>
      </c>
      <c r="AE8" s="20"/>
      <c r="AF8" s="20"/>
      <c r="AG8" s="20"/>
      <c r="AH8" s="20"/>
      <c r="AI8" s="20"/>
      <c r="AJ8" s="20"/>
      <c r="AK8" s="3"/>
      <c r="AL8" s="21">
        <f>データ!S6</f>
        <v>172327</v>
      </c>
      <c r="AM8" s="21"/>
      <c r="AN8" s="21"/>
      <c r="AO8" s="21"/>
      <c r="AP8" s="21"/>
      <c r="AQ8" s="21"/>
      <c r="AR8" s="21"/>
      <c r="AS8" s="21"/>
      <c r="AT8" s="7">
        <f>データ!T6</f>
        <v>624.32000000000005</v>
      </c>
      <c r="AU8" s="7"/>
      <c r="AV8" s="7"/>
      <c r="AW8" s="7"/>
      <c r="AX8" s="7"/>
      <c r="AY8" s="7"/>
      <c r="AZ8" s="7"/>
      <c r="BA8" s="7"/>
      <c r="BB8" s="7">
        <f>データ!U6</f>
        <v>276.02</v>
      </c>
      <c r="BC8" s="7"/>
      <c r="BD8" s="7"/>
      <c r="BE8" s="7"/>
      <c r="BF8" s="7"/>
      <c r="BG8" s="7"/>
      <c r="BH8" s="7"/>
      <c r="BI8" s="7"/>
      <c r="BJ8" s="3"/>
      <c r="BK8" s="3"/>
      <c r="BL8" s="27" t="s">
        <v>14</v>
      </c>
      <c r="BM8" s="37"/>
      <c r="BN8" s="44" t="s">
        <v>21</v>
      </c>
      <c r="BO8" s="44"/>
      <c r="BP8" s="44"/>
      <c r="BQ8" s="44"/>
      <c r="BR8" s="44"/>
      <c r="BS8" s="44"/>
      <c r="BT8" s="44"/>
      <c r="BU8" s="44"/>
      <c r="BV8" s="44"/>
      <c r="BW8" s="44"/>
      <c r="BX8" s="44"/>
      <c r="BY8" s="48"/>
    </row>
    <row r="9" spans="1:78" ht="18.75" customHeight="1">
      <c r="A9" s="2"/>
      <c r="B9" s="5" t="s">
        <v>22</v>
      </c>
      <c r="C9" s="5"/>
      <c r="D9" s="5"/>
      <c r="E9" s="5"/>
      <c r="F9" s="5"/>
      <c r="G9" s="5"/>
      <c r="H9" s="5"/>
      <c r="I9" s="5" t="s">
        <v>24</v>
      </c>
      <c r="J9" s="5"/>
      <c r="K9" s="5"/>
      <c r="L9" s="5"/>
      <c r="M9" s="5"/>
      <c r="N9" s="5"/>
      <c r="O9" s="5"/>
      <c r="P9" s="5" t="s">
        <v>26</v>
      </c>
      <c r="Q9" s="5"/>
      <c r="R9" s="5"/>
      <c r="S9" s="5"/>
      <c r="T9" s="5"/>
      <c r="U9" s="5"/>
      <c r="V9" s="5"/>
      <c r="W9" s="5" t="s">
        <v>29</v>
      </c>
      <c r="X9" s="5"/>
      <c r="Y9" s="5"/>
      <c r="Z9" s="5"/>
      <c r="AA9" s="5"/>
      <c r="AB9" s="5"/>
      <c r="AC9" s="5"/>
      <c r="AD9" s="5" t="s">
        <v>23</v>
      </c>
      <c r="AE9" s="5"/>
      <c r="AF9" s="5"/>
      <c r="AG9" s="5"/>
      <c r="AH9" s="5"/>
      <c r="AI9" s="5"/>
      <c r="AJ9" s="5"/>
      <c r="AK9" s="3"/>
      <c r="AL9" s="5" t="s">
        <v>31</v>
      </c>
      <c r="AM9" s="5"/>
      <c r="AN9" s="5"/>
      <c r="AO9" s="5"/>
      <c r="AP9" s="5"/>
      <c r="AQ9" s="5"/>
      <c r="AR9" s="5"/>
      <c r="AS9" s="5"/>
      <c r="AT9" s="5" t="s">
        <v>32</v>
      </c>
      <c r="AU9" s="5"/>
      <c r="AV9" s="5"/>
      <c r="AW9" s="5"/>
      <c r="AX9" s="5"/>
      <c r="AY9" s="5"/>
      <c r="AZ9" s="5"/>
      <c r="BA9" s="5"/>
      <c r="BB9" s="5" t="s">
        <v>33</v>
      </c>
      <c r="BC9" s="5"/>
      <c r="BD9" s="5"/>
      <c r="BE9" s="5"/>
      <c r="BF9" s="5"/>
      <c r="BG9" s="5"/>
      <c r="BH9" s="5"/>
      <c r="BI9" s="5"/>
      <c r="BJ9" s="3"/>
      <c r="BK9" s="3"/>
      <c r="BL9" s="28" t="s">
        <v>36</v>
      </c>
      <c r="BM9" s="38"/>
      <c r="BN9" s="45" t="s">
        <v>37</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1.99</v>
      </c>
      <c r="Q10" s="7"/>
      <c r="R10" s="7"/>
      <c r="S10" s="7"/>
      <c r="T10" s="7"/>
      <c r="U10" s="7"/>
      <c r="V10" s="7"/>
      <c r="W10" s="7">
        <f>データ!Q6</f>
        <v>100</v>
      </c>
      <c r="X10" s="7"/>
      <c r="Y10" s="7"/>
      <c r="Z10" s="7"/>
      <c r="AA10" s="7"/>
      <c r="AB10" s="7"/>
      <c r="AC10" s="7"/>
      <c r="AD10" s="21">
        <f>データ!R6</f>
        <v>3605</v>
      </c>
      <c r="AE10" s="21"/>
      <c r="AF10" s="21"/>
      <c r="AG10" s="21"/>
      <c r="AH10" s="21"/>
      <c r="AI10" s="21"/>
      <c r="AJ10" s="21"/>
      <c r="AK10" s="2"/>
      <c r="AL10" s="21">
        <f>データ!V6</f>
        <v>3421</v>
      </c>
      <c r="AM10" s="21"/>
      <c r="AN10" s="21"/>
      <c r="AO10" s="21"/>
      <c r="AP10" s="21"/>
      <c r="AQ10" s="21"/>
      <c r="AR10" s="21"/>
      <c r="AS10" s="21"/>
      <c r="AT10" s="7">
        <f>データ!W6</f>
        <v>2.e-002</v>
      </c>
      <c r="AU10" s="7"/>
      <c r="AV10" s="7"/>
      <c r="AW10" s="7"/>
      <c r="AX10" s="7"/>
      <c r="AY10" s="7"/>
      <c r="AZ10" s="7"/>
      <c r="BA10" s="7"/>
      <c r="BB10" s="7">
        <f>データ!X6</f>
        <v>171050</v>
      </c>
      <c r="BC10" s="7"/>
      <c r="BD10" s="7"/>
      <c r="BE10" s="7"/>
      <c r="BF10" s="7"/>
      <c r="BG10" s="7"/>
      <c r="BH10" s="7"/>
      <c r="BI10" s="7"/>
      <c r="BJ10" s="2"/>
      <c r="BK10" s="2"/>
      <c r="BL10" s="29" t="s">
        <v>39</v>
      </c>
      <c r="BM10" s="39"/>
      <c r="BN10" s="46" t="s">
        <v>40</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43</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45</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46</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114</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11</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115</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48</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c r="C84" s="2"/>
    </row>
    <row r="85" spans="1:78" hidden="1">
      <c r="B85" s="12" t="s">
        <v>49</v>
      </c>
      <c r="C85" s="12"/>
      <c r="D85" s="12"/>
      <c r="E85" s="12" t="s">
        <v>50</v>
      </c>
      <c r="F85" s="12" t="s">
        <v>52</v>
      </c>
      <c r="G85" s="12" t="s">
        <v>53</v>
      </c>
      <c r="H85" s="12" t="s">
        <v>47</v>
      </c>
      <c r="I85" s="12" t="s">
        <v>12</v>
      </c>
      <c r="J85" s="12" t="s">
        <v>54</v>
      </c>
      <c r="K85" s="12" t="s">
        <v>55</v>
      </c>
      <c r="L85" s="12" t="s">
        <v>34</v>
      </c>
      <c r="M85" s="12" t="s">
        <v>38</v>
      </c>
      <c r="N85" s="12" t="s">
        <v>56</v>
      </c>
      <c r="O85" s="12" t="s">
        <v>57</v>
      </c>
    </row>
    <row r="86" spans="1:78" hidden="1">
      <c r="B86" s="12"/>
      <c r="C86" s="12"/>
      <c r="D86" s="12"/>
      <c r="E86" s="12" t="str">
        <f>データ!AI6</f>
        <v/>
      </c>
      <c r="F86" s="12" t="s">
        <v>44</v>
      </c>
      <c r="G86" s="12" t="s">
        <v>44</v>
      </c>
      <c r="H86" s="12" t="str">
        <f>データ!BP6</f>
        <v>【386.06】</v>
      </c>
      <c r="I86" s="12" t="str">
        <f>データ!CA6</f>
        <v>【51.14】</v>
      </c>
      <c r="J86" s="12" t="str">
        <f>データ!CL6</f>
        <v>【329.31】</v>
      </c>
      <c r="K86" s="12" t="str">
        <f>データ!CW6</f>
        <v>【54.37】</v>
      </c>
      <c r="L86" s="12" t="str">
        <f>データ!DH6</f>
        <v>【84.89】</v>
      </c>
      <c r="M86" s="12" t="s">
        <v>44</v>
      </c>
      <c r="N86" s="12" t="s">
        <v>44</v>
      </c>
      <c r="O86" s="12" t="str">
        <f>データ!EO6</f>
        <v>【-】</v>
      </c>
    </row>
  </sheetData>
  <sheetProtection algorithmName="SHA-512" hashValue="v6WkYSmv9rzNI/yQS7EUm3/LUZvFpQOVGqxTAGyB34uFDcsC1xjoVU2UuteQuxjCgWJhFifz90xhHJX/krJ3ew==" saltValue="SksosX2QSnGZCohHn3Y6J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2"/>
  <cols>
    <col min="2" max="144" width="11.88671875" customWidth="1"/>
  </cols>
  <sheetData>
    <row r="1" spans="1:145">
      <c r="A1" t="s">
        <v>59</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5">
      <c r="A2" s="56" t="s">
        <v>61</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5">
      <c r="A3" s="56" t="s">
        <v>20</v>
      </c>
      <c r="B3" s="58" t="s">
        <v>35</v>
      </c>
      <c r="C3" s="58" t="s">
        <v>63</v>
      </c>
      <c r="D3" s="58" t="s">
        <v>41</v>
      </c>
      <c r="E3" s="58" t="s">
        <v>6</v>
      </c>
      <c r="F3" s="58" t="s">
        <v>5</v>
      </c>
      <c r="G3" s="58" t="s">
        <v>25</v>
      </c>
      <c r="H3" s="64" t="s">
        <v>60</v>
      </c>
      <c r="I3" s="67"/>
      <c r="J3" s="67"/>
      <c r="K3" s="67"/>
      <c r="L3" s="67"/>
      <c r="M3" s="67"/>
      <c r="N3" s="67"/>
      <c r="O3" s="67"/>
      <c r="P3" s="67"/>
      <c r="Q3" s="67"/>
      <c r="R3" s="67"/>
      <c r="S3" s="67"/>
      <c r="T3" s="67"/>
      <c r="U3" s="67"/>
      <c r="V3" s="67"/>
      <c r="W3" s="67"/>
      <c r="X3" s="72"/>
      <c r="Y3" s="75" t="s">
        <v>58</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56" t="s">
        <v>64</v>
      </c>
      <c r="B4" s="59"/>
      <c r="C4" s="59"/>
      <c r="D4" s="59"/>
      <c r="E4" s="59"/>
      <c r="F4" s="59"/>
      <c r="G4" s="59"/>
      <c r="H4" s="65"/>
      <c r="I4" s="68"/>
      <c r="J4" s="68"/>
      <c r="K4" s="68"/>
      <c r="L4" s="68"/>
      <c r="M4" s="68"/>
      <c r="N4" s="68"/>
      <c r="O4" s="68"/>
      <c r="P4" s="68"/>
      <c r="Q4" s="68"/>
      <c r="R4" s="68"/>
      <c r="S4" s="68"/>
      <c r="T4" s="68"/>
      <c r="U4" s="68"/>
      <c r="V4" s="68"/>
      <c r="W4" s="68"/>
      <c r="X4" s="73"/>
      <c r="Y4" s="76" t="s">
        <v>27</v>
      </c>
      <c r="Z4" s="76"/>
      <c r="AA4" s="76"/>
      <c r="AB4" s="76"/>
      <c r="AC4" s="76"/>
      <c r="AD4" s="76"/>
      <c r="AE4" s="76"/>
      <c r="AF4" s="76"/>
      <c r="AG4" s="76"/>
      <c r="AH4" s="76"/>
      <c r="AI4" s="76"/>
      <c r="AJ4" s="76" t="s">
        <v>51</v>
      </c>
      <c r="AK4" s="76"/>
      <c r="AL4" s="76"/>
      <c r="AM4" s="76"/>
      <c r="AN4" s="76"/>
      <c r="AO4" s="76"/>
      <c r="AP4" s="76"/>
      <c r="AQ4" s="76"/>
      <c r="AR4" s="76"/>
      <c r="AS4" s="76"/>
      <c r="AT4" s="76"/>
      <c r="AU4" s="76" t="s">
        <v>30</v>
      </c>
      <c r="AV4" s="76"/>
      <c r="AW4" s="76"/>
      <c r="AX4" s="76"/>
      <c r="AY4" s="76"/>
      <c r="AZ4" s="76"/>
      <c r="BA4" s="76"/>
      <c r="BB4" s="76"/>
      <c r="BC4" s="76"/>
      <c r="BD4" s="76"/>
      <c r="BE4" s="76"/>
      <c r="BF4" s="76" t="s">
        <v>66</v>
      </c>
      <c r="BG4" s="76"/>
      <c r="BH4" s="76"/>
      <c r="BI4" s="76"/>
      <c r="BJ4" s="76"/>
      <c r="BK4" s="76"/>
      <c r="BL4" s="76"/>
      <c r="BM4" s="76"/>
      <c r="BN4" s="76"/>
      <c r="BO4" s="76"/>
      <c r="BP4" s="76"/>
      <c r="BQ4" s="76" t="s">
        <v>16</v>
      </c>
      <c r="BR4" s="76"/>
      <c r="BS4" s="76"/>
      <c r="BT4" s="76"/>
      <c r="BU4" s="76"/>
      <c r="BV4" s="76"/>
      <c r="BW4" s="76"/>
      <c r="BX4" s="76"/>
      <c r="BY4" s="76"/>
      <c r="BZ4" s="76"/>
      <c r="CA4" s="76"/>
      <c r="CB4" s="76" t="s">
        <v>65</v>
      </c>
      <c r="CC4" s="76"/>
      <c r="CD4" s="76"/>
      <c r="CE4" s="76"/>
      <c r="CF4" s="76"/>
      <c r="CG4" s="76"/>
      <c r="CH4" s="76"/>
      <c r="CI4" s="76"/>
      <c r="CJ4" s="76"/>
      <c r="CK4" s="76"/>
      <c r="CL4" s="76"/>
      <c r="CM4" s="76" t="s">
        <v>0</v>
      </c>
      <c r="CN4" s="76"/>
      <c r="CO4" s="76"/>
      <c r="CP4" s="76"/>
      <c r="CQ4" s="76"/>
      <c r="CR4" s="76"/>
      <c r="CS4" s="76"/>
      <c r="CT4" s="76"/>
      <c r="CU4" s="76"/>
      <c r="CV4" s="76"/>
      <c r="CW4" s="76"/>
      <c r="CX4" s="76" t="s">
        <v>67</v>
      </c>
      <c r="CY4" s="76"/>
      <c r="CZ4" s="76"/>
      <c r="DA4" s="76"/>
      <c r="DB4" s="76"/>
      <c r="DC4" s="76"/>
      <c r="DD4" s="76"/>
      <c r="DE4" s="76"/>
      <c r="DF4" s="76"/>
      <c r="DG4" s="76"/>
      <c r="DH4" s="76"/>
      <c r="DI4" s="76" t="s">
        <v>68</v>
      </c>
      <c r="DJ4" s="76"/>
      <c r="DK4" s="76"/>
      <c r="DL4" s="76"/>
      <c r="DM4" s="76"/>
      <c r="DN4" s="76"/>
      <c r="DO4" s="76"/>
      <c r="DP4" s="76"/>
      <c r="DQ4" s="76"/>
      <c r="DR4" s="76"/>
      <c r="DS4" s="76"/>
      <c r="DT4" s="76" t="s">
        <v>69</v>
      </c>
      <c r="DU4" s="76"/>
      <c r="DV4" s="76"/>
      <c r="DW4" s="76"/>
      <c r="DX4" s="76"/>
      <c r="DY4" s="76"/>
      <c r="DZ4" s="76"/>
      <c r="EA4" s="76"/>
      <c r="EB4" s="76"/>
      <c r="EC4" s="76"/>
      <c r="ED4" s="76"/>
      <c r="EE4" s="76" t="s">
        <v>70</v>
      </c>
      <c r="EF4" s="76"/>
      <c r="EG4" s="76"/>
      <c r="EH4" s="76"/>
      <c r="EI4" s="76"/>
      <c r="EJ4" s="76"/>
      <c r="EK4" s="76"/>
      <c r="EL4" s="76"/>
      <c r="EM4" s="76"/>
      <c r="EN4" s="76"/>
      <c r="EO4" s="76"/>
    </row>
    <row r="5" spans="1:145">
      <c r="A5" s="56" t="s">
        <v>71</v>
      </c>
      <c r="B5" s="60"/>
      <c r="C5" s="60"/>
      <c r="D5" s="60"/>
      <c r="E5" s="60"/>
      <c r="F5" s="60"/>
      <c r="G5" s="60"/>
      <c r="H5" s="66" t="s">
        <v>62</v>
      </c>
      <c r="I5" s="66" t="s">
        <v>72</v>
      </c>
      <c r="J5" s="66" t="s">
        <v>73</v>
      </c>
      <c r="K5" s="66" t="s">
        <v>74</v>
      </c>
      <c r="L5" s="66" t="s">
        <v>75</v>
      </c>
      <c r="M5" s="66" t="s">
        <v>7</v>
      </c>
      <c r="N5" s="66" t="s">
        <v>76</v>
      </c>
      <c r="O5" s="66" t="s">
        <v>77</v>
      </c>
      <c r="P5" s="66" t="s">
        <v>78</v>
      </c>
      <c r="Q5" s="66" t="s">
        <v>79</v>
      </c>
      <c r="R5" s="66" t="s">
        <v>80</v>
      </c>
      <c r="S5" s="66" t="s">
        <v>81</v>
      </c>
      <c r="T5" s="66" t="s">
        <v>82</v>
      </c>
      <c r="U5" s="66" t="s">
        <v>1</v>
      </c>
      <c r="V5" s="66" t="s">
        <v>83</v>
      </c>
      <c r="W5" s="66" t="s">
        <v>84</v>
      </c>
      <c r="X5" s="66" t="s">
        <v>85</v>
      </c>
      <c r="Y5" s="66" t="s">
        <v>86</v>
      </c>
      <c r="Z5" s="66" t="s">
        <v>87</v>
      </c>
      <c r="AA5" s="66" t="s">
        <v>88</v>
      </c>
      <c r="AB5" s="66" t="s">
        <v>89</v>
      </c>
      <c r="AC5" s="66" t="s">
        <v>90</v>
      </c>
      <c r="AD5" s="66" t="s">
        <v>91</v>
      </c>
      <c r="AE5" s="66" t="s">
        <v>93</v>
      </c>
      <c r="AF5" s="66" t="s">
        <v>94</v>
      </c>
      <c r="AG5" s="66" t="s">
        <v>95</v>
      </c>
      <c r="AH5" s="66" t="s">
        <v>96</v>
      </c>
      <c r="AI5" s="66" t="s">
        <v>49</v>
      </c>
      <c r="AJ5" s="66" t="s">
        <v>86</v>
      </c>
      <c r="AK5" s="66" t="s">
        <v>87</v>
      </c>
      <c r="AL5" s="66" t="s">
        <v>88</v>
      </c>
      <c r="AM5" s="66" t="s">
        <v>89</v>
      </c>
      <c r="AN5" s="66" t="s">
        <v>90</v>
      </c>
      <c r="AO5" s="66" t="s">
        <v>91</v>
      </c>
      <c r="AP5" s="66" t="s">
        <v>93</v>
      </c>
      <c r="AQ5" s="66" t="s">
        <v>94</v>
      </c>
      <c r="AR5" s="66" t="s">
        <v>95</v>
      </c>
      <c r="AS5" s="66" t="s">
        <v>96</v>
      </c>
      <c r="AT5" s="66" t="s">
        <v>92</v>
      </c>
      <c r="AU5" s="66" t="s">
        <v>86</v>
      </c>
      <c r="AV5" s="66" t="s">
        <v>87</v>
      </c>
      <c r="AW5" s="66" t="s">
        <v>88</v>
      </c>
      <c r="AX5" s="66" t="s">
        <v>89</v>
      </c>
      <c r="AY5" s="66" t="s">
        <v>90</v>
      </c>
      <c r="AZ5" s="66" t="s">
        <v>91</v>
      </c>
      <c r="BA5" s="66" t="s">
        <v>93</v>
      </c>
      <c r="BB5" s="66" t="s">
        <v>94</v>
      </c>
      <c r="BC5" s="66" t="s">
        <v>95</v>
      </c>
      <c r="BD5" s="66" t="s">
        <v>96</v>
      </c>
      <c r="BE5" s="66" t="s">
        <v>92</v>
      </c>
      <c r="BF5" s="66" t="s">
        <v>86</v>
      </c>
      <c r="BG5" s="66" t="s">
        <v>87</v>
      </c>
      <c r="BH5" s="66" t="s">
        <v>88</v>
      </c>
      <c r="BI5" s="66" t="s">
        <v>89</v>
      </c>
      <c r="BJ5" s="66" t="s">
        <v>90</v>
      </c>
      <c r="BK5" s="66" t="s">
        <v>91</v>
      </c>
      <c r="BL5" s="66" t="s">
        <v>93</v>
      </c>
      <c r="BM5" s="66" t="s">
        <v>94</v>
      </c>
      <c r="BN5" s="66" t="s">
        <v>95</v>
      </c>
      <c r="BO5" s="66" t="s">
        <v>96</v>
      </c>
      <c r="BP5" s="66" t="s">
        <v>92</v>
      </c>
      <c r="BQ5" s="66" t="s">
        <v>86</v>
      </c>
      <c r="BR5" s="66" t="s">
        <v>87</v>
      </c>
      <c r="BS5" s="66" t="s">
        <v>88</v>
      </c>
      <c r="BT5" s="66" t="s">
        <v>89</v>
      </c>
      <c r="BU5" s="66" t="s">
        <v>90</v>
      </c>
      <c r="BV5" s="66" t="s">
        <v>91</v>
      </c>
      <c r="BW5" s="66" t="s">
        <v>93</v>
      </c>
      <c r="BX5" s="66" t="s">
        <v>94</v>
      </c>
      <c r="BY5" s="66" t="s">
        <v>95</v>
      </c>
      <c r="BZ5" s="66" t="s">
        <v>96</v>
      </c>
      <c r="CA5" s="66" t="s">
        <v>92</v>
      </c>
      <c r="CB5" s="66" t="s">
        <v>86</v>
      </c>
      <c r="CC5" s="66" t="s">
        <v>87</v>
      </c>
      <c r="CD5" s="66" t="s">
        <v>88</v>
      </c>
      <c r="CE5" s="66" t="s">
        <v>89</v>
      </c>
      <c r="CF5" s="66" t="s">
        <v>90</v>
      </c>
      <c r="CG5" s="66" t="s">
        <v>91</v>
      </c>
      <c r="CH5" s="66" t="s">
        <v>93</v>
      </c>
      <c r="CI5" s="66" t="s">
        <v>94</v>
      </c>
      <c r="CJ5" s="66" t="s">
        <v>95</v>
      </c>
      <c r="CK5" s="66" t="s">
        <v>96</v>
      </c>
      <c r="CL5" s="66" t="s">
        <v>92</v>
      </c>
      <c r="CM5" s="66" t="s">
        <v>86</v>
      </c>
      <c r="CN5" s="66" t="s">
        <v>87</v>
      </c>
      <c r="CO5" s="66" t="s">
        <v>88</v>
      </c>
      <c r="CP5" s="66" t="s">
        <v>89</v>
      </c>
      <c r="CQ5" s="66" t="s">
        <v>90</v>
      </c>
      <c r="CR5" s="66" t="s">
        <v>91</v>
      </c>
      <c r="CS5" s="66" t="s">
        <v>93</v>
      </c>
      <c r="CT5" s="66" t="s">
        <v>94</v>
      </c>
      <c r="CU5" s="66" t="s">
        <v>95</v>
      </c>
      <c r="CV5" s="66" t="s">
        <v>96</v>
      </c>
      <c r="CW5" s="66" t="s">
        <v>92</v>
      </c>
      <c r="CX5" s="66" t="s">
        <v>86</v>
      </c>
      <c r="CY5" s="66" t="s">
        <v>87</v>
      </c>
      <c r="CZ5" s="66" t="s">
        <v>88</v>
      </c>
      <c r="DA5" s="66" t="s">
        <v>89</v>
      </c>
      <c r="DB5" s="66" t="s">
        <v>90</v>
      </c>
      <c r="DC5" s="66" t="s">
        <v>91</v>
      </c>
      <c r="DD5" s="66" t="s">
        <v>93</v>
      </c>
      <c r="DE5" s="66" t="s">
        <v>94</v>
      </c>
      <c r="DF5" s="66" t="s">
        <v>95</v>
      </c>
      <c r="DG5" s="66" t="s">
        <v>96</v>
      </c>
      <c r="DH5" s="66" t="s">
        <v>92</v>
      </c>
      <c r="DI5" s="66" t="s">
        <v>86</v>
      </c>
      <c r="DJ5" s="66" t="s">
        <v>87</v>
      </c>
      <c r="DK5" s="66" t="s">
        <v>88</v>
      </c>
      <c r="DL5" s="66" t="s">
        <v>89</v>
      </c>
      <c r="DM5" s="66" t="s">
        <v>90</v>
      </c>
      <c r="DN5" s="66" t="s">
        <v>91</v>
      </c>
      <c r="DO5" s="66" t="s">
        <v>93</v>
      </c>
      <c r="DP5" s="66" t="s">
        <v>94</v>
      </c>
      <c r="DQ5" s="66" t="s">
        <v>95</v>
      </c>
      <c r="DR5" s="66" t="s">
        <v>96</v>
      </c>
      <c r="DS5" s="66" t="s">
        <v>92</v>
      </c>
      <c r="DT5" s="66" t="s">
        <v>86</v>
      </c>
      <c r="DU5" s="66" t="s">
        <v>87</v>
      </c>
      <c r="DV5" s="66" t="s">
        <v>88</v>
      </c>
      <c r="DW5" s="66" t="s">
        <v>89</v>
      </c>
      <c r="DX5" s="66" t="s">
        <v>90</v>
      </c>
      <c r="DY5" s="66" t="s">
        <v>91</v>
      </c>
      <c r="DZ5" s="66" t="s">
        <v>93</v>
      </c>
      <c r="EA5" s="66" t="s">
        <v>94</v>
      </c>
      <c r="EB5" s="66" t="s">
        <v>95</v>
      </c>
      <c r="EC5" s="66" t="s">
        <v>96</v>
      </c>
      <c r="ED5" s="66" t="s">
        <v>92</v>
      </c>
      <c r="EE5" s="66" t="s">
        <v>86</v>
      </c>
      <c r="EF5" s="66" t="s">
        <v>87</v>
      </c>
      <c r="EG5" s="66" t="s">
        <v>88</v>
      </c>
      <c r="EH5" s="66" t="s">
        <v>89</v>
      </c>
      <c r="EI5" s="66" t="s">
        <v>90</v>
      </c>
      <c r="EJ5" s="66" t="s">
        <v>91</v>
      </c>
      <c r="EK5" s="66" t="s">
        <v>93</v>
      </c>
      <c r="EL5" s="66" t="s">
        <v>94</v>
      </c>
      <c r="EM5" s="66" t="s">
        <v>95</v>
      </c>
      <c r="EN5" s="66" t="s">
        <v>96</v>
      </c>
      <c r="EO5" s="66" t="s">
        <v>92</v>
      </c>
    </row>
    <row r="6" spans="1:145" s="55" customFormat="1">
      <c r="A6" s="56" t="s">
        <v>97</v>
      </c>
      <c r="B6" s="61">
        <f t="shared" ref="B6:X6" si="1">B7</f>
        <v>2024</v>
      </c>
      <c r="C6" s="61">
        <f t="shared" si="1"/>
        <v>322032</v>
      </c>
      <c r="D6" s="61">
        <f t="shared" si="1"/>
        <v>47</v>
      </c>
      <c r="E6" s="61">
        <f t="shared" si="1"/>
        <v>18</v>
      </c>
      <c r="F6" s="61">
        <f t="shared" si="1"/>
        <v>0</v>
      </c>
      <c r="G6" s="61">
        <f t="shared" si="1"/>
        <v>0</v>
      </c>
      <c r="H6" s="61" t="str">
        <f t="shared" si="1"/>
        <v>島根県　出雲市</v>
      </c>
      <c r="I6" s="61" t="str">
        <f t="shared" si="1"/>
        <v>法非適用</v>
      </c>
      <c r="J6" s="61" t="str">
        <f t="shared" si="1"/>
        <v>下水道事業</v>
      </c>
      <c r="K6" s="61" t="str">
        <f t="shared" si="1"/>
        <v>特定地域生活排水処理</v>
      </c>
      <c r="L6" s="61" t="str">
        <f t="shared" si="1"/>
        <v>K2</v>
      </c>
      <c r="M6" s="61" t="str">
        <f t="shared" si="1"/>
        <v>非設置</v>
      </c>
      <c r="N6" s="69" t="str">
        <f t="shared" si="1"/>
        <v>-</v>
      </c>
      <c r="O6" s="69" t="str">
        <f t="shared" si="1"/>
        <v>該当数値なし</v>
      </c>
      <c r="P6" s="69">
        <f t="shared" si="1"/>
        <v>1.99</v>
      </c>
      <c r="Q6" s="69">
        <f t="shared" si="1"/>
        <v>100</v>
      </c>
      <c r="R6" s="69">
        <f t="shared" si="1"/>
        <v>3605</v>
      </c>
      <c r="S6" s="69">
        <f t="shared" si="1"/>
        <v>172327</v>
      </c>
      <c r="T6" s="69">
        <f t="shared" si="1"/>
        <v>624.32000000000005</v>
      </c>
      <c r="U6" s="69">
        <f t="shared" si="1"/>
        <v>276.02</v>
      </c>
      <c r="V6" s="69">
        <f t="shared" si="1"/>
        <v>3421</v>
      </c>
      <c r="W6" s="69">
        <f t="shared" si="1"/>
        <v>2.e-002</v>
      </c>
      <c r="X6" s="69">
        <f t="shared" si="1"/>
        <v>171050</v>
      </c>
      <c r="Y6" s="77">
        <f t="shared" ref="Y6:AH6" si="2">IF(Y7="",NA(),Y7)</f>
        <v>99.21</v>
      </c>
      <c r="Z6" s="77">
        <f t="shared" si="2"/>
        <v>99.17</v>
      </c>
      <c r="AA6" s="77">
        <f t="shared" si="2"/>
        <v>99.17</v>
      </c>
      <c r="AB6" s="77">
        <f t="shared" si="2"/>
        <v>99.16</v>
      </c>
      <c r="AC6" s="77">
        <f t="shared" si="2"/>
        <v>99.16</v>
      </c>
      <c r="AD6" s="69" t="e">
        <f t="shared" si="2"/>
        <v>#N/A</v>
      </c>
      <c r="AE6" s="69" t="e">
        <f t="shared" si="2"/>
        <v>#N/A</v>
      </c>
      <c r="AF6" s="69" t="e">
        <f t="shared" si="2"/>
        <v>#N/A</v>
      </c>
      <c r="AG6" s="69" t="e">
        <f t="shared" si="2"/>
        <v>#N/A</v>
      </c>
      <c r="AH6" s="69" t="e">
        <f t="shared" si="2"/>
        <v>#N/A</v>
      </c>
      <c r="AI6" s="69" t="str">
        <f>IF(AI7="","",IF(AI7="-","【-】","【"&amp;SUBSTITUTE(TEXT(AI7,"#,##0.00"),"-","△")&amp;"】"))</f>
        <v/>
      </c>
      <c r="AJ6" s="69" t="e">
        <f t="shared" ref="AJ6:AS6" si="3">IF(AJ7="",NA(),AJ7)</f>
        <v>#N/A</v>
      </c>
      <c r="AK6" s="69" t="e">
        <f t="shared" si="3"/>
        <v>#N/A</v>
      </c>
      <c r="AL6" s="69" t="e">
        <f t="shared" si="3"/>
        <v>#N/A</v>
      </c>
      <c r="AM6" s="69" t="e">
        <f t="shared" si="3"/>
        <v>#N/A</v>
      </c>
      <c r="AN6" s="69" t="e">
        <f t="shared" si="3"/>
        <v>#N/A</v>
      </c>
      <c r="AO6" s="69" t="e">
        <f t="shared" si="3"/>
        <v>#N/A</v>
      </c>
      <c r="AP6" s="69" t="e">
        <f t="shared" si="3"/>
        <v>#N/A</v>
      </c>
      <c r="AQ6" s="69" t="e">
        <f t="shared" si="3"/>
        <v>#N/A</v>
      </c>
      <c r="AR6" s="69" t="e">
        <f t="shared" si="3"/>
        <v>#N/A</v>
      </c>
      <c r="AS6" s="69" t="e">
        <f t="shared" si="3"/>
        <v>#N/A</v>
      </c>
      <c r="AT6" s="69" t="str">
        <f>IF(AT7="","",IF(AT7="-","【-】","【"&amp;SUBSTITUTE(TEXT(AT7,"#,##0.00"),"-","△")&amp;"】"))</f>
        <v/>
      </c>
      <c r="AU6" s="69" t="e">
        <f t="shared" ref="AU6:BD6" si="4">IF(AU7="",NA(),AU7)</f>
        <v>#N/A</v>
      </c>
      <c r="AV6" s="69" t="e">
        <f t="shared" si="4"/>
        <v>#N/A</v>
      </c>
      <c r="AW6" s="69" t="e">
        <f t="shared" si="4"/>
        <v>#N/A</v>
      </c>
      <c r="AX6" s="69" t="e">
        <f t="shared" si="4"/>
        <v>#N/A</v>
      </c>
      <c r="AY6" s="69" t="e">
        <f t="shared" si="4"/>
        <v>#N/A</v>
      </c>
      <c r="AZ6" s="69" t="e">
        <f t="shared" si="4"/>
        <v>#N/A</v>
      </c>
      <c r="BA6" s="69" t="e">
        <f t="shared" si="4"/>
        <v>#N/A</v>
      </c>
      <c r="BB6" s="69" t="e">
        <f t="shared" si="4"/>
        <v>#N/A</v>
      </c>
      <c r="BC6" s="69" t="e">
        <f t="shared" si="4"/>
        <v>#N/A</v>
      </c>
      <c r="BD6" s="69" t="e">
        <f t="shared" si="4"/>
        <v>#N/A</v>
      </c>
      <c r="BE6" s="69" t="str">
        <f>IF(BE7="","",IF(BE7="-","【-】","【"&amp;SUBSTITUTE(TEXT(BE7,"#,##0.00"),"-","△")&amp;"】"))</f>
        <v/>
      </c>
      <c r="BF6" s="69">
        <f t="shared" ref="BF6:BO6" si="5">IF(BF7="",NA(),BF7)</f>
        <v>0</v>
      </c>
      <c r="BG6" s="69">
        <f t="shared" si="5"/>
        <v>0</v>
      </c>
      <c r="BH6" s="69">
        <f t="shared" si="5"/>
        <v>0</v>
      </c>
      <c r="BI6" s="69">
        <f t="shared" si="5"/>
        <v>0</v>
      </c>
      <c r="BJ6" s="69">
        <f t="shared" si="5"/>
        <v>0</v>
      </c>
      <c r="BK6" s="77">
        <f t="shared" si="5"/>
        <v>294.27</v>
      </c>
      <c r="BL6" s="77">
        <f t="shared" si="5"/>
        <v>294.08999999999997</v>
      </c>
      <c r="BM6" s="77">
        <f t="shared" si="5"/>
        <v>294.08999999999997</v>
      </c>
      <c r="BN6" s="77">
        <f t="shared" si="5"/>
        <v>338.47</v>
      </c>
      <c r="BO6" s="77">
        <f t="shared" si="5"/>
        <v>368.83</v>
      </c>
      <c r="BP6" s="69" t="str">
        <f>IF(BP7="","",IF(BP7="-","【-】","【"&amp;SUBSTITUTE(TEXT(BP7,"#,##0.00"),"-","△")&amp;"】"))</f>
        <v>【386.06】</v>
      </c>
      <c r="BQ6" s="77">
        <f t="shared" ref="BQ6:BZ6" si="6">IF(BQ7="",NA(),BQ7)</f>
        <v>64.989999999999995</v>
      </c>
      <c r="BR6" s="77">
        <f t="shared" si="6"/>
        <v>65.069999999999993</v>
      </c>
      <c r="BS6" s="77">
        <f t="shared" si="6"/>
        <v>62.45</v>
      </c>
      <c r="BT6" s="77">
        <f t="shared" si="6"/>
        <v>61.06</v>
      </c>
      <c r="BU6" s="77">
        <f t="shared" si="6"/>
        <v>62.49</v>
      </c>
      <c r="BV6" s="77">
        <f t="shared" si="6"/>
        <v>60.59</v>
      </c>
      <c r="BW6" s="77">
        <f t="shared" si="6"/>
        <v>60</v>
      </c>
      <c r="BX6" s="77">
        <f t="shared" si="6"/>
        <v>59.01</v>
      </c>
      <c r="BY6" s="77">
        <f t="shared" si="6"/>
        <v>56.06</v>
      </c>
      <c r="BZ6" s="77">
        <f t="shared" si="6"/>
        <v>53.25</v>
      </c>
      <c r="CA6" s="69" t="str">
        <f>IF(CA7="","",IF(CA7="-","【-】","【"&amp;SUBSTITUTE(TEXT(CA7,"#,##0.00"),"-","△")&amp;"】"))</f>
        <v>【51.14】</v>
      </c>
      <c r="CB6" s="77">
        <f t="shared" ref="CB6:CK6" si="7">IF(CB7="",NA(),CB7)</f>
        <v>280.56</v>
      </c>
      <c r="CC6" s="77">
        <f t="shared" si="7"/>
        <v>275.39999999999998</v>
      </c>
      <c r="CD6" s="77">
        <f t="shared" si="7"/>
        <v>286.39999999999998</v>
      </c>
      <c r="CE6" s="77">
        <f t="shared" si="7"/>
        <v>293.36</v>
      </c>
      <c r="CF6" s="77">
        <f t="shared" si="7"/>
        <v>306.14999999999998</v>
      </c>
      <c r="CG6" s="77">
        <f t="shared" si="7"/>
        <v>280.23</v>
      </c>
      <c r="CH6" s="77">
        <f t="shared" si="7"/>
        <v>282.70999999999998</v>
      </c>
      <c r="CI6" s="77">
        <f t="shared" si="7"/>
        <v>291.82</v>
      </c>
      <c r="CJ6" s="77">
        <f t="shared" si="7"/>
        <v>304.36</v>
      </c>
      <c r="CK6" s="77">
        <f t="shared" si="7"/>
        <v>325.45</v>
      </c>
      <c r="CL6" s="69" t="str">
        <f>IF(CL7="","",IF(CL7="-","【-】","【"&amp;SUBSTITUTE(TEXT(CL7,"#,##0.00"),"-","△")&amp;"】"))</f>
        <v>【329.31】</v>
      </c>
      <c r="CM6" s="77">
        <f t="shared" ref="CM6:CV6" si="8">IF(CM7="",NA(),CM7)</f>
        <v>52.56</v>
      </c>
      <c r="CN6" s="77">
        <f t="shared" si="8"/>
        <v>51.42</v>
      </c>
      <c r="CO6" s="77">
        <f t="shared" si="8"/>
        <v>50.39</v>
      </c>
      <c r="CP6" s="77">
        <f t="shared" si="8"/>
        <v>49.03</v>
      </c>
      <c r="CQ6" s="77">
        <f t="shared" si="8"/>
        <v>48.32</v>
      </c>
      <c r="CR6" s="77">
        <f t="shared" si="8"/>
        <v>58.19</v>
      </c>
      <c r="CS6" s="77">
        <f t="shared" si="8"/>
        <v>56.52</v>
      </c>
      <c r="CT6" s="77">
        <f t="shared" si="8"/>
        <v>88.45</v>
      </c>
      <c r="CU6" s="77">
        <f t="shared" si="8"/>
        <v>54.08</v>
      </c>
      <c r="CV6" s="77">
        <f t="shared" si="8"/>
        <v>52.59</v>
      </c>
      <c r="CW6" s="69" t="str">
        <f>IF(CW7="","",IF(CW7="-","【-】","【"&amp;SUBSTITUTE(TEXT(CW7,"#,##0.00"),"-","△")&amp;"】"))</f>
        <v>【54.37】</v>
      </c>
      <c r="CX6" s="77">
        <f t="shared" ref="CX6:DG6" si="9">IF(CX7="",NA(),CX7)</f>
        <v>99.71</v>
      </c>
      <c r="CY6" s="77">
        <f t="shared" si="9"/>
        <v>99.7</v>
      </c>
      <c r="CZ6" s="77">
        <f t="shared" si="9"/>
        <v>99.69</v>
      </c>
      <c r="DA6" s="77">
        <f t="shared" si="9"/>
        <v>99.68</v>
      </c>
      <c r="DB6" s="77">
        <f t="shared" si="9"/>
        <v>99.68</v>
      </c>
      <c r="DC6" s="77">
        <f t="shared" si="9"/>
        <v>87.8</v>
      </c>
      <c r="DD6" s="77">
        <f t="shared" si="9"/>
        <v>88.43</v>
      </c>
      <c r="DE6" s="77">
        <f t="shared" si="9"/>
        <v>90.34</v>
      </c>
      <c r="DF6" s="77">
        <f t="shared" si="9"/>
        <v>90.57</v>
      </c>
      <c r="DG6" s="77">
        <f t="shared" si="9"/>
        <v>87.02</v>
      </c>
      <c r="DH6" s="69" t="str">
        <f>IF(DH7="","",IF(DH7="-","【-】","【"&amp;SUBSTITUTE(TEXT(DH7,"#,##0.00"),"-","△")&amp;"】"))</f>
        <v>【84.89】</v>
      </c>
      <c r="DI6" s="69" t="e">
        <f t="shared" ref="DI6:DR6" si="10">IF(DI7="",NA(),DI7)</f>
        <v>#N/A</v>
      </c>
      <c r="DJ6" s="69" t="e">
        <f t="shared" si="10"/>
        <v>#N/A</v>
      </c>
      <c r="DK6" s="69" t="e">
        <f t="shared" si="10"/>
        <v>#N/A</v>
      </c>
      <c r="DL6" s="69" t="e">
        <f t="shared" si="10"/>
        <v>#N/A</v>
      </c>
      <c r="DM6" s="69" t="e">
        <f t="shared" si="10"/>
        <v>#N/A</v>
      </c>
      <c r="DN6" s="69" t="e">
        <f t="shared" si="10"/>
        <v>#N/A</v>
      </c>
      <c r="DO6" s="69" t="e">
        <f t="shared" si="10"/>
        <v>#N/A</v>
      </c>
      <c r="DP6" s="69" t="e">
        <f t="shared" si="10"/>
        <v>#N/A</v>
      </c>
      <c r="DQ6" s="69" t="e">
        <f t="shared" si="10"/>
        <v>#N/A</v>
      </c>
      <c r="DR6" s="69" t="e">
        <f t="shared" si="10"/>
        <v>#N/A</v>
      </c>
      <c r="DS6" s="69" t="str">
        <f>IF(DS7="","",IF(DS7="-","【-】","【"&amp;SUBSTITUTE(TEXT(DS7,"#,##0.00"),"-","△")&amp;"】"))</f>
        <v/>
      </c>
      <c r="DT6" s="69" t="e">
        <f t="shared" ref="DT6:EC6" si="11">IF(DT7="",NA(),DT7)</f>
        <v>#N/A</v>
      </c>
      <c r="DU6" s="69" t="e">
        <f t="shared" si="11"/>
        <v>#N/A</v>
      </c>
      <c r="DV6" s="69" t="e">
        <f t="shared" si="11"/>
        <v>#N/A</v>
      </c>
      <c r="DW6" s="69" t="e">
        <f t="shared" si="11"/>
        <v>#N/A</v>
      </c>
      <c r="DX6" s="69" t="e">
        <f t="shared" si="11"/>
        <v>#N/A</v>
      </c>
      <c r="DY6" s="69" t="e">
        <f t="shared" si="11"/>
        <v>#N/A</v>
      </c>
      <c r="DZ6" s="69" t="e">
        <f t="shared" si="11"/>
        <v>#N/A</v>
      </c>
      <c r="EA6" s="69" t="e">
        <f t="shared" si="11"/>
        <v>#N/A</v>
      </c>
      <c r="EB6" s="69" t="e">
        <f t="shared" si="11"/>
        <v>#N/A</v>
      </c>
      <c r="EC6" s="69" t="e">
        <f t="shared" si="11"/>
        <v>#N/A</v>
      </c>
      <c r="ED6" s="69" t="str">
        <f>IF(ED7="","",IF(ED7="-","【-】","【"&amp;SUBSTITUTE(TEXT(ED7,"#,##0.00"),"-","△")&amp;"】"))</f>
        <v/>
      </c>
      <c r="EE6" s="77" t="str">
        <f t="shared" ref="EE6:EN6" si="12">IF(EE7="",NA(),EE7)</f>
        <v>-</v>
      </c>
      <c r="EF6" s="77" t="str">
        <f t="shared" si="12"/>
        <v>-</v>
      </c>
      <c r="EG6" s="77" t="str">
        <f t="shared" si="12"/>
        <v>-</v>
      </c>
      <c r="EH6" s="77" t="str">
        <f t="shared" si="12"/>
        <v>-</v>
      </c>
      <c r="EI6" s="77" t="str">
        <f t="shared" si="12"/>
        <v>-</v>
      </c>
      <c r="EJ6" s="77" t="str">
        <f t="shared" si="12"/>
        <v>-</v>
      </c>
      <c r="EK6" s="77" t="str">
        <f t="shared" si="12"/>
        <v>-</v>
      </c>
      <c r="EL6" s="77" t="str">
        <f t="shared" si="12"/>
        <v>-</v>
      </c>
      <c r="EM6" s="77" t="str">
        <f t="shared" si="12"/>
        <v>-</v>
      </c>
      <c r="EN6" s="77" t="str">
        <f t="shared" si="12"/>
        <v>-</v>
      </c>
      <c r="EO6" s="69" t="str">
        <f>IF(EO7="","",IF(EO7="-","【-】","【"&amp;SUBSTITUTE(TEXT(EO7,"#,##0.00"),"-","△")&amp;"】"))</f>
        <v>【-】</v>
      </c>
    </row>
    <row r="7" spans="1:145" s="55" customFormat="1">
      <c r="A7" s="56"/>
      <c r="B7" s="62">
        <v>2024</v>
      </c>
      <c r="C7" s="62">
        <v>322032</v>
      </c>
      <c r="D7" s="62">
        <v>47</v>
      </c>
      <c r="E7" s="62">
        <v>18</v>
      </c>
      <c r="F7" s="62">
        <v>0</v>
      </c>
      <c r="G7" s="62">
        <v>0</v>
      </c>
      <c r="H7" s="62" t="s">
        <v>42</v>
      </c>
      <c r="I7" s="62" t="s">
        <v>98</v>
      </c>
      <c r="J7" s="62" t="s">
        <v>99</v>
      </c>
      <c r="K7" s="62" t="s">
        <v>100</v>
      </c>
      <c r="L7" s="62" t="s">
        <v>101</v>
      </c>
      <c r="M7" s="62" t="s">
        <v>102</v>
      </c>
      <c r="N7" s="70" t="s">
        <v>44</v>
      </c>
      <c r="O7" s="70" t="s">
        <v>103</v>
      </c>
      <c r="P7" s="70">
        <v>1.99</v>
      </c>
      <c r="Q7" s="70">
        <v>100</v>
      </c>
      <c r="R7" s="70">
        <v>3605</v>
      </c>
      <c r="S7" s="70">
        <v>172327</v>
      </c>
      <c r="T7" s="70">
        <v>624.32000000000005</v>
      </c>
      <c r="U7" s="70">
        <v>276.02</v>
      </c>
      <c r="V7" s="70">
        <v>3421</v>
      </c>
      <c r="W7" s="70">
        <v>2.e-002</v>
      </c>
      <c r="X7" s="70">
        <v>171050</v>
      </c>
      <c r="Y7" s="70">
        <v>99.21</v>
      </c>
      <c r="Z7" s="70">
        <v>99.17</v>
      </c>
      <c r="AA7" s="70">
        <v>99.17</v>
      </c>
      <c r="AB7" s="70">
        <v>99.16</v>
      </c>
      <c r="AC7" s="70">
        <v>99.16</v>
      </c>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v>0</v>
      </c>
      <c r="BG7" s="70">
        <v>0</v>
      </c>
      <c r="BH7" s="70">
        <v>0</v>
      </c>
      <c r="BI7" s="70">
        <v>0</v>
      </c>
      <c r="BJ7" s="70">
        <v>0</v>
      </c>
      <c r="BK7" s="70">
        <v>294.27</v>
      </c>
      <c r="BL7" s="70">
        <v>294.08999999999997</v>
      </c>
      <c r="BM7" s="70">
        <v>294.08999999999997</v>
      </c>
      <c r="BN7" s="70">
        <v>338.47</v>
      </c>
      <c r="BO7" s="70">
        <v>368.83</v>
      </c>
      <c r="BP7" s="70">
        <v>386.06</v>
      </c>
      <c r="BQ7" s="70">
        <v>64.989999999999995</v>
      </c>
      <c r="BR7" s="70">
        <v>65.069999999999993</v>
      </c>
      <c r="BS7" s="70">
        <v>62.45</v>
      </c>
      <c r="BT7" s="70">
        <v>61.06</v>
      </c>
      <c r="BU7" s="70">
        <v>62.49</v>
      </c>
      <c r="BV7" s="70">
        <v>60.59</v>
      </c>
      <c r="BW7" s="70">
        <v>60</v>
      </c>
      <c r="BX7" s="70">
        <v>59.01</v>
      </c>
      <c r="BY7" s="70">
        <v>56.06</v>
      </c>
      <c r="BZ7" s="70">
        <v>53.25</v>
      </c>
      <c r="CA7" s="70">
        <v>51.14</v>
      </c>
      <c r="CB7" s="70">
        <v>280.56</v>
      </c>
      <c r="CC7" s="70">
        <v>275.39999999999998</v>
      </c>
      <c r="CD7" s="70">
        <v>286.39999999999998</v>
      </c>
      <c r="CE7" s="70">
        <v>293.36</v>
      </c>
      <c r="CF7" s="70">
        <v>306.14999999999998</v>
      </c>
      <c r="CG7" s="70">
        <v>280.23</v>
      </c>
      <c r="CH7" s="70">
        <v>282.70999999999998</v>
      </c>
      <c r="CI7" s="70">
        <v>291.82</v>
      </c>
      <c r="CJ7" s="70">
        <v>304.36</v>
      </c>
      <c r="CK7" s="70">
        <v>325.45</v>
      </c>
      <c r="CL7" s="70">
        <v>329.31</v>
      </c>
      <c r="CM7" s="70">
        <v>52.56</v>
      </c>
      <c r="CN7" s="70">
        <v>51.42</v>
      </c>
      <c r="CO7" s="70">
        <v>50.39</v>
      </c>
      <c r="CP7" s="70">
        <v>49.03</v>
      </c>
      <c r="CQ7" s="70">
        <v>48.32</v>
      </c>
      <c r="CR7" s="70">
        <v>58.19</v>
      </c>
      <c r="CS7" s="70">
        <v>56.52</v>
      </c>
      <c r="CT7" s="70">
        <v>88.45</v>
      </c>
      <c r="CU7" s="70">
        <v>54.08</v>
      </c>
      <c r="CV7" s="70">
        <v>52.59</v>
      </c>
      <c r="CW7" s="70">
        <v>54.37</v>
      </c>
      <c r="CX7" s="70">
        <v>99.71</v>
      </c>
      <c r="CY7" s="70">
        <v>99.7</v>
      </c>
      <c r="CZ7" s="70">
        <v>99.69</v>
      </c>
      <c r="DA7" s="70">
        <v>99.68</v>
      </c>
      <c r="DB7" s="70">
        <v>99.68</v>
      </c>
      <c r="DC7" s="70">
        <v>87.8</v>
      </c>
      <c r="DD7" s="70">
        <v>88.43</v>
      </c>
      <c r="DE7" s="70">
        <v>90.34</v>
      </c>
      <c r="DF7" s="70">
        <v>90.57</v>
      </c>
      <c r="DG7" s="70">
        <v>87.02</v>
      </c>
      <c r="DH7" s="70">
        <v>84.89</v>
      </c>
      <c r="DI7" s="70"/>
      <c r="DJ7" s="70"/>
      <c r="DK7" s="70"/>
      <c r="DL7" s="70"/>
      <c r="DM7" s="70"/>
      <c r="DN7" s="70"/>
      <c r="DO7" s="70"/>
      <c r="DP7" s="70"/>
      <c r="DQ7" s="70"/>
      <c r="DR7" s="70"/>
      <c r="DS7" s="70"/>
      <c r="DT7" s="70"/>
      <c r="DU7" s="70"/>
      <c r="DV7" s="70"/>
      <c r="DW7" s="70"/>
      <c r="DX7" s="70"/>
      <c r="DY7" s="70"/>
      <c r="DZ7" s="70"/>
      <c r="EA7" s="70"/>
      <c r="EB7" s="70"/>
      <c r="EC7" s="70"/>
      <c r="ED7" s="70"/>
      <c r="EE7" s="70" t="s">
        <v>44</v>
      </c>
      <c r="EF7" s="70" t="s">
        <v>44</v>
      </c>
      <c r="EG7" s="70" t="s">
        <v>44</v>
      </c>
      <c r="EH7" s="70" t="s">
        <v>44</v>
      </c>
      <c r="EI7" s="70" t="s">
        <v>44</v>
      </c>
      <c r="EJ7" s="70" t="s">
        <v>44</v>
      </c>
      <c r="EK7" s="70" t="s">
        <v>44</v>
      </c>
      <c r="EL7" s="70" t="s">
        <v>44</v>
      </c>
      <c r="EM7" s="70" t="s">
        <v>44</v>
      </c>
      <c r="EN7" s="70" t="s">
        <v>44</v>
      </c>
      <c r="EO7" s="70" t="s">
        <v>44</v>
      </c>
    </row>
    <row r="8" spans="1:145">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row>
    <row r="9" spans="1:145">
      <c r="A9" s="57"/>
      <c r="B9" s="57" t="s">
        <v>104</v>
      </c>
      <c r="C9" s="57" t="s">
        <v>105</v>
      </c>
      <c r="D9" s="57" t="s">
        <v>106</v>
      </c>
      <c r="E9" s="57" t="s">
        <v>107</v>
      </c>
      <c r="F9" s="57" t="s">
        <v>108</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5">
      <c r="A10" s="57" t="s">
        <v>35</v>
      </c>
      <c r="B10" s="63">
        <f>DATEVALUE($B7-B11&amp;"/1/"&amp;B12)</f>
        <v>37257</v>
      </c>
      <c r="C10" s="63">
        <f>DATEVALUE($B7-C11&amp;"/1/"&amp;C12)</f>
        <v>37622</v>
      </c>
      <c r="D10" s="63">
        <f>DATEVALUE($B7-D11&amp;"/1/"&amp;D12)</f>
        <v>37988</v>
      </c>
      <c r="E10" s="63">
        <f>DATEVALUE($B7-E11&amp;"/1/"&amp;E12)</f>
        <v>38355</v>
      </c>
      <c r="F10" s="63">
        <f>DATEVALUE($B7-F11&amp;"/1/"&amp;F12)</f>
        <v>38721</v>
      </c>
    </row>
    <row r="11" spans="1:145">
      <c r="B11">
        <v>22</v>
      </c>
      <c r="C11">
        <v>21</v>
      </c>
      <c r="D11">
        <v>20</v>
      </c>
      <c r="E11">
        <v>19</v>
      </c>
      <c r="F11">
        <v>18</v>
      </c>
      <c r="G11" t="s">
        <v>109</v>
      </c>
    </row>
    <row r="12" spans="1:145">
      <c r="B12">
        <v>1</v>
      </c>
      <c r="C12">
        <v>1</v>
      </c>
      <c r="D12">
        <v>2</v>
      </c>
      <c r="E12">
        <v>3</v>
      </c>
      <c r="F12">
        <v>4</v>
      </c>
      <c r="G12" t="s">
        <v>110</v>
      </c>
    </row>
    <row r="13" spans="1:145">
      <c r="B13" t="s">
        <v>111</v>
      </c>
      <c r="C13" t="s">
        <v>112</v>
      </c>
      <c r="D13" t="s">
        <v>112</v>
      </c>
      <c r="E13" t="s">
        <v>112</v>
      </c>
      <c r="F13" t="s">
        <v>112</v>
      </c>
      <c r="G13" t="s">
        <v>113</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WAS593</cp:lastModifiedBy>
  <dcterms:created xsi:type="dcterms:W3CDTF">2025-12-22T09:30:13Z</dcterms:created>
  <dcterms:modified xsi:type="dcterms:W3CDTF">2026-01-30T08:46:44Z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2026-01-30T08:46:44Z</vt:filetime>
  </property>
</Properties>
</file>