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lsv\庁内共有\1_課(室)共有\上下水道局経営企画課\令和07年度(2025)\170203財務一般(財務_下水道)\決算関係(30／2056)\04_経営比較分析表\02_当年度分\Ｒ７（R6決算）\03_提出\01_提出\"/>
    </mc:Choice>
  </mc:AlternateContent>
  <xr:revisionPtr revIDLastSave="0" documentId="13_ncr:1_{84B1A883-6218-453C-A6D2-9E653424CD22}" xr6:coauthVersionLast="47" xr6:coauthVersionMax="47" xr10:uidLastSave="{00000000-0000-0000-0000-000000000000}"/>
  <workbookProtection workbookAlgorithmName="SHA-512" workbookHashValue="AXph2fv521rB3OgUFerk6YVGa9yX/AL4eorgh9/VA1sOzGiIbkcQe8HyvWpFzzr6BZtGlp1jpJOOaEvkaA+0ag==" workbookSaltValue="A2Ly0pxKFNwekhVXhbmNsw==" workbookSpinCount="100000" lockStructure="1"/>
  <bookViews>
    <workbookView xWindow="-108" yWindow="-108" windowWidth="23256" windowHeight="12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E85" i="4"/>
  <c r="AL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<sst xmlns="http://schemas.openxmlformats.org/spreadsheetml/2006/main" count="231" uniqueCount="115">
  <si>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</si>
  <si>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</si>
  <si>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</si>
  <si>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</si>
  <si>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</si>
  <si>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</si>
  <si>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</si>
  <si>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</si>
  <si>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</si>
  <si>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</si>
  <si>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</si>
  <si>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</si>
  <si>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</si>
  <si>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</si>
  <si>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</si>
  <si>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</si>
  <si>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</si>
  <si>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</si>
  <si>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</si>
  <si>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</si>
  <si>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</si>
  <si>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</si>
  <si>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</si>
  <si>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</si>
  <si>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</si>
  <si>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</si>
  <si>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</si>
  <si>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</si>
  <si>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</si>
  <si>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</si>
  <si>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</si>
  <si>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</si>
  <si>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</si>
  <si>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</si>
  <si>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</si>
  <si>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</si>
  <si>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</si>
  <si>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</si>
  <si>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</si>
  <si>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</si>
  <si>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</si>
  <si>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</si>
  <si>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</si>
  <si>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</si>
  <si>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</si>
  <si>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</si>
  <si>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</si>
  <si>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</si>
  <si>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</si>
  <si>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</si>
  <si>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</si>
  <si>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</si>
  <si>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</si>
  <si>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</si>
  <si>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</si>
  <si>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</si>
  <si>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</si>
  <si>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</si>
  <si>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</si>
  <si>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</si>
  <si>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</si>
  <si>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</si>
  <si>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</si>
  <si>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</si>
  <si>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</si>
  <si>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</si>
  <si>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</si>
  <si>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</si>
  <si>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</si>
  <si>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</si>
  <si>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</si>
  <si>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</si>
  <si>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</si>
  <si>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</si>
  <si>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</si>
  <si>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</si>
  <si>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</si>
  <si>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</si>
  <si>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</si>
  <si>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</si>
  <si>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</si>
  <si>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</si>
  <si>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</si>
  <si>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</si>
  <si>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</si>
  <si>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</si>
  <si>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</si>
  <si>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</si>
  <si>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</si>
  <si>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</si>
  <si>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</si>
  <si>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</si>
  <si>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</si>
  <si>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</si>
  <si>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</si>
  <si>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</si>
  <si>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出雲市</t>
  </si>
  <si>
    <t>法適用</t>
  </si>
  <si>
    <t>下水道事業</t>
  </si>
  <si>
    <t>小規模集合排水処理</t>
  </si>
  <si>
    <t>I3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</si>
  <si>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</si>
  <si>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</si>
  <si>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</si>
  <si>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</si>
  <si>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</si>
  <si>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</si>
  <si>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</si>
  <si>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</si>
  <si>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</si>
  <si>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</si>
  <si>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</si>
  <si>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①管渠については、耐用年数を経過していない。供用開始後9年を経過し、減価償却費累計額が増加したため、前年度より高くなり、類似団体を上回っている。
②管渠の耐用年数は経過していない。　　　　
③管渠不良箇所の更新は行っていない。</t>
    <phoneticPr fontId="4"/>
  </si>
  <si>
    <t>　小規模集合排水処理事業は、事業規模が小さいため、本事業単独での収支改善は限界があるが、今後、維持管理費や下水道施設の更新のための支出は増加する状況にある。
　経営状況については、類似団体に比べ、経常収支比率及び経費回収率については良い数値となっているが、企業債残高対事業規模比率及び汚水処理原価は高くなっている。
　老朽化の状況については、平成27年度に供用開始した施設のため老朽化はあまり進んでいないが、類似団体に比べ有形固定資産減価償却率は高くなっている。
　このような中、令和6年4月と令和7年4月に下水道使用料を改定し経営の安定化を図り、施設の計画的な更新を推進することとしている。</t>
    <rPh sb="116" eb="117">
      <t>ヨ</t>
    </rPh>
    <rPh sb="118" eb="120">
      <t>スウチ</t>
    </rPh>
    <phoneticPr fontId="4"/>
  </si>
  <si>
    <t>①使用料改定により収益が増加し、費用が減少したため、前年度より高くなり、類似団体を上回っている。
②前年度より低くなったが、類似団体を上回っている。他事業を含めた会計全体では欠損金は生じていない。
③現金・預金の増加により流動資産が増加し、企業債の減少により流動負債が減少したため、前年度より高くなったが、類似団体を下回っている。
④企業債現在高が減少したため、前年度より低くなったが、類似団体を上回っている。
⑤使用料収入で汚水処理に係る費用を賄えていない。使用料収入が増加し、汚水処理費が減少したため、前年度より高くなり、類似団体を上回っている。
⑥年間有収水量が減少したため、前年度より高くなり、類似団体を上回っている。
⑦処理水量、処理能力に増減がなかったため、前年度と横ばいであり、類似団体を上回っている。
⑧整備は完了している。水洗化人口の減少に比べ、処理区域内人口の減少が多かったため、前年度より高くなり、類似団体を上回っている。</t>
    <rPh sb="1" eb="6">
      <t>シヨウリョウカイテイ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</si>
</sst>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BF-440C-91D6-FF45C42F81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BBF-440C-91D6-FF45C42F81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c:v>
                </c:pt>
                <c:pt idx="1">
                  <c:v>50</c:v>
                </c:pt>
                <c:pt idx="2">
                  <c:v>46.67</c:v>
                </c:pt>
                <c:pt idx="3">
                  <c:v>40</c:v>
                </c:pt>
                <c:pt idx="4">
                  <c:v>40</c:v>
                </c:pt>
              </c:numCache>
            </c:numRef>
          </c:val>
          <c:extLst>
            <c:ext xmlns:c16="http://schemas.microsoft.com/office/drawing/2014/chart" uri="{C3380CC4-5D6E-409C-BE32-E72D297353CC}">
              <c16:uniqueId val="{00000000-C88F-447C-B048-6E9DCB3CF4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55.32</c:v>
                </c:pt>
                <c:pt idx="1">
                  <c:v>63.33</c:v>
                </c:pt>
                <c:pt idx="2">
                  <c:v>40.909999999999997</c:v>
                </c:pt>
                <c:pt idx="3">
                  <c:v>36.36</c:v>
                </c:pt>
                <c:pt idx="4">
                  <c:v>36.36</c:v>
                </c:pt>
              </c:numCache>
            </c:numRef>
          </c:val>
          <c:smooth val="0"/>
          <c:extLst>
            <c:ext xmlns:c16="http://schemas.microsoft.com/office/drawing/2014/chart" uri="{C3380CC4-5D6E-409C-BE32-E72D297353CC}">
              <c16:uniqueId val="{00000001-C88F-447C-B048-6E9DCB3CF4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84.21</c:v>
                </c:pt>
                <c:pt idx="1">
                  <c:v>84</c:v>
                </c:pt>
                <c:pt idx="2">
                  <c:v>85.92</c:v>
                </c:pt>
                <c:pt idx="3">
                  <c:v>84.38</c:v>
                </c:pt>
                <c:pt idx="4">
                  <c:v>85.48</c:v>
                </c:pt>
              </c:numCache>
            </c:numRef>
          </c:val>
          <c:extLst>
            <c:ext xmlns:c16="http://schemas.microsoft.com/office/drawing/2014/chart" uri="{C3380CC4-5D6E-409C-BE32-E72D297353CC}">
              <c16:uniqueId val="{00000000-E3EE-468C-BD10-1452F67724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83.94</c:v>
                </c:pt>
                <c:pt idx="1">
                  <c:v>82.35</c:v>
                </c:pt>
                <c:pt idx="2">
                  <c:v>83.51</c:v>
                </c:pt>
                <c:pt idx="3">
                  <c:v>82.22</c:v>
                </c:pt>
                <c:pt idx="4">
                  <c:v>83.33</c:v>
                </c:pt>
              </c:numCache>
            </c:numRef>
          </c:val>
          <c:smooth val="0"/>
          <c:extLst>
            <c:ext xmlns:c16="http://schemas.microsoft.com/office/drawing/2014/chart" uri="{C3380CC4-5D6E-409C-BE32-E72D297353CC}">
              <c16:uniqueId val="{00000001-E3EE-468C-BD10-1452F67724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100.23</c:v>
                </c:pt>
                <c:pt idx="1">
                  <c:v>101.43</c:v>
                </c:pt>
                <c:pt idx="2">
                  <c:v>105.23</c:v>
                </c:pt>
                <c:pt idx="3">
                  <c:v>98.64</c:v>
                </c:pt>
                <c:pt idx="4">
                  <c:v>100.26</c:v>
                </c:pt>
              </c:numCache>
            </c:numRef>
          </c:val>
          <c:extLst>
            <c:ext xmlns:c16="http://schemas.microsoft.com/office/drawing/2014/chart" uri="{C3380CC4-5D6E-409C-BE32-E72D297353CC}">
              <c16:uniqueId val="{00000000-B079-499F-8693-828ABF3730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102.67</c:v>
                </c:pt>
                <c:pt idx="1">
                  <c:v>101.01</c:v>
                </c:pt>
                <c:pt idx="2">
                  <c:v>103.6</c:v>
                </c:pt>
                <c:pt idx="3">
                  <c:v>99.13</c:v>
                </c:pt>
                <c:pt idx="4">
                  <c:v>100.25</c:v>
                </c:pt>
              </c:numCache>
            </c:numRef>
          </c:val>
          <c:smooth val="0"/>
          <c:extLst>
            <c:ext xmlns:c16="http://schemas.microsoft.com/office/drawing/2014/chart" uri="{C3380CC4-5D6E-409C-BE32-E72D297353CC}">
              <c16:uniqueId val="{00000001-B079-499F-8693-828ABF3730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18.05</c:v>
                </c:pt>
                <c:pt idx="1">
                  <c:v>21.07</c:v>
                </c:pt>
                <c:pt idx="2">
                  <c:v>24.09</c:v>
                </c:pt>
                <c:pt idx="3">
                  <c:v>27.08</c:v>
                </c:pt>
                <c:pt idx="4">
                  <c:v>30.1</c:v>
                </c:pt>
              </c:numCache>
            </c:numRef>
          </c:val>
          <c:extLst>
            <c:ext xmlns:c16="http://schemas.microsoft.com/office/drawing/2014/chart" uri="{C3380CC4-5D6E-409C-BE32-E72D297353CC}">
              <c16:uniqueId val="{00000000-42C5-4549-9B1E-0814AA918C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24.73</c:v>
                </c:pt>
                <c:pt idx="1">
                  <c:v>18.46</c:v>
                </c:pt>
                <c:pt idx="2">
                  <c:v>21.65</c:v>
                </c:pt>
                <c:pt idx="3">
                  <c:v>24.81</c:v>
                </c:pt>
                <c:pt idx="4">
                  <c:v>28</c:v>
                </c:pt>
              </c:numCache>
            </c:numRef>
          </c:val>
          <c:smooth val="0"/>
          <c:extLst>
            <c:ext xmlns:c16="http://schemas.microsoft.com/office/drawing/2014/chart" uri="{C3380CC4-5D6E-409C-BE32-E72D297353CC}">
              <c16:uniqueId val="{00000001-42C5-4549-9B1E-0814AA918C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F9-4CBE-91DE-6F1100BB577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EF9-4CBE-91DE-6F1100BB577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144.66</c:v>
                </c:pt>
                <c:pt idx="1">
                  <c:v>134.86000000000001</c:v>
                </c:pt>
                <c:pt idx="2">
                  <c:v>105.41</c:v>
                </c:pt>
                <c:pt idx="3">
                  <c:v>127.54</c:v>
                </c:pt>
                <c:pt idx="4">
                  <c:v>122.54</c:v>
                </c:pt>
              </c:numCache>
            </c:numRef>
          </c:val>
          <c:extLst>
            <c:ext xmlns:c16="http://schemas.microsoft.com/office/drawing/2014/chart" uri="{C3380CC4-5D6E-409C-BE32-E72D297353CC}">
              <c16:uniqueId val="{00000000-3A90-461E-ABBD-94086D74FC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76.88</c:v>
                </c:pt>
                <c:pt idx="1">
                  <c:v>86.82</c:v>
                </c:pt>
                <c:pt idx="2">
                  <c:v>75.680000000000007</c:v>
                </c:pt>
                <c:pt idx="3">
                  <c:v>90.92</c:v>
                </c:pt>
                <c:pt idx="4">
                  <c:v>88.78</c:v>
                </c:pt>
              </c:numCache>
            </c:numRef>
          </c:val>
          <c:smooth val="0"/>
          <c:extLst>
            <c:ext xmlns:c16="http://schemas.microsoft.com/office/drawing/2014/chart" uri="{C3380CC4-5D6E-409C-BE32-E72D297353CC}">
              <c16:uniqueId val="{00000001-3A90-461E-ABBD-94086D74FC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1.1399999999999999</c:v>
                </c:pt>
                <c:pt idx="1">
                  <c:v>5.03</c:v>
                </c:pt>
                <c:pt idx="2">
                  <c:v>30.05</c:v>
                </c:pt>
                <c:pt idx="3">
                  <c:v>39.71</c:v>
                </c:pt>
                <c:pt idx="4">
                  <c:v>77.23</c:v>
                </c:pt>
              </c:numCache>
            </c:numRef>
          </c:val>
          <c:extLst>
            <c:ext xmlns:c16="http://schemas.microsoft.com/office/drawing/2014/chart" uri="{C3380CC4-5D6E-409C-BE32-E72D297353CC}">
              <c16:uniqueId val="{00000000-BFBF-4F7B-A75E-E09ABAC997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134.56</c:v>
                </c:pt>
                <c:pt idx="1">
                  <c:v>95.88</c:v>
                </c:pt>
                <c:pt idx="2">
                  <c:v>120.05</c:v>
                </c:pt>
                <c:pt idx="3">
                  <c:v>125.4</c:v>
                </c:pt>
                <c:pt idx="4">
                  <c:v>176.02</c:v>
                </c:pt>
              </c:numCache>
            </c:numRef>
          </c:val>
          <c:smooth val="0"/>
          <c:extLst>
            <c:ext xmlns:c16="http://schemas.microsoft.com/office/drawing/2014/chart" uri="{C3380CC4-5D6E-409C-BE32-E72D297353CC}">
              <c16:uniqueId val="{00000001-BFBF-4F7B-A75E-E09ABAC997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2516.4</c:v>
                </c:pt>
                <c:pt idx="1">
                  <c:v>2450.5300000000002</c:v>
                </c:pt>
                <c:pt idx="2">
                  <c:v>2613.29</c:v>
                </c:pt>
                <c:pt idx="3">
                  <c:v>2760.36</c:v>
                </c:pt>
                <c:pt idx="4">
                  <c:v>2603.65</c:v>
                </c:pt>
              </c:numCache>
            </c:numRef>
          </c:val>
          <c:extLst>
            <c:ext xmlns:c16="http://schemas.microsoft.com/office/drawing/2014/chart" uri="{C3380CC4-5D6E-409C-BE32-E72D297353CC}">
              <c16:uniqueId val="{00000000-3656-421A-98BE-B070931FAB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2142.63</c:v>
                </c:pt>
                <c:pt idx="1">
                  <c:v>1577.63</c:v>
                </c:pt>
                <c:pt idx="2">
                  <c:v>1876.1</c:v>
                </c:pt>
                <c:pt idx="3">
                  <c:v>1967.71</c:v>
                </c:pt>
                <c:pt idx="4">
                  <c:v>1886.22</c:v>
                </c:pt>
              </c:numCache>
            </c:numRef>
          </c:val>
          <c:smooth val="0"/>
          <c:extLst>
            <c:ext xmlns:c16="http://schemas.microsoft.com/office/drawing/2014/chart" uri="{C3380CC4-5D6E-409C-BE32-E72D297353CC}">
              <c16:uniqueId val="{00000001-3656-421A-98BE-B070931FAB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72.92</c:v>
                </c:pt>
                <c:pt idx="1">
                  <c:v>56.2</c:v>
                </c:pt>
                <c:pt idx="2">
                  <c:v>52.83</c:v>
                </c:pt>
                <c:pt idx="3">
                  <c:v>51.97</c:v>
                </c:pt>
                <c:pt idx="4">
                  <c:v>54.05</c:v>
                </c:pt>
              </c:numCache>
            </c:numRef>
          </c:val>
          <c:extLst>
            <c:ext xmlns:c16="http://schemas.microsoft.com/office/drawing/2014/chart" uri="{C3380CC4-5D6E-409C-BE32-E72D297353CC}">
              <c16:uniqueId val="{00000000-F174-4C82-868A-E1E43E4C1C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75.150000000000006</c:v>
                </c:pt>
                <c:pt idx="1">
                  <c:v>64.64</c:v>
                </c:pt>
                <c:pt idx="2">
                  <c:v>55.95</c:v>
                </c:pt>
                <c:pt idx="3">
                  <c:v>52.84</c:v>
                </c:pt>
                <c:pt idx="4">
                  <c:v>53.18</c:v>
                </c:pt>
              </c:numCache>
            </c:numRef>
          </c:val>
          <c:smooth val="0"/>
          <c:extLst>
            <c:ext xmlns:c16="http://schemas.microsoft.com/office/drawing/2014/chart" uri="{C3380CC4-5D6E-409C-BE32-E72D297353CC}">
              <c16:uniqueId val="{00000001-F174-4C82-868A-E1E43E4C1C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232.26</c:v>
                </c:pt>
                <c:pt idx="1">
                  <c:v>300.83</c:v>
                </c:pt>
                <c:pt idx="2">
                  <c:v>318.8</c:v>
                </c:pt>
                <c:pt idx="3">
                  <c:v>327.49</c:v>
                </c:pt>
                <c:pt idx="4">
                  <c:v>340.44</c:v>
                </c:pt>
              </c:numCache>
            </c:numRef>
          </c:val>
          <c:extLst>
            <c:ext xmlns:c16="http://schemas.microsoft.com/office/drawing/2014/chart" uri="{C3380CC4-5D6E-409C-BE32-E72D297353CC}">
              <c16:uniqueId val="{00000000-83CC-45A7-B2BF-DAD8553B20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233.96</c:v>
                </c:pt>
                <c:pt idx="1">
                  <c:v>260.88</c:v>
                </c:pt>
                <c:pt idx="2">
                  <c:v>295.77999999999997</c:v>
                </c:pt>
                <c:pt idx="3">
                  <c:v>314.67</c:v>
                </c:pt>
                <c:pt idx="4">
                  <c:v>331.24</c:v>
                </c:pt>
              </c:numCache>
            </c:numRef>
          </c:val>
          <c:smooth val="0"/>
          <c:extLst>
            <c:ext xmlns:c16="http://schemas.microsoft.com/office/drawing/2014/chart" uri="{C3380CC4-5D6E-409C-BE32-E72D297353CC}">
              <c16:uniqueId val="{00000001-83CC-45A7-B2BF-DAD8553B20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9"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島根県　出雲市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I3</v>
      </c>
      <c r="X8" s="39"/>
      <c r="Y8" s="39"/>
      <c r="Z8" s="39"/>
      <c r="AA8" s="39"/>
      <c r="AB8" s="39"/>
      <c r="AC8" s="39"/>
      <c r="AD8" s="40" t="str">
        <f>データ!$M$6</f>
        <v>自治体職員</v>
      </c>
      <c r="AE8" s="40"/>
      <c r="AF8" s="40"/>
      <c r="AG8" s="40"/>
      <c r="AH8" s="40"/>
      <c r="AI8" s="40"/>
      <c r="AJ8" s="40"/>
      <c r="AK8" s="3"/>
      <c r="AL8" s="41">
        <f>データ!S6</f>
        <v>172327</v>
      </c>
      <c r="AM8" s="41"/>
      <c r="AN8" s="41"/>
      <c r="AO8" s="41"/>
      <c r="AP8" s="41"/>
      <c r="AQ8" s="41"/>
      <c r="AR8" s="41"/>
      <c r="AS8" s="41"/>
      <c r="AT8" s="34">
        <f>データ!T6</f>
        <v>624.32000000000005</v>
      </c>
      <c r="AU8" s="34"/>
      <c r="AV8" s="34"/>
      <c r="AW8" s="34"/>
      <c r="AX8" s="34"/>
      <c r="AY8" s="34"/>
      <c r="AZ8" s="34"/>
      <c r="BA8" s="34"/>
      <c r="BB8" s="34">
        <f>データ!U6</f>
        <v>276.02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2.33</v>
      </c>
      <c r="J10" s="34"/>
      <c r="K10" s="34"/>
      <c r="L10" s="34"/>
      <c r="M10" s="34"/>
      <c r="N10" s="34"/>
      <c r="O10" s="34"/>
      <c r="P10" s="34">
        <f>データ!P6</f>
        <v>0.04</v>
      </c>
      <c r="Q10" s="34"/>
      <c r="R10" s="34"/>
      <c r="S10" s="34"/>
      <c r="T10" s="34"/>
      <c r="U10" s="34"/>
      <c r="V10" s="34"/>
      <c r="W10" s="34">
        <f>データ!Q6</f>
        <v>100</v>
      </c>
      <c r="X10" s="34"/>
      <c r="Y10" s="34"/>
      <c r="Z10" s="34"/>
      <c r="AA10" s="34"/>
      <c r="AB10" s="34"/>
      <c r="AC10" s="34"/>
      <c r="AD10" s="41">
        <f>データ!R6</f>
        <v>3605</v>
      </c>
      <c r="AE10" s="41"/>
      <c r="AF10" s="41"/>
      <c r="AG10" s="41"/>
      <c r="AH10" s="41"/>
      <c r="AI10" s="41"/>
      <c r="AJ10" s="41"/>
      <c r="AK10" s="2"/>
      <c r="AL10" s="41">
        <f>データ!V6</f>
        <v>62</v>
      </c>
      <c r="AM10" s="41"/>
      <c r="AN10" s="41"/>
      <c r="AO10" s="41"/>
      <c r="AP10" s="41"/>
      <c r="AQ10" s="41"/>
      <c r="AR10" s="41"/>
      <c r="AS10" s="41"/>
      <c r="AT10" s="34">
        <f>データ!W6</f>
        <v>0.01</v>
      </c>
      <c r="AU10" s="34"/>
      <c r="AV10" s="34"/>
      <c r="AW10" s="34"/>
      <c r="AX10" s="34"/>
      <c r="AY10" s="34"/>
      <c r="AZ10" s="34"/>
      <c r="BA10" s="34"/>
      <c r="BB10" s="34">
        <f>データ!X6</f>
        <v>6200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2"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KcB9HmHzL+SptRUsOerZN1tUbjxBF38u4ElxEehYPFv5Ss0d/mqqhHiyq750Z7VmY7RgnXEGAPBSuWRINiiV2g==" saltValue="Ea1WjNZOGLPkENg7nNHUB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322032</v>
      </c>
      <c r="D6" s="19">
        <f t="shared" si="3"/>
        <v>46</v>
      </c>
      <c r="E6" s="19">
        <f t="shared" si="3"/>
        <v>17</v>
      </c>
      <c r="F6" s="19">
        <f t="shared" si="3"/>
        <v>9</v>
      </c>
      <c r="G6" s="19">
        <f t="shared" si="3"/>
        <v>0</v>
      </c>
      <c r="H6" s="19" t="str">
        <f t="shared" si="3"/>
        <v>島根県　出雲市</v>
      </c>
      <c r="I6" s="19" t="str">
        <f t="shared" si="3"/>
        <v>法適用</v>
      </c>
      <c r="J6" s="19" t="str">
        <f t="shared" si="3"/>
        <v>下水道事業</v>
      </c>
      <c r="K6" s="19" t="str">
        <f t="shared" si="3"/>
        <v>小規模集合排水処理</v>
      </c>
      <c r="L6" s="19" t="str">
        <f t="shared" si="3"/>
        <v>I3</v>
      </c>
      <c r="M6" s="19" t="str">
        <f t="shared" si="3"/>
        <v>自治体職員</v>
      </c>
      <c r="N6" s="20" t="str">
        <f t="shared" si="3"/>
        <v>-</v>
      </c>
      <c r="O6" s="20">
        <f t="shared" si="3"/>
        <v>2.33</v>
      </c>
      <c r="P6" s="20">
        <f t="shared" si="3"/>
        <v>0.04</v>
      </c>
      <c r="Q6" s="20">
        <f t="shared" si="3"/>
        <v>100</v>
      </c>
      <c r="R6" s="20">
        <f t="shared" si="3"/>
        <v>3605</v>
      </c>
      <c r="S6" s="20">
        <f t="shared" si="3"/>
        <v>172327</v>
      </c>
      <c r="T6" s="20">
        <f t="shared" si="3"/>
        <v>624.32000000000005</v>
      </c>
      <c r="U6" s="20">
        <f t="shared" si="3"/>
        <v>276.02</v>
      </c>
      <c r="V6" s="20">
        <f t="shared" si="3"/>
        <v>62</v>
      </c>
      <c r="W6" s="20">
        <f t="shared" si="3"/>
        <v>0.01</v>
      </c>
      <c r="X6" s="20">
        <f t="shared" si="3"/>
        <v>6200</v>
      </c>
      <c r="Y6" s="21">
        <f>IF(Y7="",NA(),Y7)</f>
        <v>100.23</v>
      </c>
      <c r="Z6" s="21">
        <f t="shared" ref="Z6:AH6" si="4">IF(Z7="",NA(),Z7)</f>
        <v>101.43</v>
      </c>
      <c r="AA6" s="21">
        <f t="shared" si="4"/>
        <v>105.23</v>
      </c>
      <c r="AB6" s="21">
        <f t="shared" si="4"/>
        <v>98.64</v>
      </c>
      <c r="AC6" s="21">
        <f t="shared" si="4"/>
        <v>100.26</v>
      </c>
      <c r="AD6" s="21">
        <f t="shared" si="4"/>
        <v>102.67</v>
      </c>
      <c r="AE6" s="21">
        <f t="shared" si="4"/>
        <v>101.01</v>
      </c>
      <c r="AF6" s="21">
        <f t="shared" si="4"/>
        <v>103.6</v>
      </c>
      <c r="AG6" s="21">
        <f t="shared" si="4"/>
        <v>99.13</v>
      </c>
      <c r="AH6" s="21">
        <f t="shared" si="4"/>
        <v>100.25</v>
      </c>
      <c r="AI6" s="20" t="str">
        <f>IF(AI7="","",IF(AI7="-","【-】","【"&amp;SUBSTITUTE(TEXT(AI7,"#,##0.00"),"-","△")&amp;"】"))</f>
        <v>【108.79】</v>
      </c>
      <c r="AJ6" s="21">
        <f>IF(AJ7="",NA(),AJ7)</f>
        <v>144.66</v>
      </c>
      <c r="AK6" s="21">
        <f t="shared" ref="AK6:AS6" si="5">IF(AK7="",NA(),AK7)</f>
        <v>134.86000000000001</v>
      </c>
      <c r="AL6" s="21">
        <f t="shared" si="5"/>
        <v>105.41</v>
      </c>
      <c r="AM6" s="21">
        <f t="shared" si="5"/>
        <v>127.54</v>
      </c>
      <c r="AN6" s="21">
        <f t="shared" si="5"/>
        <v>122.54</v>
      </c>
      <c r="AO6" s="21">
        <f t="shared" si="5"/>
        <v>76.88</v>
      </c>
      <c r="AP6" s="21">
        <f t="shared" si="5"/>
        <v>86.82</v>
      </c>
      <c r="AQ6" s="21">
        <f t="shared" si="5"/>
        <v>75.680000000000007</v>
      </c>
      <c r="AR6" s="21">
        <f t="shared" si="5"/>
        <v>90.92</v>
      </c>
      <c r="AS6" s="21">
        <f t="shared" si="5"/>
        <v>88.78</v>
      </c>
      <c r="AT6" s="20" t="str">
        <f>IF(AT7="","",IF(AT7="-","【-】","【"&amp;SUBSTITUTE(TEXT(AT7,"#,##0.00"),"-","△")&amp;"】"))</f>
        <v>【541.72】</v>
      </c>
      <c r="AU6" s="21">
        <f>IF(AU7="",NA(),AU7)</f>
        <v>1.1399999999999999</v>
      </c>
      <c r="AV6" s="21">
        <f t="shared" ref="AV6:BD6" si="6">IF(AV7="",NA(),AV7)</f>
        <v>5.03</v>
      </c>
      <c r="AW6" s="21">
        <f t="shared" si="6"/>
        <v>30.05</v>
      </c>
      <c r="AX6" s="21">
        <f t="shared" si="6"/>
        <v>39.71</v>
      </c>
      <c r="AY6" s="21">
        <f t="shared" si="6"/>
        <v>77.23</v>
      </c>
      <c r="AZ6" s="21">
        <f t="shared" si="6"/>
        <v>134.56</v>
      </c>
      <c r="BA6" s="21">
        <f t="shared" si="6"/>
        <v>95.88</v>
      </c>
      <c r="BB6" s="21">
        <f t="shared" si="6"/>
        <v>120.05</v>
      </c>
      <c r="BC6" s="21">
        <f t="shared" si="6"/>
        <v>125.4</v>
      </c>
      <c r="BD6" s="21">
        <f t="shared" si="6"/>
        <v>176.02</v>
      </c>
      <c r="BE6" s="20" t="str">
        <f>IF(BE7="","",IF(BE7="-","【-】","【"&amp;SUBSTITUTE(TEXT(BE7,"#,##0.00"),"-","△")&amp;"】"))</f>
        <v>【77.16】</v>
      </c>
      <c r="BF6" s="21">
        <f>IF(BF7="",NA(),BF7)</f>
        <v>2516.4</v>
      </c>
      <c r="BG6" s="21">
        <f t="shared" ref="BG6:BO6" si="7">IF(BG7="",NA(),BG7)</f>
        <v>2450.5300000000002</v>
      </c>
      <c r="BH6" s="21">
        <f t="shared" si="7"/>
        <v>2613.29</v>
      </c>
      <c r="BI6" s="21">
        <f t="shared" si="7"/>
        <v>2760.36</v>
      </c>
      <c r="BJ6" s="21">
        <f t="shared" si="7"/>
        <v>2603.65</v>
      </c>
      <c r="BK6" s="21">
        <f t="shared" si="7"/>
        <v>2142.63</v>
      </c>
      <c r="BL6" s="21">
        <f t="shared" si="7"/>
        <v>1577.63</v>
      </c>
      <c r="BM6" s="21">
        <f t="shared" si="7"/>
        <v>1876.1</v>
      </c>
      <c r="BN6" s="21">
        <f t="shared" si="7"/>
        <v>1967.71</v>
      </c>
      <c r="BO6" s="21">
        <f t="shared" si="7"/>
        <v>1886.22</v>
      </c>
      <c r="BP6" s="20" t="str">
        <f>IF(BP7="","",IF(BP7="-","【-】","【"&amp;SUBSTITUTE(TEXT(BP7,"#,##0.00"),"-","△")&amp;"】"))</f>
        <v>【1,269.43】</v>
      </c>
      <c r="BQ6" s="21">
        <f>IF(BQ7="",NA(),BQ7)</f>
        <v>72.92</v>
      </c>
      <c r="BR6" s="21">
        <f t="shared" ref="BR6:BZ6" si="8">IF(BR7="",NA(),BR7)</f>
        <v>56.2</v>
      </c>
      <c r="BS6" s="21">
        <f t="shared" si="8"/>
        <v>52.83</v>
      </c>
      <c r="BT6" s="21">
        <f t="shared" si="8"/>
        <v>51.97</v>
      </c>
      <c r="BU6" s="21">
        <f t="shared" si="8"/>
        <v>54.05</v>
      </c>
      <c r="BV6" s="21">
        <f t="shared" si="8"/>
        <v>75.150000000000006</v>
      </c>
      <c r="BW6" s="21">
        <f t="shared" si="8"/>
        <v>64.64</v>
      </c>
      <c r="BX6" s="21">
        <f t="shared" si="8"/>
        <v>55.95</v>
      </c>
      <c r="BY6" s="21">
        <f t="shared" si="8"/>
        <v>52.84</v>
      </c>
      <c r="BZ6" s="21">
        <f t="shared" si="8"/>
        <v>53.18</v>
      </c>
      <c r="CA6" s="20" t="str">
        <f>IF(CA7="","",IF(CA7="-","【-】","【"&amp;SUBSTITUTE(TEXT(CA7,"#,##0.00"),"-","△")&amp;"】"))</f>
        <v>【32.20】</v>
      </c>
      <c r="CB6" s="21">
        <f>IF(CB7="",NA(),CB7)</f>
        <v>232.26</v>
      </c>
      <c r="CC6" s="21">
        <f t="shared" ref="CC6:CK6" si="9">IF(CC7="",NA(),CC7)</f>
        <v>300.83</v>
      </c>
      <c r="CD6" s="21">
        <f t="shared" si="9"/>
        <v>318.8</v>
      </c>
      <c r="CE6" s="21">
        <f t="shared" si="9"/>
        <v>327.49</v>
      </c>
      <c r="CF6" s="21">
        <f t="shared" si="9"/>
        <v>340.44</v>
      </c>
      <c r="CG6" s="21">
        <f t="shared" si="9"/>
        <v>233.96</v>
      </c>
      <c r="CH6" s="21">
        <f t="shared" si="9"/>
        <v>260.88</v>
      </c>
      <c r="CI6" s="21">
        <f t="shared" si="9"/>
        <v>295.77999999999997</v>
      </c>
      <c r="CJ6" s="21">
        <f t="shared" si="9"/>
        <v>314.67</v>
      </c>
      <c r="CK6" s="21">
        <f t="shared" si="9"/>
        <v>331.24</v>
      </c>
      <c r="CL6" s="20" t="str">
        <f>IF(CL7="","",IF(CL7="-","【-】","【"&amp;SUBSTITUTE(TEXT(CL7,"#,##0.00"),"-","△")&amp;"】"))</f>
        <v>【588.46】</v>
      </c>
      <c r="CM6" s="21">
        <f>IF(CM7="",NA(),CM7)</f>
        <v>50</v>
      </c>
      <c r="CN6" s="21">
        <f t="shared" ref="CN6:CV6" si="10">IF(CN7="",NA(),CN7)</f>
        <v>50</v>
      </c>
      <c r="CO6" s="21">
        <f t="shared" si="10"/>
        <v>46.67</v>
      </c>
      <c r="CP6" s="21">
        <f t="shared" si="10"/>
        <v>40</v>
      </c>
      <c r="CQ6" s="21">
        <f t="shared" si="10"/>
        <v>40</v>
      </c>
      <c r="CR6" s="21">
        <f t="shared" si="10"/>
        <v>55.32</v>
      </c>
      <c r="CS6" s="21">
        <f t="shared" si="10"/>
        <v>63.33</v>
      </c>
      <c r="CT6" s="21">
        <f t="shared" si="10"/>
        <v>40.909999999999997</v>
      </c>
      <c r="CU6" s="21">
        <f t="shared" si="10"/>
        <v>36.36</v>
      </c>
      <c r="CV6" s="21">
        <f t="shared" si="10"/>
        <v>36.36</v>
      </c>
      <c r="CW6" s="20" t="str">
        <f>IF(CW7="","",IF(CW7="-","【-】","【"&amp;SUBSTITUTE(TEXT(CW7,"#,##0.00"),"-","△")&amp;"】"))</f>
        <v>【34.07】</v>
      </c>
      <c r="CX6" s="21">
        <f>IF(CX7="",NA(),CX7)</f>
        <v>84.21</v>
      </c>
      <c r="CY6" s="21">
        <f t="shared" ref="CY6:DG6" si="11">IF(CY7="",NA(),CY7)</f>
        <v>84</v>
      </c>
      <c r="CZ6" s="21">
        <f t="shared" si="11"/>
        <v>85.92</v>
      </c>
      <c r="DA6" s="21">
        <f t="shared" si="11"/>
        <v>84.38</v>
      </c>
      <c r="DB6" s="21">
        <f t="shared" si="11"/>
        <v>85.48</v>
      </c>
      <c r="DC6" s="21">
        <f t="shared" si="11"/>
        <v>83.94</v>
      </c>
      <c r="DD6" s="21">
        <f t="shared" si="11"/>
        <v>82.35</v>
      </c>
      <c r="DE6" s="21">
        <f t="shared" si="11"/>
        <v>83.51</v>
      </c>
      <c r="DF6" s="21">
        <f t="shared" si="11"/>
        <v>82.22</v>
      </c>
      <c r="DG6" s="21">
        <f t="shared" si="11"/>
        <v>83.33</v>
      </c>
      <c r="DH6" s="20" t="str">
        <f>IF(DH7="","",IF(DH7="-","【-】","【"&amp;SUBSTITUTE(TEXT(DH7,"#,##0.00"),"-","△")&amp;"】"))</f>
        <v>【89.95】</v>
      </c>
      <c r="DI6" s="21">
        <f>IF(DI7="",NA(),DI7)</f>
        <v>18.05</v>
      </c>
      <c r="DJ6" s="21">
        <f t="shared" ref="DJ6:DR6" si="12">IF(DJ7="",NA(),DJ7)</f>
        <v>21.07</v>
      </c>
      <c r="DK6" s="21">
        <f t="shared" si="12"/>
        <v>24.09</v>
      </c>
      <c r="DL6" s="21">
        <f t="shared" si="12"/>
        <v>27.08</v>
      </c>
      <c r="DM6" s="21">
        <f t="shared" si="12"/>
        <v>30.1</v>
      </c>
      <c r="DN6" s="21">
        <f t="shared" si="12"/>
        <v>24.73</v>
      </c>
      <c r="DO6" s="21">
        <f t="shared" si="12"/>
        <v>18.46</v>
      </c>
      <c r="DP6" s="21">
        <f t="shared" si="12"/>
        <v>21.65</v>
      </c>
      <c r="DQ6" s="21">
        <f t="shared" si="12"/>
        <v>24.81</v>
      </c>
      <c r="DR6" s="21">
        <f t="shared" si="12"/>
        <v>28</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2024</v>
      </c>
      <c r="C7" s="23">
        <v>322032</v>
      </c>
      <c r="D7" s="23">
        <v>46</v>
      </c>
      <c r="E7" s="23">
        <v>17</v>
      </c>
      <c r="F7" s="23">
        <v>9</v>
      </c>
      <c r="G7" s="23">
        <v>0</v>
      </c>
      <c r="H7" s="23" t="s">
        <v>96</v>
      </c>
      <c r="I7" s="23" t="s">
        <v>97</v>
      </c>
      <c r="J7" s="23" t="s">
        <v>98</v>
      </c>
      <c r="K7" s="23" t="s">
        <v>99</v>
      </c>
      <c r="L7" s="23" t="s">
        <v>100</v>
      </c>
      <c r="M7" s="23" t="s">
        <v>101</v>
      </c>
      <c r="N7" s="24" t="s">
        <v>102</v>
      </c>
      <c r="O7" s="24">
        <v>2.33</v>
      </c>
      <c r="P7" s="24">
        <v>0.04</v>
      </c>
      <c r="Q7" s="24">
        <v>100</v>
      </c>
      <c r="R7" s="24">
        <v>3605</v>
      </c>
      <c r="S7" s="24">
        <v>172327</v>
      </c>
      <c r="T7" s="24">
        <v>624.32000000000005</v>
      </c>
      <c r="U7" s="24">
        <v>276.02</v>
      </c>
      <c r="V7" s="24">
        <v>62</v>
      </c>
      <c r="W7" s="24">
        <v>0.01</v>
      </c>
      <c r="X7" s="24">
        <v>6200</v>
      </c>
      <c r="Y7" s="24">
        <v>100.23</v>
      </c>
      <c r="Z7" s="24">
        <v>101.43</v>
      </c>
      <c r="AA7" s="24">
        <v>105.23</v>
      </c>
      <c r="AB7" s="24">
        <v>98.64</v>
      </c>
      <c r="AC7" s="24">
        <v>100.26</v>
      </c>
      <c r="AD7" s="24">
        <v>102.67</v>
      </c>
      <c r="AE7" s="24">
        <v>101.01</v>
      </c>
      <c r="AF7" s="24">
        <v>103.6</v>
      </c>
      <c r="AG7" s="24">
        <v>99.13</v>
      </c>
      <c r="AH7" s="24">
        <v>100.25</v>
      </c>
      <c r="AI7" s="24">
        <v>108.79</v>
      </c>
      <c r="AJ7" s="24">
        <v>144.66</v>
      </c>
      <c r="AK7" s="24">
        <v>134.86000000000001</v>
      </c>
      <c r="AL7" s="24">
        <v>105.41</v>
      </c>
      <c r="AM7" s="24">
        <v>127.54</v>
      </c>
      <c r="AN7" s="24">
        <v>122.54</v>
      </c>
      <c r="AO7" s="24">
        <v>76.88</v>
      </c>
      <c r="AP7" s="24">
        <v>86.82</v>
      </c>
      <c r="AQ7" s="24">
        <v>75.680000000000007</v>
      </c>
      <c r="AR7" s="24">
        <v>90.92</v>
      </c>
      <c r="AS7" s="24">
        <v>88.78</v>
      </c>
      <c r="AT7" s="24">
        <v>541.72</v>
      </c>
      <c r="AU7" s="24">
        <v>1.1399999999999999</v>
      </c>
      <c r="AV7" s="24">
        <v>5.03</v>
      </c>
      <c r="AW7" s="24">
        <v>30.05</v>
      </c>
      <c r="AX7" s="24">
        <v>39.71</v>
      </c>
      <c r="AY7" s="24">
        <v>77.23</v>
      </c>
      <c r="AZ7" s="24">
        <v>134.56</v>
      </c>
      <c r="BA7" s="24">
        <v>95.88</v>
      </c>
      <c r="BB7" s="24">
        <v>120.05</v>
      </c>
      <c r="BC7" s="24">
        <v>125.4</v>
      </c>
      <c r="BD7" s="24">
        <v>176.02</v>
      </c>
      <c r="BE7" s="24">
        <v>77.16</v>
      </c>
      <c r="BF7" s="24">
        <v>2516.4</v>
      </c>
      <c r="BG7" s="24">
        <v>2450.5300000000002</v>
      </c>
      <c r="BH7" s="24">
        <v>2613.29</v>
      </c>
      <c r="BI7" s="24">
        <v>2760.36</v>
      </c>
      <c r="BJ7" s="24">
        <v>2603.65</v>
      </c>
      <c r="BK7" s="24">
        <v>2142.63</v>
      </c>
      <c r="BL7" s="24">
        <v>1577.63</v>
      </c>
      <c r="BM7" s="24">
        <v>1876.1</v>
      </c>
      <c r="BN7" s="24">
        <v>1967.71</v>
      </c>
      <c r="BO7" s="24">
        <v>1886.22</v>
      </c>
      <c r="BP7" s="24">
        <v>1269.43</v>
      </c>
      <c r="BQ7" s="24">
        <v>72.92</v>
      </c>
      <c r="BR7" s="24">
        <v>56.2</v>
      </c>
      <c r="BS7" s="24">
        <v>52.83</v>
      </c>
      <c r="BT7" s="24">
        <v>51.97</v>
      </c>
      <c r="BU7" s="24">
        <v>54.05</v>
      </c>
      <c r="BV7" s="24">
        <v>75.150000000000006</v>
      </c>
      <c r="BW7" s="24">
        <v>64.64</v>
      </c>
      <c r="BX7" s="24">
        <v>55.95</v>
      </c>
      <c r="BY7" s="24">
        <v>52.84</v>
      </c>
      <c r="BZ7" s="24">
        <v>53.18</v>
      </c>
      <c r="CA7" s="24">
        <v>32.200000000000003</v>
      </c>
      <c r="CB7" s="24">
        <v>232.26</v>
      </c>
      <c r="CC7" s="24">
        <v>300.83</v>
      </c>
      <c r="CD7" s="24">
        <v>318.8</v>
      </c>
      <c r="CE7" s="24">
        <v>327.49</v>
      </c>
      <c r="CF7" s="24">
        <v>340.44</v>
      </c>
      <c r="CG7" s="24">
        <v>233.96</v>
      </c>
      <c r="CH7" s="24">
        <v>260.88</v>
      </c>
      <c r="CI7" s="24">
        <v>295.77999999999997</v>
      </c>
      <c r="CJ7" s="24">
        <v>314.67</v>
      </c>
      <c r="CK7" s="24">
        <v>331.24</v>
      </c>
      <c r="CL7" s="24">
        <v>588.46</v>
      </c>
      <c r="CM7" s="24">
        <v>50</v>
      </c>
      <c r="CN7" s="24">
        <v>50</v>
      </c>
      <c r="CO7" s="24">
        <v>46.67</v>
      </c>
      <c r="CP7" s="24">
        <v>40</v>
      </c>
      <c r="CQ7" s="24">
        <v>40</v>
      </c>
      <c r="CR7" s="24">
        <v>55.32</v>
      </c>
      <c r="CS7" s="24">
        <v>63.33</v>
      </c>
      <c r="CT7" s="24">
        <v>40.909999999999997</v>
      </c>
      <c r="CU7" s="24">
        <v>36.36</v>
      </c>
      <c r="CV7" s="24">
        <v>36.36</v>
      </c>
      <c r="CW7" s="24">
        <v>34.07</v>
      </c>
      <c r="CX7" s="24">
        <v>84.21</v>
      </c>
      <c r="CY7" s="24">
        <v>84</v>
      </c>
      <c r="CZ7" s="24">
        <v>85.92</v>
      </c>
      <c r="DA7" s="24">
        <v>84.38</v>
      </c>
      <c r="DB7" s="24">
        <v>85.48</v>
      </c>
      <c r="DC7" s="24">
        <v>83.94</v>
      </c>
      <c r="DD7" s="24">
        <v>82.35</v>
      </c>
      <c r="DE7" s="24">
        <v>83.51</v>
      </c>
      <c r="DF7" s="24">
        <v>82.22</v>
      </c>
      <c r="DG7" s="24">
        <v>83.33</v>
      </c>
      <c r="DH7" s="24">
        <v>89.95</v>
      </c>
      <c r="DI7" s="24">
        <v>18.05</v>
      </c>
      <c r="DJ7" s="24">
        <v>21.07</v>
      </c>
      <c r="DK7" s="24">
        <v>24.09</v>
      </c>
      <c r="DL7" s="24">
        <v>27.08</v>
      </c>
      <c r="DM7" s="24">
        <v>30.1</v>
      </c>
      <c r="DN7" s="24">
        <v>24.73</v>
      </c>
      <c r="DO7" s="24">
        <v>18.46</v>
      </c>
      <c r="DP7" s="24">
        <v>21.65</v>
      </c>
      <c r="DQ7" s="24">
        <v>24.81</v>
      </c>
      <c r="DR7" s="24">
        <v>28</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2025-12-23T06:28:29Z</dcterms:created>
  <dcterms:modified xsi:type="dcterms:W3CDTF">2026-02-02T07:08:56Z</dcterms:modified>
  <cp:category/>
</cp:coreProperties>
</file>