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flsv\庁内共有\1_課(室)共有\上下水道局経営企画課\令和07年度(2025)\170203財務一般(財務_下水道)\決算関係(30／2056)\04_経営比較分析表\02_当年度分\Ｒ７（R6決算）\03_提出\01_提出\"/>
    </mc:Choice>
  </mc:AlternateContent>
  <xr:revisionPtr revIDLastSave="0" documentId="13_ncr:1_{014C0DA8-C332-45B6-B822-CC06E013D4AD}" xr6:coauthVersionLast="47" xr6:coauthVersionMax="47" xr10:uidLastSave="{00000000-0000-0000-0000-000000000000}"/>
  <workbookProtection workbookAlgorithmName="SHA-512" workbookHashValue="8FZEEyGfcLC/Xc4foq7albckWZspn1TVlrlS+bU0it+pKvMBFmQc5xHcowSTZSnXLEI/gS9rHU9NX2vNViEA7Q==" workbookSaltValue="pHH0mrMlNgGaluvtyEGnHg==" workbookSpinCount="100000" lockStructure="1"/>
  <bookViews>
    <workbookView xWindow="-108" yWindow="-108" windowWidth="23256" windowHeight="12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AL10" i="4"/>
  <c r="I10" i="4"/>
  <c r="AL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<sst xmlns="http://schemas.openxmlformats.org/spreadsheetml/2006/main" count="231" uniqueCount="116">
  <si>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</si>
  <si>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</si>
  <si>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</si>
  <si>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</si>
  <si>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</si>
  <si>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</si>
  <si>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</si>
  <si>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</si>
  <si>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</si>
  <si>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</si>
  <si>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</si>
  <si>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</si>
  <si>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</si>
  <si>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</si>
  <si>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</si>
  <si>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</si>
  <si>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</si>
  <si>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</si>
  <si>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</si>
  <si>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</si>
  <si>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</si>
  <si>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</si>
  <si>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</si>
  <si>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</si>
  <si>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</si>
  <si>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</si>
  <si>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</si>
  <si>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</si>
  <si>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</si>
  <si>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</si>
  <si>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</si>
  <si>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</si>
  <si>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</si>
  <si>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</si>
  <si>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</si>
  <si>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</si>
  <si>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</si>
  <si>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</si>
  <si>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</si>
  <si>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</si>
  <si>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</si>
  <si>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</si>
  <si>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</si>
  <si>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</si>
  <si>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</si>
  <si>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</si>
  <si>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</si>
  <si>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</si>
  <si>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</si>
  <si>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</si>
  <si>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</si>
  <si>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</si>
  <si>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</si>
  <si>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</si>
  <si>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</si>
  <si>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</si>
  <si>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</si>
  <si>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</si>
  <si>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</si>
  <si>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</si>
  <si>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</si>
  <si>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</si>
  <si>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</si>
  <si>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</si>
  <si>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</si>
  <si>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</si>
  <si>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</si>
  <si>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</si>
  <si>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</si>
  <si>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</si>
  <si>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</si>
  <si>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</si>
  <si>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</si>
  <si>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</si>
  <si>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</si>
  <si>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</si>
  <si>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</si>
  <si>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</si>
  <si>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</si>
  <si>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</si>
  <si>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</si>
  <si>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</si>
  <si>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</si>
  <si>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</si>
  <si>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</si>
  <si>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</si>
  <si>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</si>
  <si>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</si>
  <si>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</si>
  <si>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</si>
  <si>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</si>
  <si>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</si>
  <si>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</si>
  <si>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</si>
  <si>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</si>
  <si>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</si>
  <si>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出雲市</t>
  </si>
  <si>
    <t>法適用</t>
  </si>
  <si>
    <t>下水道事業</t>
  </si>
  <si>
    <t>漁業集落排水</t>
  </si>
  <si>
    <t>H1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</si>
  <si>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</si>
  <si>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</si>
  <si>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</si>
  <si>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</si>
  <si>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</si>
  <si>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</si>
  <si>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</si>
  <si>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</si>
  <si>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</si>
  <si>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</si>
  <si>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</si>
  <si>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</si>
  <si>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①管渠については、耐用年数を経過していない。供用開始後44年を経過し、減価償却費累計額が増加したため、前年度より高くなり、類似団体を上回っている。
②管渠の耐用年数は経過していない。
③管渠調査等により判明した不良箇所について更新を行ったため、前年度より高くなり、類似団体を上回っている。</t>
    <phoneticPr fontId="4"/>
  </si>
  <si>
    <t>　漁業集落排水事業は、11処理区のうち供用開始後30年を経過している処理区が4箇所ある。管渠は耐用年数を経過していないものの、ポンプ等の機器類の老朽化は進み、今後、維持管理費や下水道施設の更新のための支出は増加する状況にある。
　経営状況については、類似団体に比べ、企業債残高対事業規模比率、経費回収率、汚水処理原価については良い数値となっているが、経常収支比率は低くなっている。
　老朽化の状況については、管渠は耐用年数を経過していないため数値には表れていないが、類似団体に比べ有形固定資産減価償却率は高くなっており、老朽化は進んでいる。
　このような中、令和6年4月と令和7年4月に下水道使用料を改定し経営の安定化を図り、施設の計画的な更新を推進することとしている。</t>
    <phoneticPr fontId="4"/>
  </si>
  <si>
    <t>①使用料改定により収益が増加し、費用が減少したため、前年度より高くなったが、類似団体を下回っている。
②前年度より高くなり、類似団体を上回っている。他事業を含めた会計全体では欠損金は生じていない。
③未収金の増加により流動資産が増加したため、前年度より高くなったが、類似団体を下回っている。
④企業債現在高が減少したため、前年度より低くなり、類似団体を下回っている。
⑤使用料収入で汚水処理に係る費用を賄えていない。使用料収入の増加に比べ、汚水処理費の増加が少なかったため、前年度より高くなり、類似団体を上回っている。
⑥汚水処理費が増加し、年間有収水量が減少したため、前年度より高くなったが、類似団体を下回っている。
⑦処理水量が減少したため、前年度より低くなり、類似団体を下回っている。
⑧整備は完了している。水洗化人口の減少に比べ、処理区域内人口の減少が多かったため、前年度より高くなり、類似団体を上回っている。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</si>
</sst>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quot;-&quot;">
                  <c:v>0.06</c:v>
                </c:pt>
              </c:numCache>
            </c:numRef>
          </c:val>
          <c:extLst>
            <c:ext xmlns:c16="http://schemas.microsoft.com/office/drawing/2014/chart" uri="{C3380CC4-5D6E-409C-BE32-E72D297353CC}">
              <c16:uniqueId val="{00000000-109F-42F4-A7C5-BDE660222DD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109F-42F4-A7C5-BDE660222DD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36.08</c:v>
                </c:pt>
                <c:pt idx="1">
                  <c:v>35.19</c:v>
                </c:pt>
                <c:pt idx="2">
                  <c:v>33.950000000000003</c:v>
                </c:pt>
                <c:pt idx="3">
                  <c:v>32.94</c:v>
                </c:pt>
                <c:pt idx="4">
                  <c:v>31.51</c:v>
                </c:pt>
              </c:numCache>
            </c:numRef>
          </c:val>
          <c:extLst>
            <c:ext xmlns:c16="http://schemas.microsoft.com/office/drawing/2014/chart" uri="{C3380CC4-5D6E-409C-BE32-E72D297353CC}">
              <c16:uniqueId val="{00000000-35E8-4F07-B94F-E64CA3990A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35E8-4F07-B94F-E64CA3990A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91.09</c:v>
                </c:pt>
                <c:pt idx="1">
                  <c:v>91.08</c:v>
                </c:pt>
                <c:pt idx="2">
                  <c:v>91.24</c:v>
                </c:pt>
                <c:pt idx="3">
                  <c:v>91.48</c:v>
                </c:pt>
                <c:pt idx="4">
                  <c:v>92.06</c:v>
                </c:pt>
              </c:numCache>
            </c:numRef>
          </c:val>
          <c:extLst>
            <c:ext xmlns:c16="http://schemas.microsoft.com/office/drawing/2014/chart" uri="{C3380CC4-5D6E-409C-BE32-E72D297353CC}">
              <c16:uniqueId val="{00000000-3232-41A7-A4C8-9EF369B0E3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3232-41A7-A4C8-9EF369B0E3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95.13</c:v>
                </c:pt>
                <c:pt idx="1">
                  <c:v>96.01</c:v>
                </c:pt>
                <c:pt idx="2">
                  <c:v>94.97</c:v>
                </c:pt>
                <c:pt idx="3">
                  <c:v>92.9</c:v>
                </c:pt>
                <c:pt idx="4">
                  <c:v>93.56</c:v>
                </c:pt>
              </c:numCache>
            </c:numRef>
          </c:val>
          <c:extLst>
            <c:ext xmlns:c16="http://schemas.microsoft.com/office/drawing/2014/chart" uri="{C3380CC4-5D6E-409C-BE32-E72D297353CC}">
              <c16:uniqueId val="{00000000-B3C1-47D7-A7C6-D86CE909F5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95.71</c:v>
                </c:pt>
                <c:pt idx="1">
                  <c:v>96.59</c:v>
                </c:pt>
                <c:pt idx="2">
                  <c:v>96.86</c:v>
                </c:pt>
                <c:pt idx="3">
                  <c:v>97.07</c:v>
                </c:pt>
                <c:pt idx="4">
                  <c:v>99.54</c:v>
                </c:pt>
              </c:numCache>
            </c:numRef>
          </c:val>
          <c:smooth val="0"/>
          <c:extLst>
            <c:ext xmlns:c16="http://schemas.microsoft.com/office/drawing/2014/chart" uri="{C3380CC4-5D6E-409C-BE32-E72D297353CC}">
              <c16:uniqueId val="{00000001-B3C1-47D7-A7C6-D86CE909F5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49.01</c:v>
                </c:pt>
                <c:pt idx="1">
                  <c:v>51.13</c:v>
                </c:pt>
                <c:pt idx="2">
                  <c:v>53.17</c:v>
                </c:pt>
                <c:pt idx="3">
                  <c:v>55.21</c:v>
                </c:pt>
                <c:pt idx="4">
                  <c:v>57.14</c:v>
                </c:pt>
              </c:numCache>
            </c:numRef>
          </c:val>
          <c:extLst>
            <c:ext xmlns:c16="http://schemas.microsoft.com/office/drawing/2014/chart" uri="{C3380CC4-5D6E-409C-BE32-E72D297353CC}">
              <c16:uniqueId val="{00000000-977F-4B0E-9149-AF94320D35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29.9</c:v>
                </c:pt>
                <c:pt idx="1">
                  <c:v>32.58</c:v>
                </c:pt>
                <c:pt idx="2">
                  <c:v>37.479999999999997</c:v>
                </c:pt>
                <c:pt idx="3">
                  <c:v>35.07</c:v>
                </c:pt>
                <c:pt idx="4">
                  <c:v>32.49</c:v>
                </c:pt>
              </c:numCache>
            </c:numRef>
          </c:val>
          <c:smooth val="0"/>
          <c:extLst>
            <c:ext xmlns:c16="http://schemas.microsoft.com/office/drawing/2014/chart" uri="{C3380CC4-5D6E-409C-BE32-E72D297353CC}">
              <c16:uniqueId val="{00000001-977F-4B0E-9149-AF94320D35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77-4CDB-8C3D-6027C96F79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77-4CDB-8C3D-6027C96F79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47.65</c:v>
                </c:pt>
                <c:pt idx="1">
                  <c:v>65.510000000000005</c:v>
                </c:pt>
                <c:pt idx="2">
                  <c:v>89.38</c:v>
                </c:pt>
                <c:pt idx="3">
                  <c:v>122.73</c:v>
                </c:pt>
                <c:pt idx="4">
                  <c:v>147.04</c:v>
                </c:pt>
              </c:numCache>
            </c:numRef>
          </c:val>
          <c:extLst>
            <c:ext xmlns:c16="http://schemas.microsoft.com/office/drawing/2014/chart" uri="{C3380CC4-5D6E-409C-BE32-E72D297353CC}">
              <c16:uniqueId val="{00000000-D2E7-4161-A4D4-2EA1A73A8E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11.66</c:v>
                </c:pt>
                <c:pt idx="1">
                  <c:v>18.57</c:v>
                </c:pt>
                <c:pt idx="2">
                  <c:v>17.78</c:v>
                </c:pt>
                <c:pt idx="3">
                  <c:v>40.729999999999997</c:v>
                </c:pt>
                <c:pt idx="4">
                  <c:v>48.87</c:v>
                </c:pt>
              </c:numCache>
            </c:numRef>
          </c:val>
          <c:smooth val="0"/>
          <c:extLst>
            <c:ext xmlns:c16="http://schemas.microsoft.com/office/drawing/2014/chart" uri="{C3380CC4-5D6E-409C-BE32-E72D297353CC}">
              <c16:uniqueId val="{00000001-D2E7-4161-A4D4-2EA1A73A8E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1.66</c:v>
                </c:pt>
                <c:pt idx="1">
                  <c:v>2.04</c:v>
                </c:pt>
                <c:pt idx="2">
                  <c:v>2.15</c:v>
                </c:pt>
                <c:pt idx="3">
                  <c:v>2.74</c:v>
                </c:pt>
                <c:pt idx="4">
                  <c:v>3.03</c:v>
                </c:pt>
              </c:numCache>
            </c:numRef>
          </c:val>
          <c:extLst>
            <c:ext xmlns:c16="http://schemas.microsoft.com/office/drawing/2014/chart" uri="{C3380CC4-5D6E-409C-BE32-E72D297353CC}">
              <c16:uniqueId val="{00000000-68CB-4062-B81E-908651D4E71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53.11</c:v>
                </c:pt>
                <c:pt idx="1">
                  <c:v>54.48</c:v>
                </c:pt>
                <c:pt idx="2">
                  <c:v>51.12</c:v>
                </c:pt>
                <c:pt idx="3">
                  <c:v>61.08</c:v>
                </c:pt>
                <c:pt idx="4">
                  <c:v>66.510000000000005</c:v>
                </c:pt>
              </c:numCache>
            </c:numRef>
          </c:val>
          <c:smooth val="0"/>
          <c:extLst>
            <c:ext xmlns:c16="http://schemas.microsoft.com/office/drawing/2014/chart" uri="{C3380CC4-5D6E-409C-BE32-E72D297353CC}">
              <c16:uniqueId val="{00000001-68CB-4062-B81E-908651D4E71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897.9</c:v>
                </c:pt>
                <c:pt idx="1">
                  <c:v>863.36</c:v>
                </c:pt>
                <c:pt idx="2">
                  <c:v>832.85</c:v>
                </c:pt>
                <c:pt idx="3">
                  <c:v>790.99</c:v>
                </c:pt>
                <c:pt idx="4">
                  <c:v>715.73</c:v>
                </c:pt>
              </c:numCache>
            </c:numRef>
          </c:val>
          <c:extLst>
            <c:ext xmlns:c16="http://schemas.microsoft.com/office/drawing/2014/chart" uri="{C3380CC4-5D6E-409C-BE32-E72D297353CC}">
              <c16:uniqueId val="{00000000-27F2-42A6-BEF2-9C6FC8769BB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27F2-42A6-BEF2-9C6FC8769BB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81.81</c:v>
                </c:pt>
                <c:pt idx="1">
                  <c:v>80.31</c:v>
                </c:pt>
                <c:pt idx="2">
                  <c:v>71.78</c:v>
                </c:pt>
                <c:pt idx="3">
                  <c:v>68.47</c:v>
                </c:pt>
                <c:pt idx="4">
                  <c:v>69.56</c:v>
                </c:pt>
              </c:numCache>
            </c:numRef>
          </c:val>
          <c:extLst>
            <c:ext xmlns:c16="http://schemas.microsoft.com/office/drawing/2014/chart" uri="{C3380CC4-5D6E-409C-BE32-E72D297353CC}">
              <c16:uniqueId val="{00000000-83ED-4EA3-B2FF-09EA4D3A2AD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83ED-4EA3-B2FF-09EA4D3A2AD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210.24</c:v>
                </c:pt>
                <c:pt idx="1">
                  <c:v>214.9</c:v>
                </c:pt>
                <c:pt idx="2">
                  <c:v>241.24</c:v>
                </c:pt>
                <c:pt idx="3">
                  <c:v>254.21</c:v>
                </c:pt>
                <c:pt idx="4">
                  <c:v>268.49</c:v>
                </c:pt>
              </c:numCache>
            </c:numRef>
          </c:val>
          <c:extLst>
            <c:ext xmlns:c16="http://schemas.microsoft.com/office/drawing/2014/chart" uri="{C3380CC4-5D6E-409C-BE32-E72D297353CC}">
              <c16:uniqueId val="{00000000-BCC9-43D3-9457-3E4D692ECE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BCC9-43D3-9457-3E4D692ECE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3"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島根県　出雲市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自治体職員</v>
      </c>
      <c r="AE8" s="40"/>
      <c r="AF8" s="40"/>
      <c r="AG8" s="40"/>
      <c r="AH8" s="40"/>
      <c r="AI8" s="40"/>
      <c r="AJ8" s="40"/>
      <c r="AK8" s="3"/>
      <c r="AL8" s="41">
        <f>データ!S6</f>
        <v>172327</v>
      </c>
      <c r="AM8" s="41"/>
      <c r="AN8" s="41"/>
      <c r="AO8" s="41"/>
      <c r="AP8" s="41"/>
      <c r="AQ8" s="41"/>
      <c r="AR8" s="41"/>
      <c r="AS8" s="41"/>
      <c r="AT8" s="34">
        <f>データ!T6</f>
        <v>624.32000000000005</v>
      </c>
      <c r="AU8" s="34"/>
      <c r="AV8" s="34"/>
      <c r="AW8" s="34"/>
      <c r="AX8" s="34"/>
      <c r="AY8" s="34"/>
      <c r="AZ8" s="34"/>
      <c r="BA8" s="34"/>
      <c r="BB8" s="34">
        <f>データ!U6</f>
        <v>276.02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54.79</v>
      </c>
      <c r="J10" s="34"/>
      <c r="K10" s="34"/>
      <c r="L10" s="34"/>
      <c r="M10" s="34"/>
      <c r="N10" s="34"/>
      <c r="O10" s="34"/>
      <c r="P10" s="34">
        <f>データ!P6</f>
        <v>1.5</v>
      </c>
      <c r="Q10" s="34"/>
      <c r="R10" s="34"/>
      <c r="S10" s="34"/>
      <c r="T10" s="34"/>
      <c r="U10" s="34"/>
      <c r="V10" s="34"/>
      <c r="W10" s="34">
        <f>データ!Q6</f>
        <v>100</v>
      </c>
      <c r="X10" s="34"/>
      <c r="Y10" s="34"/>
      <c r="Z10" s="34"/>
      <c r="AA10" s="34"/>
      <c r="AB10" s="34"/>
      <c r="AC10" s="34"/>
      <c r="AD10" s="41">
        <f>データ!R6</f>
        <v>3605</v>
      </c>
      <c r="AE10" s="41"/>
      <c r="AF10" s="41"/>
      <c r="AG10" s="41"/>
      <c r="AH10" s="41"/>
      <c r="AI10" s="41"/>
      <c r="AJ10" s="41"/>
      <c r="AK10" s="2"/>
      <c r="AL10" s="41">
        <f>データ!V6</f>
        <v>2583</v>
      </c>
      <c r="AM10" s="41"/>
      <c r="AN10" s="41"/>
      <c r="AO10" s="41"/>
      <c r="AP10" s="41"/>
      <c r="AQ10" s="41"/>
      <c r="AR10" s="41"/>
      <c r="AS10" s="41"/>
      <c r="AT10" s="34">
        <f>データ!W6</f>
        <v>0.87</v>
      </c>
      <c r="AU10" s="34"/>
      <c r="AV10" s="34"/>
      <c r="AW10" s="34"/>
      <c r="AX10" s="34"/>
      <c r="AY10" s="34"/>
      <c r="AZ10" s="34"/>
      <c r="BA10" s="34"/>
      <c r="BB10" s="34">
        <f>データ!X6</f>
        <v>2968.97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2"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27"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uWxtboxiQAaeI6uimWya0trRzPMtEO6Kx4tKXvG/ZvcCaHJhSS567ipJ5kRxJM7s344bv9xAvFhm7TcXMPr+g==" saltValue="BnjrIu97Sj61bcHJueeWM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322032</v>
      </c>
      <c r="D6" s="19">
        <f t="shared" si="3"/>
        <v>46</v>
      </c>
      <c r="E6" s="19">
        <f t="shared" si="3"/>
        <v>17</v>
      </c>
      <c r="F6" s="19">
        <f t="shared" si="3"/>
        <v>6</v>
      </c>
      <c r="G6" s="19">
        <f t="shared" si="3"/>
        <v>0</v>
      </c>
      <c r="H6" s="19" t="str">
        <f t="shared" si="3"/>
        <v>島根県　出雲市</v>
      </c>
      <c r="I6" s="19" t="str">
        <f t="shared" si="3"/>
        <v>法適用</v>
      </c>
      <c r="J6" s="19" t="str">
        <f t="shared" si="3"/>
        <v>下水道事業</v>
      </c>
      <c r="K6" s="19" t="str">
        <f t="shared" si="3"/>
        <v>漁業集落排水</v>
      </c>
      <c r="L6" s="19" t="str">
        <f t="shared" si="3"/>
        <v>H1</v>
      </c>
      <c r="M6" s="19" t="str">
        <f t="shared" si="3"/>
        <v>自治体職員</v>
      </c>
      <c r="N6" s="20" t="str">
        <f t="shared" si="3"/>
        <v>-</v>
      </c>
      <c r="O6" s="20">
        <f t="shared" si="3"/>
        <v>54.79</v>
      </c>
      <c r="P6" s="20">
        <f t="shared" si="3"/>
        <v>1.5</v>
      </c>
      <c r="Q6" s="20">
        <f t="shared" si="3"/>
        <v>100</v>
      </c>
      <c r="R6" s="20">
        <f t="shared" si="3"/>
        <v>3605</v>
      </c>
      <c r="S6" s="20">
        <f t="shared" si="3"/>
        <v>172327</v>
      </c>
      <c r="T6" s="20">
        <f t="shared" si="3"/>
        <v>624.32000000000005</v>
      </c>
      <c r="U6" s="20">
        <f t="shared" si="3"/>
        <v>276.02</v>
      </c>
      <c r="V6" s="20">
        <f t="shared" si="3"/>
        <v>2583</v>
      </c>
      <c r="W6" s="20">
        <f t="shared" si="3"/>
        <v>0.87</v>
      </c>
      <c r="X6" s="20">
        <f t="shared" si="3"/>
        <v>2968.97</v>
      </c>
      <c r="Y6" s="21">
        <f>IF(Y7="",NA(),Y7)</f>
        <v>95.13</v>
      </c>
      <c r="Z6" s="21">
        <f t="shared" ref="Z6:AH6" si="4">IF(Z7="",NA(),Z7)</f>
        <v>96.01</v>
      </c>
      <c r="AA6" s="21">
        <f t="shared" si="4"/>
        <v>94.97</v>
      </c>
      <c r="AB6" s="21">
        <f t="shared" si="4"/>
        <v>92.9</v>
      </c>
      <c r="AC6" s="21">
        <f t="shared" si="4"/>
        <v>93.56</v>
      </c>
      <c r="AD6" s="21">
        <f t="shared" si="4"/>
        <v>95.71</v>
      </c>
      <c r="AE6" s="21">
        <f t="shared" si="4"/>
        <v>96.59</v>
      </c>
      <c r="AF6" s="21">
        <f t="shared" si="4"/>
        <v>96.86</v>
      </c>
      <c r="AG6" s="21">
        <f t="shared" si="4"/>
        <v>97.07</v>
      </c>
      <c r="AH6" s="21">
        <f t="shared" si="4"/>
        <v>99.54</v>
      </c>
      <c r="AI6" s="20" t="str">
        <f>IF(AI7="","",IF(AI7="-","【-】","【"&amp;SUBSTITUTE(TEXT(AI7,"#,##0.00"),"-","△")&amp;"】"))</f>
        <v>【104.55】</v>
      </c>
      <c r="AJ6" s="21">
        <f>IF(AJ7="",NA(),AJ7)</f>
        <v>47.65</v>
      </c>
      <c r="AK6" s="21">
        <f t="shared" ref="AK6:AS6" si="5">IF(AK7="",NA(),AK7)</f>
        <v>65.510000000000005</v>
      </c>
      <c r="AL6" s="21">
        <f t="shared" si="5"/>
        <v>89.38</v>
      </c>
      <c r="AM6" s="21">
        <f t="shared" si="5"/>
        <v>122.73</v>
      </c>
      <c r="AN6" s="21">
        <f t="shared" si="5"/>
        <v>147.04</v>
      </c>
      <c r="AO6" s="21">
        <f t="shared" si="5"/>
        <v>11.66</v>
      </c>
      <c r="AP6" s="21">
        <f t="shared" si="5"/>
        <v>18.57</v>
      </c>
      <c r="AQ6" s="21">
        <f t="shared" si="5"/>
        <v>17.78</v>
      </c>
      <c r="AR6" s="21">
        <f t="shared" si="5"/>
        <v>40.729999999999997</v>
      </c>
      <c r="AS6" s="21">
        <f t="shared" si="5"/>
        <v>48.87</v>
      </c>
      <c r="AT6" s="20" t="str">
        <f>IF(AT7="","",IF(AT7="-","【-】","【"&amp;SUBSTITUTE(TEXT(AT7,"#,##0.00"),"-","△")&amp;"】"))</f>
        <v>【84.87】</v>
      </c>
      <c r="AU6" s="21">
        <f>IF(AU7="",NA(),AU7)</f>
        <v>1.66</v>
      </c>
      <c r="AV6" s="21">
        <f t="shared" ref="AV6:BD6" si="6">IF(AV7="",NA(),AV7)</f>
        <v>2.04</v>
      </c>
      <c r="AW6" s="21">
        <f t="shared" si="6"/>
        <v>2.15</v>
      </c>
      <c r="AX6" s="21">
        <f t="shared" si="6"/>
        <v>2.74</v>
      </c>
      <c r="AY6" s="21">
        <f t="shared" si="6"/>
        <v>3.03</v>
      </c>
      <c r="AZ6" s="21">
        <f t="shared" si="6"/>
        <v>53.11</v>
      </c>
      <c r="BA6" s="21">
        <f t="shared" si="6"/>
        <v>54.48</v>
      </c>
      <c r="BB6" s="21">
        <f t="shared" si="6"/>
        <v>51.12</v>
      </c>
      <c r="BC6" s="21">
        <f t="shared" si="6"/>
        <v>61.08</v>
      </c>
      <c r="BD6" s="21">
        <f t="shared" si="6"/>
        <v>66.510000000000005</v>
      </c>
      <c r="BE6" s="20" t="str">
        <f>IF(BE7="","",IF(BE7="-","【-】","【"&amp;SUBSTITUTE(TEXT(BE7,"#,##0.00"),"-","△")&amp;"】"))</f>
        <v>【71.46】</v>
      </c>
      <c r="BF6" s="21">
        <f>IF(BF7="",NA(),BF7)</f>
        <v>897.9</v>
      </c>
      <c r="BG6" s="21">
        <f t="shared" ref="BG6:BO6" si="7">IF(BG7="",NA(),BG7)</f>
        <v>863.36</v>
      </c>
      <c r="BH6" s="21">
        <f t="shared" si="7"/>
        <v>832.85</v>
      </c>
      <c r="BI6" s="21">
        <f t="shared" si="7"/>
        <v>790.99</v>
      </c>
      <c r="BJ6" s="21">
        <f t="shared" si="7"/>
        <v>715.73</v>
      </c>
      <c r="BK6" s="21">
        <f t="shared" si="7"/>
        <v>807.81</v>
      </c>
      <c r="BL6" s="21">
        <f t="shared" si="7"/>
        <v>733.23</v>
      </c>
      <c r="BM6" s="21">
        <f t="shared" si="7"/>
        <v>607.88</v>
      </c>
      <c r="BN6" s="21">
        <f t="shared" si="7"/>
        <v>892.29</v>
      </c>
      <c r="BO6" s="21">
        <f t="shared" si="7"/>
        <v>871.87</v>
      </c>
      <c r="BP6" s="20" t="str">
        <f>IF(BP7="","",IF(BP7="-","【-】","【"&amp;SUBSTITUTE(TEXT(BP7,"#,##0.00"),"-","△")&amp;"】"))</f>
        <v>【1,223.19】</v>
      </c>
      <c r="BQ6" s="21">
        <f>IF(BQ7="",NA(),BQ7)</f>
        <v>81.81</v>
      </c>
      <c r="BR6" s="21">
        <f t="shared" ref="BR6:BZ6" si="8">IF(BR7="",NA(),BR7)</f>
        <v>80.31</v>
      </c>
      <c r="BS6" s="21">
        <f t="shared" si="8"/>
        <v>71.78</v>
      </c>
      <c r="BT6" s="21">
        <f t="shared" si="8"/>
        <v>68.47</v>
      </c>
      <c r="BU6" s="21">
        <f t="shared" si="8"/>
        <v>69.56</v>
      </c>
      <c r="BV6" s="21">
        <f t="shared" si="8"/>
        <v>49.44</v>
      </c>
      <c r="BW6" s="21">
        <f t="shared" si="8"/>
        <v>54.39</v>
      </c>
      <c r="BX6" s="21">
        <f t="shared" si="8"/>
        <v>48.98</v>
      </c>
      <c r="BY6" s="21">
        <f t="shared" si="8"/>
        <v>46.45</v>
      </c>
      <c r="BZ6" s="21">
        <f t="shared" si="8"/>
        <v>45.44</v>
      </c>
      <c r="CA6" s="20" t="str">
        <f>IF(CA7="","",IF(CA7="-","【-】","【"&amp;SUBSTITUTE(TEXT(CA7,"#,##0.00"),"-","△")&amp;"】"))</f>
        <v>【37.21】</v>
      </c>
      <c r="CB6" s="21">
        <f>IF(CB7="",NA(),CB7)</f>
        <v>210.24</v>
      </c>
      <c r="CC6" s="21">
        <f t="shared" ref="CC6:CK6" si="9">IF(CC7="",NA(),CC7)</f>
        <v>214.9</v>
      </c>
      <c r="CD6" s="21">
        <f t="shared" si="9"/>
        <v>241.24</v>
      </c>
      <c r="CE6" s="21">
        <f t="shared" si="9"/>
        <v>254.21</v>
      </c>
      <c r="CF6" s="21">
        <f t="shared" si="9"/>
        <v>268.49</v>
      </c>
      <c r="CG6" s="21">
        <f t="shared" si="9"/>
        <v>343.49</v>
      </c>
      <c r="CH6" s="21">
        <f t="shared" si="9"/>
        <v>318.06</v>
      </c>
      <c r="CI6" s="21">
        <f t="shared" si="9"/>
        <v>362.51</v>
      </c>
      <c r="CJ6" s="21">
        <f t="shared" si="9"/>
        <v>361.83</v>
      </c>
      <c r="CK6" s="21">
        <f t="shared" si="9"/>
        <v>373.54</v>
      </c>
      <c r="CL6" s="20" t="str">
        <f>IF(CL7="","",IF(CL7="-","【-】","【"&amp;SUBSTITUTE(TEXT(CL7,"#,##0.00"),"-","△")&amp;"】"))</f>
        <v>【462.49】</v>
      </c>
      <c r="CM6" s="21">
        <f>IF(CM7="",NA(),CM7)</f>
        <v>36.08</v>
      </c>
      <c r="CN6" s="21">
        <f t="shared" ref="CN6:CV6" si="10">IF(CN7="",NA(),CN7)</f>
        <v>35.19</v>
      </c>
      <c r="CO6" s="21">
        <f t="shared" si="10"/>
        <v>33.950000000000003</v>
      </c>
      <c r="CP6" s="21">
        <f t="shared" si="10"/>
        <v>32.94</v>
      </c>
      <c r="CQ6" s="21">
        <f t="shared" si="10"/>
        <v>31.51</v>
      </c>
      <c r="CR6" s="21">
        <f t="shared" si="10"/>
        <v>40.29</v>
      </c>
      <c r="CS6" s="21">
        <f t="shared" si="10"/>
        <v>40.11</v>
      </c>
      <c r="CT6" s="21">
        <f t="shared" si="10"/>
        <v>37.67</v>
      </c>
      <c r="CU6" s="21">
        <f t="shared" si="10"/>
        <v>30.99</v>
      </c>
      <c r="CV6" s="21">
        <f t="shared" si="10"/>
        <v>32.82</v>
      </c>
      <c r="CW6" s="20" t="str">
        <f>IF(CW7="","",IF(CW7="-","【-】","【"&amp;SUBSTITUTE(TEXT(CW7,"#,##0.00"),"-","△")&amp;"】"))</f>
        <v>【30.09】</v>
      </c>
      <c r="CX6" s="21">
        <f>IF(CX7="",NA(),CX7)</f>
        <v>91.09</v>
      </c>
      <c r="CY6" s="21">
        <f t="shared" ref="CY6:DG6" si="11">IF(CY7="",NA(),CY7)</f>
        <v>91.08</v>
      </c>
      <c r="CZ6" s="21">
        <f t="shared" si="11"/>
        <v>91.24</v>
      </c>
      <c r="DA6" s="21">
        <f t="shared" si="11"/>
        <v>91.48</v>
      </c>
      <c r="DB6" s="21">
        <f t="shared" si="11"/>
        <v>92.06</v>
      </c>
      <c r="DC6" s="21">
        <f t="shared" si="11"/>
        <v>87.49</v>
      </c>
      <c r="DD6" s="21">
        <f t="shared" si="11"/>
        <v>87.61</v>
      </c>
      <c r="DE6" s="21">
        <f t="shared" si="11"/>
        <v>87.94</v>
      </c>
      <c r="DF6" s="21">
        <f t="shared" si="11"/>
        <v>85.45</v>
      </c>
      <c r="DG6" s="21">
        <f t="shared" si="11"/>
        <v>85.76</v>
      </c>
      <c r="DH6" s="20" t="str">
        <f>IF(DH7="","",IF(DH7="-","【-】","【"&amp;SUBSTITUTE(TEXT(DH7,"#,##0.00"),"-","△")&amp;"】"))</f>
        <v>【80.97】</v>
      </c>
      <c r="DI6" s="21">
        <f>IF(DI7="",NA(),DI7)</f>
        <v>49.01</v>
      </c>
      <c r="DJ6" s="21">
        <f t="shared" ref="DJ6:DR6" si="12">IF(DJ7="",NA(),DJ7)</f>
        <v>51.13</v>
      </c>
      <c r="DK6" s="21">
        <f t="shared" si="12"/>
        <v>53.17</v>
      </c>
      <c r="DL6" s="21">
        <f t="shared" si="12"/>
        <v>55.21</v>
      </c>
      <c r="DM6" s="21">
        <f t="shared" si="12"/>
        <v>57.14</v>
      </c>
      <c r="DN6" s="21">
        <f t="shared" si="12"/>
        <v>29.9</v>
      </c>
      <c r="DO6" s="21">
        <f t="shared" si="12"/>
        <v>32.58</v>
      </c>
      <c r="DP6" s="21">
        <f t="shared" si="12"/>
        <v>37.479999999999997</v>
      </c>
      <c r="DQ6" s="21">
        <f t="shared" si="12"/>
        <v>35.07</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1">
        <f t="shared" si="14"/>
        <v>0.06</v>
      </c>
      <c r="EJ6" s="21">
        <f t="shared" si="14"/>
        <v>0.01</v>
      </c>
      <c r="EK6" s="20">
        <f t="shared" si="14"/>
        <v>0</v>
      </c>
      <c r="EL6" s="21">
        <f t="shared" si="14"/>
        <v>0.02</v>
      </c>
      <c r="EM6" s="20">
        <f t="shared" si="14"/>
        <v>0</v>
      </c>
      <c r="EN6" s="20">
        <f t="shared" si="14"/>
        <v>0</v>
      </c>
      <c r="EO6" s="20" t="str">
        <f>IF(EO7="","",IF(EO7="-","【-】","【"&amp;SUBSTITUTE(TEXT(EO7,"#,##0.00"),"-","△")&amp;"】"))</f>
        <v>【0.00】</v>
      </c>
    </row>
    <row r="7" spans="1:148" s="22" customFormat="1" x14ac:dyDescent="0.2">
      <c r="A7" s="14"/>
      <c r="B7" s="23">
        <v>2024</v>
      </c>
      <c r="C7" s="23">
        <v>322032</v>
      </c>
      <c r="D7" s="23">
        <v>46</v>
      </c>
      <c r="E7" s="23">
        <v>17</v>
      </c>
      <c r="F7" s="23">
        <v>6</v>
      </c>
      <c r="G7" s="23">
        <v>0</v>
      </c>
      <c r="H7" s="23" t="s">
        <v>96</v>
      </c>
      <c r="I7" s="23" t="s">
        <v>97</v>
      </c>
      <c r="J7" s="23" t="s">
        <v>98</v>
      </c>
      <c r="K7" s="23" t="s">
        <v>99</v>
      </c>
      <c r="L7" s="23" t="s">
        <v>100</v>
      </c>
      <c r="M7" s="23" t="s">
        <v>101</v>
      </c>
      <c r="N7" s="24" t="s">
        <v>102</v>
      </c>
      <c r="O7" s="24">
        <v>54.79</v>
      </c>
      <c r="P7" s="24">
        <v>1.5</v>
      </c>
      <c r="Q7" s="24">
        <v>100</v>
      </c>
      <c r="R7" s="24">
        <v>3605</v>
      </c>
      <c r="S7" s="24">
        <v>172327</v>
      </c>
      <c r="T7" s="24">
        <v>624.32000000000005</v>
      </c>
      <c r="U7" s="24">
        <v>276.02</v>
      </c>
      <c r="V7" s="24">
        <v>2583</v>
      </c>
      <c r="W7" s="24">
        <v>0.87</v>
      </c>
      <c r="X7" s="24">
        <v>2968.97</v>
      </c>
      <c r="Y7" s="24">
        <v>95.13</v>
      </c>
      <c r="Z7" s="24">
        <v>96.01</v>
      </c>
      <c r="AA7" s="24">
        <v>94.97</v>
      </c>
      <c r="AB7" s="24">
        <v>92.9</v>
      </c>
      <c r="AC7" s="24">
        <v>93.56</v>
      </c>
      <c r="AD7" s="24">
        <v>95.71</v>
      </c>
      <c r="AE7" s="24">
        <v>96.59</v>
      </c>
      <c r="AF7" s="24">
        <v>96.86</v>
      </c>
      <c r="AG7" s="24">
        <v>97.07</v>
      </c>
      <c r="AH7" s="24">
        <v>99.54</v>
      </c>
      <c r="AI7" s="24">
        <v>104.55</v>
      </c>
      <c r="AJ7" s="24">
        <v>47.65</v>
      </c>
      <c r="AK7" s="24">
        <v>65.510000000000005</v>
      </c>
      <c r="AL7" s="24">
        <v>89.38</v>
      </c>
      <c r="AM7" s="24">
        <v>122.73</v>
      </c>
      <c r="AN7" s="24">
        <v>147.04</v>
      </c>
      <c r="AO7" s="24">
        <v>11.66</v>
      </c>
      <c r="AP7" s="24">
        <v>18.57</v>
      </c>
      <c r="AQ7" s="24">
        <v>17.78</v>
      </c>
      <c r="AR7" s="24">
        <v>40.729999999999997</v>
      </c>
      <c r="AS7" s="24">
        <v>48.87</v>
      </c>
      <c r="AT7" s="24">
        <v>84.87</v>
      </c>
      <c r="AU7" s="24">
        <v>1.66</v>
      </c>
      <c r="AV7" s="24">
        <v>2.04</v>
      </c>
      <c r="AW7" s="24">
        <v>2.15</v>
      </c>
      <c r="AX7" s="24">
        <v>2.74</v>
      </c>
      <c r="AY7" s="24">
        <v>3.03</v>
      </c>
      <c r="AZ7" s="24">
        <v>53.11</v>
      </c>
      <c r="BA7" s="24">
        <v>54.48</v>
      </c>
      <c r="BB7" s="24">
        <v>51.12</v>
      </c>
      <c r="BC7" s="24">
        <v>61.08</v>
      </c>
      <c r="BD7" s="24">
        <v>66.510000000000005</v>
      </c>
      <c r="BE7" s="24">
        <v>71.459999999999994</v>
      </c>
      <c r="BF7" s="24">
        <v>897.9</v>
      </c>
      <c r="BG7" s="24">
        <v>863.36</v>
      </c>
      <c r="BH7" s="24">
        <v>832.85</v>
      </c>
      <c r="BI7" s="24">
        <v>790.99</v>
      </c>
      <c r="BJ7" s="24">
        <v>715.73</v>
      </c>
      <c r="BK7" s="24">
        <v>807.81</v>
      </c>
      <c r="BL7" s="24">
        <v>733.23</v>
      </c>
      <c r="BM7" s="24">
        <v>607.88</v>
      </c>
      <c r="BN7" s="24">
        <v>892.29</v>
      </c>
      <c r="BO7" s="24">
        <v>871.87</v>
      </c>
      <c r="BP7" s="24">
        <v>1223.19</v>
      </c>
      <c r="BQ7" s="24">
        <v>81.81</v>
      </c>
      <c r="BR7" s="24">
        <v>80.31</v>
      </c>
      <c r="BS7" s="24">
        <v>71.78</v>
      </c>
      <c r="BT7" s="24">
        <v>68.47</v>
      </c>
      <c r="BU7" s="24">
        <v>69.56</v>
      </c>
      <c r="BV7" s="24">
        <v>49.44</v>
      </c>
      <c r="BW7" s="24">
        <v>54.39</v>
      </c>
      <c r="BX7" s="24">
        <v>48.98</v>
      </c>
      <c r="BY7" s="24">
        <v>46.45</v>
      </c>
      <c r="BZ7" s="24">
        <v>45.44</v>
      </c>
      <c r="CA7" s="24">
        <v>37.21</v>
      </c>
      <c r="CB7" s="24">
        <v>210.24</v>
      </c>
      <c r="CC7" s="24">
        <v>214.9</v>
      </c>
      <c r="CD7" s="24">
        <v>241.24</v>
      </c>
      <c r="CE7" s="24">
        <v>254.21</v>
      </c>
      <c r="CF7" s="24">
        <v>268.49</v>
      </c>
      <c r="CG7" s="24">
        <v>343.49</v>
      </c>
      <c r="CH7" s="24">
        <v>318.06</v>
      </c>
      <c r="CI7" s="24">
        <v>362.51</v>
      </c>
      <c r="CJ7" s="24">
        <v>361.83</v>
      </c>
      <c r="CK7" s="24">
        <v>373.54</v>
      </c>
      <c r="CL7" s="24">
        <v>462.49</v>
      </c>
      <c r="CM7" s="24">
        <v>36.08</v>
      </c>
      <c r="CN7" s="24">
        <v>35.19</v>
      </c>
      <c r="CO7" s="24">
        <v>33.950000000000003</v>
      </c>
      <c r="CP7" s="24">
        <v>32.94</v>
      </c>
      <c r="CQ7" s="24">
        <v>31.51</v>
      </c>
      <c r="CR7" s="24">
        <v>40.29</v>
      </c>
      <c r="CS7" s="24">
        <v>40.11</v>
      </c>
      <c r="CT7" s="24">
        <v>37.67</v>
      </c>
      <c r="CU7" s="24">
        <v>30.99</v>
      </c>
      <c r="CV7" s="24">
        <v>32.82</v>
      </c>
      <c r="CW7" s="24">
        <v>30.09</v>
      </c>
      <c r="CX7" s="24">
        <v>91.09</v>
      </c>
      <c r="CY7" s="24">
        <v>91.08</v>
      </c>
      <c r="CZ7" s="24">
        <v>91.24</v>
      </c>
      <c r="DA7" s="24">
        <v>91.48</v>
      </c>
      <c r="DB7" s="24">
        <v>92.06</v>
      </c>
      <c r="DC7" s="24">
        <v>87.49</v>
      </c>
      <c r="DD7" s="24">
        <v>87.61</v>
      </c>
      <c r="DE7" s="24">
        <v>87.94</v>
      </c>
      <c r="DF7" s="24">
        <v>85.45</v>
      </c>
      <c r="DG7" s="24">
        <v>85.76</v>
      </c>
      <c r="DH7" s="24">
        <v>80.97</v>
      </c>
      <c r="DI7" s="24">
        <v>49.01</v>
      </c>
      <c r="DJ7" s="24">
        <v>51.13</v>
      </c>
      <c r="DK7" s="24">
        <v>53.17</v>
      </c>
      <c r="DL7" s="24">
        <v>55.21</v>
      </c>
      <c r="DM7" s="24">
        <v>57.14</v>
      </c>
      <c r="DN7" s="24">
        <v>29.9</v>
      </c>
      <c r="DO7" s="24">
        <v>32.58</v>
      </c>
      <c r="DP7" s="24">
        <v>37.479999999999997</v>
      </c>
      <c r="DQ7" s="24">
        <v>35.07</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0.06</v>
      </c>
      <c r="EJ7" s="24">
        <v>0.01</v>
      </c>
      <c r="EK7" s="24">
        <v>0</v>
      </c>
      <c r="EL7" s="24">
        <v>0.02</v>
      </c>
      <c r="EM7" s="24">
        <v>0</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2026-02-03T02:17:32Z</cp:lastPrinted>
  <dcterms:created xsi:type="dcterms:W3CDTF">2025-12-23T06:26:12Z</dcterms:created>
  <dcterms:modified xsi:type="dcterms:W3CDTF">2026-02-03T02:25:58Z</dcterms:modified>
  <cp:category/>
</cp:coreProperties>
</file>