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4_団体→県\03_出雲市\"/>
    </mc:Choice>
  </mc:AlternateContent>
  <xr:revisionPtr revIDLastSave="0" documentId="13_ncr:1_{181FC8F5-4047-41C3-9422-27CFE6FD58AF}" xr6:coauthVersionLast="47" xr6:coauthVersionMax="47" xr10:uidLastSave="{00000000-0000-0000-0000-000000000000}"/>
  <workbookProtection workbookAlgorithmName="SHA-512" workbookHashValue="HuAX/hyY7aK8XBjmiDe6CHpdZCvBn6Z/5sB/P/ACX0twcb0EvsgQ+Oyg49SN7opnz+tP+l7GGVzgtEL9AwfzaA==" workbookSaltValue="W+tFNPiLb9e6wARdwfjBxA==" workbookSpinCount="100000" lockStructure="1"/>
  <bookViews>
    <workbookView xWindow="28680" yWindow="112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E85"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<sst xmlns="http://schemas.openxmlformats.org/spreadsheetml/2006/main" count="231" uniqueCount="115">
  <si>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</si>
  <si>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</si>
  <si>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</si>
  <si>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</si>
  <si>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</si>
  <si>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</si>
  <si>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</si>
  <si>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</si>
  <si>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</si>
  <si>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</si>
  <si>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</si>
  <si>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</si>
  <si>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</si>
  <si>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</si>
  <si>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</si>
  <si>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</si>
  <si>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</si>
  <si>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</si>
  <si>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</si>
  <si>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</si>
  <si>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</si>
  <si>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</si>
  <si>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</si>
  <si>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</si>
  <si>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</si>
  <si>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</si>
  <si>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</si>
  <si>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</si>
  <si>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</si>
  <si>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</si>
  <si>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</si>
  <si>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</si>
  <si>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</si>
  <si>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</si>
  <si>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</si>
  <si>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</si>
  <si>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</si>
  <si>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</si>
  <si>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</si>
  <si>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</si>
  <si>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</si>
  <si>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</si>
  <si>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</si>
  <si>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</si>
  <si>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</si>
  <si>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</si>
  <si>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</si>
  <si>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</si>
  <si>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</si>
  <si>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</si>
  <si>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</si>
  <si>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</si>
  <si>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</si>
  <si>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</si>
  <si>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</si>
  <si>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</si>
  <si>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</si>
  <si>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</si>
  <si>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</si>
  <si>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</si>
  <si>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</si>
  <si>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</si>
  <si>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</si>
  <si>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</si>
  <si>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</si>
  <si>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</si>
  <si>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</si>
  <si>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</si>
  <si>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</si>
  <si>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</si>
  <si>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</si>
  <si>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</si>
  <si>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</si>
  <si>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</si>
  <si>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</si>
  <si>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</si>
  <si>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</si>
  <si>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</si>
  <si>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</si>
  <si>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</si>
  <si>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</si>
  <si>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</si>
  <si>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</si>
  <si>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</si>
  <si>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</si>
  <si>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</si>
  <si>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</si>
  <si>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</si>
  <si>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</si>
  <si>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</si>
  <si>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</si>
  <si>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</si>
  <si>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</si>
  <si>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</si>
  <si>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</si>
  <si>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</si>
  <si>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出雲市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</si>
  <si>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</si>
  <si>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</si>
  <si>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</si>
  <si>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</si>
  <si>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</si>
  <si>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</si>
  <si>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</si>
  <si>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</si>
  <si>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</si>
  <si>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</si>
  <si>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</si>
  <si>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</si>
  <si>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</si>
  <si>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</si>
  <si>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</si>
  <si>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は、38処理区のうち供用開始後30年以上を経過している処理区が9箇所ある。管渠は耐用年数を経過していないものの、ポンプ等の機器類の老朽化は進み、今後、維持管理費や下水道施設の更新のための支出は増加する状況にある。
　経営状況については、類似団体に比べ、経費回収率、汚水処理原価については良い数値となっているが、経常収支比率は低く、企業債残高対事業規模比率は高くなっている。
　老朽化の状況については、管渠は耐用年数を経過していないため数値には表れていないが、類似団体に比べ有形固定資産減価償却率は高くなっており、老朽化は進んでいる。
　このような中、令和6年4月と令和7年4月に下水道使用料を改定し経営の安定化を図り、施設の計画的な更新を推進することとしている。</t>
    <phoneticPr fontId="4"/>
  </si>
  <si>
    <t>①管渠については、耐用年数を経過していない。供用開始後41年を経過し、減価償却費累計額が増加したため、前年度より高くなり、類似団体を上回っている。
②管渠の耐用年数は経過していない。
③管渠調査等により判明した不良箇所について更新を行っている。前年度より更新管渠延長が減少したため低くなったが、類似団体を上回っている。</t>
    <phoneticPr fontId="4"/>
  </si>
  <si>
    <r>
      <t>①収益の減少に比べ、費用の減少が少なかったため、前年度より低くなり、類似団体を下回っている。
②前年度より高くなったが、類似団体を下回っている。他事業を含めた会計全体では欠損金は生じていない。
③企業債の減少により流動負債が減少したため、前年度より高くなり、類似団体を上回っている。
④企業債現在高が減少したため、前年度より低くなったが、類似団体を上回っている。
⑤使用料収入で汚水処理に係る費用を賄えていない。使用料収入の減少率に比べ、汚水処理費の減少率が低かったため、前年度より低くなったが、類似団体を上回っている。
⑥汚水処理費の減少に比べ、年間有収水量</t>
    </r>
    <r>
      <rPr>
        <sz val="11"/>
        <color rgb="FFFF0000"/>
        <rFont val="ＭＳ ゴシック"/>
        <family val="3"/>
        <charset val="128"/>
      </rPr>
      <t>の</t>
    </r>
    <r>
      <rPr>
        <sz val="11"/>
        <color theme="1"/>
        <rFont val="ＭＳ ゴシック"/>
        <family val="3"/>
        <charset val="128"/>
      </rPr>
      <t>減少が多かったため、前年度より高くなったが、類似団体を下回っている。
⑦処理水量が減少したため、前年度より低くなったが、類似団体を上回っている。
⑧整備は完了している。水洗化人口の減少に比べ、処理区域内人口の減少が多かったため、前年度より高くなり、類似団体を上回っている。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</si>
</sst>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0.19</c:v>
                </c:pt>
                <c:pt idx="2">
                  <c:v>0.17</c:v>
                </c:pt>
                <c:pt idx="3">
                  <c:v>0.14000000000000001</c:v>
                </c:pt>
                <c:pt idx="4">
                  <c:v>0.13</c:v>
                </c:pt>
              </c:numCache>
            </c:numRef>
          </c:val>
          <c:extLst>
            <c:ext xmlns:c16="http://schemas.microsoft.com/office/drawing/2014/chart" uri="{C3380CC4-5D6E-409C-BE32-E72D297353CC}">
              <c16:uniqueId val="{00000000-30F1-4E34-819E-A803B2BC51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30F1-4E34-819E-A803B2BC51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62.13</c:v>
                </c:pt>
                <c:pt idx="1">
                  <c:v>62.55</c:v>
                </c:pt>
                <c:pt idx="2">
                  <c:v>61.77</c:v>
                </c:pt>
                <c:pt idx="3">
                  <c:v>63.45</c:v>
                </c:pt>
                <c:pt idx="4">
                  <c:v>59.41</c:v>
                </c:pt>
              </c:numCache>
            </c:numRef>
          </c:val>
          <c:extLst>
            <c:ext xmlns:c16="http://schemas.microsoft.com/office/drawing/2014/chart" uri="{C3380CC4-5D6E-409C-BE32-E72D297353CC}">
              <c16:uniqueId val="{00000000-F832-489B-B1A9-ADEBB76519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F832-489B-B1A9-ADEBB76519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92.3</c:v>
                </c:pt>
                <c:pt idx="1">
                  <c:v>92.7</c:v>
                </c:pt>
                <c:pt idx="2">
                  <c:v>92.84</c:v>
                </c:pt>
                <c:pt idx="3">
                  <c:v>93.17</c:v>
                </c:pt>
                <c:pt idx="4">
                  <c:v>94.13</c:v>
                </c:pt>
              </c:numCache>
            </c:numRef>
          </c:val>
          <c:extLst>
            <c:ext xmlns:c16="http://schemas.microsoft.com/office/drawing/2014/chart" uri="{C3380CC4-5D6E-409C-BE32-E72D297353CC}">
              <c16:uniqueId val="{00000000-0268-4660-B48F-7D01393710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0268-4660-B48F-7D01393710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104.33</c:v>
                </c:pt>
                <c:pt idx="1">
                  <c:v>104.12</c:v>
                </c:pt>
                <c:pt idx="2">
                  <c:v>101.87</c:v>
                </c:pt>
                <c:pt idx="3">
                  <c:v>100.58</c:v>
                </c:pt>
                <c:pt idx="4">
                  <c:v>93.64</c:v>
                </c:pt>
              </c:numCache>
            </c:numRef>
          </c:val>
          <c:extLst>
            <c:ext xmlns:c16="http://schemas.microsoft.com/office/drawing/2014/chart" uri="{C3380CC4-5D6E-409C-BE32-E72D297353CC}">
              <c16:uniqueId val="{00000000-D9AF-4A2A-B0F1-1B0F0D0212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D9AF-4A2A-B0F1-1B0F0D0212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47.79</c:v>
                </c:pt>
                <c:pt idx="1">
                  <c:v>49.52</c:v>
                </c:pt>
                <c:pt idx="2">
                  <c:v>51.18</c:v>
                </c:pt>
                <c:pt idx="3">
                  <c:v>52.76</c:v>
                </c:pt>
                <c:pt idx="4">
                  <c:v>54.54</c:v>
                </c:pt>
              </c:numCache>
            </c:numRef>
          </c:val>
          <c:extLst>
            <c:ext xmlns:c16="http://schemas.microsoft.com/office/drawing/2014/chart" uri="{C3380CC4-5D6E-409C-BE32-E72D297353CC}">
              <c16:uniqueId val="{00000000-6334-4004-825E-30E53A873C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6334-4004-825E-30E53A873C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78-4C16-91EC-D41A088D73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3D78-4C16-91EC-D41A088D73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27.15</c:v>
                </c:pt>
              </c:numCache>
            </c:numRef>
          </c:val>
          <c:extLst>
            <c:ext xmlns:c16="http://schemas.microsoft.com/office/drawing/2014/chart" uri="{C3380CC4-5D6E-409C-BE32-E72D297353CC}">
              <c16:uniqueId val="{00000000-4F0F-4529-A771-8F5F9F7FF7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4F0F-4529-A771-8F5F9F7FF7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20.8</c:v>
                </c:pt>
                <c:pt idx="1">
                  <c:v>36.25</c:v>
                </c:pt>
                <c:pt idx="2">
                  <c:v>52.56</c:v>
                </c:pt>
                <c:pt idx="3">
                  <c:v>69.36</c:v>
                </c:pt>
                <c:pt idx="4">
                  <c:v>76.81</c:v>
                </c:pt>
              </c:numCache>
            </c:numRef>
          </c:val>
          <c:extLst>
            <c:ext xmlns:c16="http://schemas.microsoft.com/office/drawing/2014/chart" uri="{C3380CC4-5D6E-409C-BE32-E72D297353CC}">
              <c16:uniqueId val="{00000000-DFC1-4F88-A244-DFC0D97C03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DFC1-4F88-A244-DFC0D97C03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1162.97</c:v>
                </c:pt>
                <c:pt idx="1">
                  <c:v>1134.96</c:v>
                </c:pt>
                <c:pt idx="2">
                  <c:v>1102.23</c:v>
                </c:pt>
                <c:pt idx="3">
                  <c:v>1064.7</c:v>
                </c:pt>
                <c:pt idx="4">
                  <c:v>994.03</c:v>
                </c:pt>
              </c:numCache>
            </c:numRef>
          </c:val>
          <c:extLst>
            <c:ext xmlns:c16="http://schemas.microsoft.com/office/drawing/2014/chart" uri="{C3380CC4-5D6E-409C-BE32-E72D297353CC}">
              <c16:uniqueId val="{00000000-21FA-4A4E-80CC-32B2C25C41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21FA-4A4E-80CC-32B2C25C41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95.47</c:v>
                </c:pt>
                <c:pt idx="1">
                  <c:v>88.6</c:v>
                </c:pt>
                <c:pt idx="2">
                  <c:v>80.73</c:v>
                </c:pt>
                <c:pt idx="3">
                  <c:v>77.38</c:v>
                </c:pt>
                <c:pt idx="4">
                  <c:v>77.36</c:v>
                </c:pt>
              </c:numCache>
            </c:numRef>
          </c:val>
          <c:extLst>
            <c:ext xmlns:c16="http://schemas.microsoft.com/office/drawing/2014/chart" uri="{C3380CC4-5D6E-409C-BE32-E72D297353CC}">
              <c16:uniqueId val="{00000000-51A9-4CCE-A091-A65B36CD0F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51A9-4CCE-A091-A65B36CD0F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179</c:v>
                </c:pt>
                <c:pt idx="1">
                  <c:v>192.97</c:v>
                </c:pt>
                <c:pt idx="2">
                  <c:v>211.59</c:v>
                </c:pt>
                <c:pt idx="3">
                  <c:v>220.97</c:v>
                </c:pt>
                <c:pt idx="4">
                  <c:v>234.62</c:v>
                </c:pt>
              </c:numCache>
            </c:numRef>
          </c:val>
          <c:extLst>
            <c:ext xmlns:c16="http://schemas.microsoft.com/office/drawing/2014/chart" uri="{C3380CC4-5D6E-409C-BE32-E72D297353CC}">
              <c16:uniqueId val="{00000000-CF84-492E-B08F-3F1E43EBBF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CF84-492E-B08F-3F1E43EBBF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6" zoomScaleNormal="100" workbookViewId="0">
      <selection activeCell="CJ46" sqref="CJ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島根県　出雲市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自治体職員</v>
      </c>
      <c r="AE8" s="65"/>
      <c r="AF8" s="65"/>
      <c r="AG8" s="65"/>
      <c r="AH8" s="65"/>
      <c r="AI8" s="65"/>
      <c r="AJ8" s="65"/>
      <c r="AK8" s="3"/>
      <c r="AL8" s="44">
        <f>データ!S6</f>
        <v>172327</v>
      </c>
      <c r="AM8" s="44"/>
      <c r="AN8" s="44"/>
      <c r="AO8" s="44"/>
      <c r="AP8" s="44"/>
      <c r="AQ8" s="44"/>
      <c r="AR8" s="44"/>
      <c r="AS8" s="44"/>
      <c r="AT8" s="45">
        <f>データ!T6</f>
        <v>624.32000000000005</v>
      </c>
      <c r="AU8" s="45"/>
      <c r="AV8" s="45"/>
      <c r="AW8" s="45"/>
      <c r="AX8" s="45"/>
      <c r="AY8" s="45"/>
      <c r="AZ8" s="45"/>
      <c r="BA8" s="45"/>
      <c r="BB8" s="45">
        <f>データ!U6</f>
        <v>276.02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50.91</v>
      </c>
      <c r="J10" s="45"/>
      <c r="K10" s="45"/>
      <c r="L10" s="45"/>
      <c r="M10" s="45"/>
      <c r="N10" s="45"/>
      <c r="O10" s="45"/>
      <c r="P10" s="45">
        <f>データ!P6</f>
        <v>14.36</v>
      </c>
      <c r="Q10" s="45"/>
      <c r="R10" s="45"/>
      <c r="S10" s="45"/>
      <c r="T10" s="45"/>
      <c r="U10" s="45"/>
      <c r="V10" s="45"/>
      <c r="W10" s="45">
        <f>データ!Q6</f>
        <v>81.53</v>
      </c>
      <c r="X10" s="45"/>
      <c r="Y10" s="45"/>
      <c r="Z10" s="45"/>
      <c r="AA10" s="45"/>
      <c r="AB10" s="45"/>
      <c r="AC10" s="45"/>
      <c r="AD10" s="44">
        <f>データ!R6</f>
        <v>3605</v>
      </c>
      <c r="AE10" s="44"/>
      <c r="AF10" s="44"/>
      <c r="AG10" s="44"/>
      <c r="AH10" s="44"/>
      <c r="AI10" s="44"/>
      <c r="AJ10" s="44"/>
      <c r="AK10" s="2"/>
      <c r="AL10" s="44">
        <f>データ!V6</f>
        <v>24667</v>
      </c>
      <c r="AM10" s="44"/>
      <c r="AN10" s="44"/>
      <c r="AO10" s="44"/>
      <c r="AP10" s="44"/>
      <c r="AQ10" s="44"/>
      <c r="AR10" s="44"/>
      <c r="AS10" s="44"/>
      <c r="AT10" s="45">
        <f>データ!W6</f>
        <v>10.67</v>
      </c>
      <c r="AU10" s="45"/>
      <c r="AV10" s="45"/>
      <c r="AW10" s="45"/>
      <c r="AX10" s="45"/>
      <c r="AY10" s="45"/>
      <c r="AZ10" s="45"/>
      <c r="BA10" s="45"/>
      <c r="BB10" s="45">
        <f>データ!X6</f>
        <v>2311.81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2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kqJyr//y1/2qIpL7DiUElnQ8g6eZFpNJpBGX+7a2phzHTSBazoYhgEEvWWhG+oN/WeWoyspu8qxJNx0iSATrQ==" saltValue="+NJ9JlDJXYmlqcKC/Iaj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322032</v>
      </c>
      <c r="D6" s="19">
        <f t="shared" si="3"/>
        <v>46</v>
      </c>
      <c r="E6" s="19">
        <f t="shared" si="3"/>
        <v>17</v>
      </c>
      <c r="F6" s="19">
        <f t="shared" si="3"/>
        <v>5</v>
      </c>
      <c r="G6" s="19">
        <f t="shared" si="3"/>
        <v>0</v>
      </c>
      <c r="H6" s="19" t="str">
        <f t="shared" si="3"/>
        <v>島根県　出雲市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50.91</v>
      </c>
      <c r="P6" s="20">
        <f t="shared" si="3"/>
        <v>14.36</v>
      </c>
      <c r="Q6" s="20">
        <f t="shared" si="3"/>
        <v>81.53</v>
      </c>
      <c r="R6" s="20">
        <f t="shared" si="3"/>
        <v>3605</v>
      </c>
      <c r="S6" s="20">
        <f t="shared" si="3"/>
        <v>172327</v>
      </c>
      <c r="T6" s="20">
        <f t="shared" si="3"/>
        <v>624.32000000000005</v>
      </c>
      <c r="U6" s="20">
        <f t="shared" si="3"/>
        <v>276.02</v>
      </c>
      <c r="V6" s="20">
        <f t="shared" si="3"/>
        <v>24667</v>
      </c>
      <c r="W6" s="20">
        <f t="shared" si="3"/>
        <v>10.67</v>
      </c>
      <c r="X6" s="20">
        <f t="shared" si="3"/>
        <v>2311.81</v>
      </c>
      <c r="Y6" s="21">
        <f>IF(Y7="",NA(),Y7)</f>
        <v>104.33</v>
      </c>
      <c r="Z6" s="21">
        <f t="shared" ref="Z6:AH6" si="4">IF(Z7="",NA(),Z7)</f>
        <v>104.12</v>
      </c>
      <c r="AA6" s="21">
        <f t="shared" si="4"/>
        <v>101.87</v>
      </c>
      <c r="AB6" s="21">
        <f t="shared" si="4"/>
        <v>100.58</v>
      </c>
      <c r="AC6" s="21">
        <f t="shared" si="4"/>
        <v>93.64</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1">
        <f t="shared" si="5"/>
        <v>27.15</v>
      </c>
      <c r="AO6" s="21">
        <f t="shared" si="5"/>
        <v>101.24</v>
      </c>
      <c r="AP6" s="21">
        <f t="shared" si="5"/>
        <v>124.9</v>
      </c>
      <c r="AQ6" s="21">
        <f t="shared" si="5"/>
        <v>124.8</v>
      </c>
      <c r="AR6" s="21">
        <f t="shared" si="5"/>
        <v>120.64</v>
      </c>
      <c r="AS6" s="21">
        <f t="shared" si="5"/>
        <v>100.31</v>
      </c>
      <c r="AT6" s="20" t="str">
        <f>IF(AT7="","",IF(AT7="-","【-】","【"&amp;SUBSTITUTE(TEXT(AT7,"#,##0.00"),"-","△")&amp;"】"))</f>
        <v>【102.74】</v>
      </c>
      <c r="AU6" s="21">
        <f>IF(AU7="",NA(),AU7)</f>
        <v>20.8</v>
      </c>
      <c r="AV6" s="21">
        <f t="shared" ref="AV6:BD6" si="6">IF(AV7="",NA(),AV7)</f>
        <v>36.25</v>
      </c>
      <c r="AW6" s="21">
        <f t="shared" si="6"/>
        <v>52.56</v>
      </c>
      <c r="AX6" s="21">
        <f t="shared" si="6"/>
        <v>69.36</v>
      </c>
      <c r="AY6" s="21">
        <f t="shared" si="6"/>
        <v>76.81</v>
      </c>
      <c r="AZ6" s="21">
        <f t="shared" si="6"/>
        <v>37.24</v>
      </c>
      <c r="BA6" s="21">
        <f t="shared" si="6"/>
        <v>33.58</v>
      </c>
      <c r="BB6" s="21">
        <f t="shared" si="6"/>
        <v>35.42</v>
      </c>
      <c r="BC6" s="21">
        <f t="shared" si="6"/>
        <v>39.82</v>
      </c>
      <c r="BD6" s="21">
        <f t="shared" si="6"/>
        <v>41.03</v>
      </c>
      <c r="BE6" s="20" t="str">
        <f>IF(BE7="","",IF(BE7="-","【-】","【"&amp;SUBSTITUTE(TEXT(BE7,"#,##0.00"),"-","△")&amp;"】"))</f>
        <v>【47.19】</v>
      </c>
      <c r="BF6" s="21">
        <f>IF(BF7="",NA(),BF7)</f>
        <v>1162.97</v>
      </c>
      <c r="BG6" s="21">
        <f t="shared" ref="BG6:BO6" si="7">IF(BG7="",NA(),BG7)</f>
        <v>1134.96</v>
      </c>
      <c r="BH6" s="21">
        <f t="shared" si="7"/>
        <v>1102.23</v>
      </c>
      <c r="BI6" s="21">
        <f t="shared" si="7"/>
        <v>1064.7</v>
      </c>
      <c r="BJ6" s="21">
        <f t="shared" si="7"/>
        <v>994.03</v>
      </c>
      <c r="BK6" s="21">
        <f t="shared" si="7"/>
        <v>783.8</v>
      </c>
      <c r="BL6" s="21">
        <f t="shared" si="7"/>
        <v>778.81</v>
      </c>
      <c r="BM6" s="21">
        <f t="shared" si="7"/>
        <v>718.49</v>
      </c>
      <c r="BN6" s="21">
        <f t="shared" si="7"/>
        <v>743.31</v>
      </c>
      <c r="BO6" s="21">
        <f t="shared" si="7"/>
        <v>796.8</v>
      </c>
      <c r="BP6" s="20" t="str">
        <f>IF(BP7="","",IF(BP7="-","【-】","【"&amp;SUBSTITUTE(TEXT(BP7,"#,##0.00"),"-","△")&amp;"】"))</f>
        <v>【798.10】</v>
      </c>
      <c r="BQ6" s="21">
        <f>IF(BQ7="",NA(),BQ7)</f>
        <v>95.47</v>
      </c>
      <c r="BR6" s="21">
        <f t="shared" ref="BR6:BZ6" si="8">IF(BR7="",NA(),BR7)</f>
        <v>88.6</v>
      </c>
      <c r="BS6" s="21">
        <f t="shared" si="8"/>
        <v>80.73</v>
      </c>
      <c r="BT6" s="21">
        <f t="shared" si="8"/>
        <v>77.38</v>
      </c>
      <c r="BU6" s="21">
        <f t="shared" si="8"/>
        <v>77.36</v>
      </c>
      <c r="BV6" s="21">
        <f t="shared" si="8"/>
        <v>68.11</v>
      </c>
      <c r="BW6" s="21">
        <f t="shared" si="8"/>
        <v>67.23</v>
      </c>
      <c r="BX6" s="21">
        <f t="shared" si="8"/>
        <v>61.82</v>
      </c>
      <c r="BY6" s="21">
        <f t="shared" si="8"/>
        <v>61.15</v>
      </c>
      <c r="BZ6" s="21">
        <f t="shared" si="8"/>
        <v>58.41</v>
      </c>
      <c r="CA6" s="20" t="str">
        <f>IF(CA7="","",IF(CA7="-","【-】","【"&amp;SUBSTITUTE(TEXT(CA7,"#,##0.00"),"-","△")&amp;"】"))</f>
        <v>【54.51】</v>
      </c>
      <c r="CB6" s="21">
        <f>IF(CB7="",NA(),CB7)</f>
        <v>179</v>
      </c>
      <c r="CC6" s="21">
        <f t="shared" ref="CC6:CK6" si="9">IF(CC7="",NA(),CC7)</f>
        <v>192.97</v>
      </c>
      <c r="CD6" s="21">
        <f t="shared" si="9"/>
        <v>211.59</v>
      </c>
      <c r="CE6" s="21">
        <f t="shared" si="9"/>
        <v>220.97</v>
      </c>
      <c r="CF6" s="21">
        <f t="shared" si="9"/>
        <v>234.62</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62.13</v>
      </c>
      <c r="CN6" s="21">
        <f t="shared" ref="CN6:CV6" si="10">IF(CN7="",NA(),CN7)</f>
        <v>62.55</v>
      </c>
      <c r="CO6" s="21">
        <f t="shared" si="10"/>
        <v>61.77</v>
      </c>
      <c r="CP6" s="21">
        <f t="shared" si="10"/>
        <v>63.45</v>
      </c>
      <c r="CQ6" s="21">
        <f t="shared" si="10"/>
        <v>59.41</v>
      </c>
      <c r="CR6" s="21">
        <f t="shared" si="10"/>
        <v>55.26</v>
      </c>
      <c r="CS6" s="21">
        <f t="shared" si="10"/>
        <v>54.54</v>
      </c>
      <c r="CT6" s="21">
        <f t="shared" si="10"/>
        <v>52.9</v>
      </c>
      <c r="CU6" s="21">
        <f t="shared" si="10"/>
        <v>52.63</v>
      </c>
      <c r="CV6" s="21">
        <f t="shared" si="10"/>
        <v>52.34</v>
      </c>
      <c r="CW6" s="20" t="str">
        <f>IF(CW7="","",IF(CW7="-","【-】","【"&amp;SUBSTITUTE(TEXT(CW7,"#,##0.00"),"-","△")&amp;"】"))</f>
        <v>【49.92】</v>
      </c>
      <c r="CX6" s="21">
        <f>IF(CX7="",NA(),CX7)</f>
        <v>92.3</v>
      </c>
      <c r="CY6" s="21">
        <f t="shared" ref="CY6:DG6" si="11">IF(CY7="",NA(),CY7)</f>
        <v>92.7</v>
      </c>
      <c r="CZ6" s="21">
        <f t="shared" si="11"/>
        <v>92.84</v>
      </c>
      <c r="DA6" s="21">
        <f t="shared" si="11"/>
        <v>93.17</v>
      </c>
      <c r="DB6" s="21">
        <f t="shared" si="11"/>
        <v>94.13</v>
      </c>
      <c r="DC6" s="21">
        <f t="shared" si="11"/>
        <v>90.52</v>
      </c>
      <c r="DD6" s="21">
        <f t="shared" si="11"/>
        <v>90.3</v>
      </c>
      <c r="DE6" s="21">
        <f t="shared" si="11"/>
        <v>90.3</v>
      </c>
      <c r="DF6" s="21">
        <f t="shared" si="11"/>
        <v>90.32</v>
      </c>
      <c r="DG6" s="21">
        <f t="shared" si="11"/>
        <v>90.05</v>
      </c>
      <c r="DH6" s="20" t="str">
        <f>IF(DH7="","",IF(DH7="-","【-】","【"&amp;SUBSTITUTE(TEXT(DH7,"#,##0.00"),"-","△")&amp;"】"))</f>
        <v>【87.80】</v>
      </c>
      <c r="DI6" s="21">
        <f>IF(DI7="",NA(),DI7)</f>
        <v>47.79</v>
      </c>
      <c r="DJ6" s="21">
        <f t="shared" ref="DJ6:DR6" si="12">IF(DJ7="",NA(),DJ7)</f>
        <v>49.52</v>
      </c>
      <c r="DK6" s="21">
        <f t="shared" si="12"/>
        <v>51.18</v>
      </c>
      <c r="DL6" s="21">
        <f t="shared" si="12"/>
        <v>52.76</v>
      </c>
      <c r="DM6" s="21">
        <f t="shared" si="12"/>
        <v>54.54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1">
        <f>IF(EE7="",NA(),EE7)</f>
        <v>0.1</v>
      </c>
      <c r="EF6" s="21">
        <f t="shared" ref="EF6:EN6" si="14">IF(EF7="",NA(),EF7)</f>
        <v>0.19</v>
      </c>
      <c r="EG6" s="21">
        <f t="shared" si="14"/>
        <v>0.17</v>
      </c>
      <c r="EH6" s="21">
        <f t="shared" si="14"/>
        <v>0.14000000000000001</v>
      </c>
      <c r="EI6" s="21">
        <f t="shared" si="14"/>
        <v>0.13</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322032</v>
      </c>
      <c r="D7" s="23">
        <v>46</v>
      </c>
      <c r="E7" s="23">
        <v>17</v>
      </c>
      <c r="F7" s="23">
        <v>5</v>
      </c>
      <c r="G7" s="23">
        <v>0</v>
      </c>
      <c r="H7" s="23" t="s">
        <v>96</v>
      </c>
      <c r="I7" s="23" t="s">
        <v>97</v>
      </c>
      <c r="J7" s="23" t="s">
        <v>98</v>
      </c>
      <c r="K7" s="23" t="s">
        <v>99</v>
      </c>
      <c r="L7" s="23" t="s">
        <v>100</v>
      </c>
      <c r="M7" s="23" t="s">
        <v>101</v>
      </c>
      <c r="N7" s="24" t="s">
        <v>102</v>
      </c>
      <c r="O7" s="24">
        <v>50.91</v>
      </c>
      <c r="P7" s="24">
        <v>14.36</v>
      </c>
      <c r="Q7" s="24">
        <v>81.53</v>
      </c>
      <c r="R7" s="24">
        <v>3605</v>
      </c>
      <c r="S7" s="24">
        <v>172327</v>
      </c>
      <c r="T7" s="24">
        <v>624.32000000000005</v>
      </c>
      <c r="U7" s="24">
        <v>276.02</v>
      </c>
      <c r="V7" s="24">
        <v>24667</v>
      </c>
      <c r="W7" s="24">
        <v>10.67</v>
      </c>
      <c r="X7" s="24">
        <v>2311.81</v>
      </c>
      <c r="Y7" s="24">
        <v>104.33</v>
      </c>
      <c r="Z7" s="24">
        <v>104.12</v>
      </c>
      <c r="AA7" s="24">
        <v>101.87</v>
      </c>
      <c r="AB7" s="24">
        <v>100.58</v>
      </c>
      <c r="AC7" s="24">
        <v>93.64</v>
      </c>
      <c r="AD7" s="24">
        <v>103.09</v>
      </c>
      <c r="AE7" s="24">
        <v>102.11</v>
      </c>
      <c r="AF7" s="24">
        <v>101.91</v>
      </c>
      <c r="AG7" s="24">
        <v>103.07</v>
      </c>
      <c r="AH7" s="24">
        <v>103.04</v>
      </c>
      <c r="AI7" s="24">
        <v>104.3</v>
      </c>
      <c r="AJ7" s="24">
        <v>0</v>
      </c>
      <c r="AK7" s="24">
        <v>0</v>
      </c>
      <c r="AL7" s="24">
        <v>0</v>
      </c>
      <c r="AM7" s="24">
        <v>0</v>
      </c>
      <c r="AN7" s="24">
        <v>27.15</v>
      </c>
      <c r="AO7" s="24">
        <v>101.24</v>
      </c>
      <c r="AP7" s="24">
        <v>124.9</v>
      </c>
      <c r="AQ7" s="24">
        <v>124.8</v>
      </c>
      <c r="AR7" s="24">
        <v>120.64</v>
      </c>
      <c r="AS7" s="24">
        <v>100.31</v>
      </c>
      <c r="AT7" s="24">
        <v>102.74</v>
      </c>
      <c r="AU7" s="24">
        <v>20.8</v>
      </c>
      <c r="AV7" s="24">
        <v>36.25</v>
      </c>
      <c r="AW7" s="24">
        <v>52.56</v>
      </c>
      <c r="AX7" s="24">
        <v>69.36</v>
      </c>
      <c r="AY7" s="24">
        <v>76.81</v>
      </c>
      <c r="AZ7" s="24">
        <v>37.24</v>
      </c>
      <c r="BA7" s="24">
        <v>33.58</v>
      </c>
      <c r="BB7" s="24">
        <v>35.42</v>
      </c>
      <c r="BC7" s="24">
        <v>39.82</v>
      </c>
      <c r="BD7" s="24">
        <v>41.03</v>
      </c>
      <c r="BE7" s="24">
        <v>47.19</v>
      </c>
      <c r="BF7" s="24">
        <v>1162.97</v>
      </c>
      <c r="BG7" s="24">
        <v>1134.96</v>
      </c>
      <c r="BH7" s="24">
        <v>1102.23</v>
      </c>
      <c r="BI7" s="24">
        <v>1064.7</v>
      </c>
      <c r="BJ7" s="24">
        <v>994.03</v>
      </c>
      <c r="BK7" s="24">
        <v>783.8</v>
      </c>
      <c r="BL7" s="24">
        <v>778.81</v>
      </c>
      <c r="BM7" s="24">
        <v>718.49</v>
      </c>
      <c r="BN7" s="24">
        <v>743.31</v>
      </c>
      <c r="BO7" s="24">
        <v>796.8</v>
      </c>
      <c r="BP7" s="24">
        <v>798.1</v>
      </c>
      <c r="BQ7" s="24">
        <v>95.47</v>
      </c>
      <c r="BR7" s="24">
        <v>88.6</v>
      </c>
      <c r="BS7" s="24">
        <v>80.73</v>
      </c>
      <c r="BT7" s="24">
        <v>77.38</v>
      </c>
      <c r="BU7" s="24">
        <v>77.36</v>
      </c>
      <c r="BV7" s="24">
        <v>68.11</v>
      </c>
      <c r="BW7" s="24">
        <v>67.23</v>
      </c>
      <c r="BX7" s="24">
        <v>61.82</v>
      </c>
      <c r="BY7" s="24">
        <v>61.15</v>
      </c>
      <c r="BZ7" s="24">
        <v>58.41</v>
      </c>
      <c r="CA7" s="24">
        <v>54.51</v>
      </c>
      <c r="CB7" s="24">
        <v>179</v>
      </c>
      <c r="CC7" s="24">
        <v>192.97</v>
      </c>
      <c r="CD7" s="24">
        <v>211.59</v>
      </c>
      <c r="CE7" s="24">
        <v>220.97</v>
      </c>
      <c r="CF7" s="24">
        <v>234.62</v>
      </c>
      <c r="CG7" s="24">
        <v>222.41</v>
      </c>
      <c r="CH7" s="24">
        <v>228.21</v>
      </c>
      <c r="CI7" s="24">
        <v>246.9</v>
      </c>
      <c r="CJ7" s="24">
        <v>250.43</v>
      </c>
      <c r="CK7" s="24">
        <v>267.33999999999997</v>
      </c>
      <c r="CL7" s="24">
        <v>286.33</v>
      </c>
      <c r="CM7" s="24">
        <v>62.13</v>
      </c>
      <c r="CN7" s="24">
        <v>62.55</v>
      </c>
      <c r="CO7" s="24">
        <v>61.77</v>
      </c>
      <c r="CP7" s="24">
        <v>63.45</v>
      </c>
      <c r="CQ7" s="24">
        <v>59.41</v>
      </c>
      <c r="CR7" s="24">
        <v>55.26</v>
      </c>
      <c r="CS7" s="24">
        <v>54.54</v>
      </c>
      <c r="CT7" s="24">
        <v>52.9</v>
      </c>
      <c r="CU7" s="24">
        <v>52.63</v>
      </c>
      <c r="CV7" s="24">
        <v>52.34</v>
      </c>
      <c r="CW7" s="24">
        <v>49.92</v>
      </c>
      <c r="CX7" s="24">
        <v>92.3</v>
      </c>
      <c r="CY7" s="24">
        <v>92.7</v>
      </c>
      <c r="CZ7" s="24">
        <v>92.84</v>
      </c>
      <c r="DA7" s="24">
        <v>93.17</v>
      </c>
      <c r="DB7" s="24">
        <v>94.13</v>
      </c>
      <c r="DC7" s="24">
        <v>90.52</v>
      </c>
      <c r="DD7" s="24">
        <v>90.3</v>
      </c>
      <c r="DE7" s="24">
        <v>90.3</v>
      </c>
      <c r="DF7" s="24">
        <v>90.32</v>
      </c>
      <c r="DG7" s="24">
        <v>90.05</v>
      </c>
      <c r="DH7" s="24">
        <v>87.8</v>
      </c>
      <c r="DI7" s="24">
        <v>47.79</v>
      </c>
      <c r="DJ7" s="24">
        <v>49.52</v>
      </c>
      <c r="DK7" s="24">
        <v>51.18</v>
      </c>
      <c r="DL7" s="24">
        <v>52.76</v>
      </c>
      <c r="DM7" s="24">
        <v>54.54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0.1</v>
      </c>
      <c r="EF7" s="24">
        <v>0.19</v>
      </c>
      <c r="EG7" s="24">
        <v>0.17</v>
      </c>
      <c r="EH7" s="24">
        <v>0.14000000000000001</v>
      </c>
      <c r="EI7" s="24">
        <v>0.13</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cp:lastPrinted>2026-02-03T08:00:36Z</cp:lastPrinted>
  <dcterms:created xsi:type="dcterms:W3CDTF">2025-12-23T06:22:19Z</dcterms:created>
  <dcterms:modified xsi:type="dcterms:W3CDTF">2026-02-09T02:31:21Z</dcterms:modified>
  <cp:category/>
</cp:coreProperties>
</file>