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flsv\庁内共有\1_課(室)共有\上下水道局経営企画課\令和07年度(2025)\170203財務一般(財務_下水道)\決算関係(30／2056)\04_経営比較分析表\02_当年度分\Ｒ７（R6決算）\03_提出\01_提出\"/>
    </mc:Choice>
  </mc:AlternateContent>
  <xr:revisionPtr revIDLastSave="0" documentId="13_ncr:1_{26A12293-BDD0-4E08-BD58-F66884AC185A}" xr6:coauthVersionLast="47" xr6:coauthVersionMax="47" xr10:uidLastSave="{00000000-0000-0000-0000-000000000000}"/>
  <workbookProtection workbookAlgorithmName="SHA-512" workbookHashValue="10HkP9F7M6kjKDZ6yqoQnDaVBv7cfzTqy1ofG0z5uGkgXbKCbGyVzyLaaSj38f67DL4FrBBaUy2WOMLBC7155A==" workbookSaltValue="M7NdkRARcyvcTT1zfqV7Gg==" workbookSpinCount="100000" lockStructure="1"/>
  <bookViews>
    <workbookView xWindow="-108" yWindow="-108" windowWidth="23256" windowHeight="12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E85" i="4"/>
  <c r="P10" i="4"/>
  <c r="AT8" i="4"/>
  <c r="W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<sst xmlns="http://schemas.openxmlformats.org/spreadsheetml/2006/main" count="231" uniqueCount="115">
  <si>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</si>
  <si>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</si>
  <si>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</si>
  <si>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</si>
  <si>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</si>
  <si>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</si>
  <si>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</si>
  <si>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</si>
  <si>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</si>
  <si>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</si>
  <si>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</si>
  <si>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</si>
  <si>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</si>
  <si>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</si>
  <si>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</si>
  <si>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</si>
  <si>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</si>
  <si>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</si>
  <si>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</si>
  <si>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</si>
  <si>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</si>
  <si>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</si>
  <si>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</si>
  <si>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</si>
  <si>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</si>
  <si>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</si>
  <si>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</si>
  <si>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</si>
  <si>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</si>
  <si>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</si>
  <si>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</si>
  <si>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</si>
  <si>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</si>
  <si>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</si>
  <si>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</si>
  <si>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</si>
  <si>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</si>
  <si>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</si>
  <si>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</si>
  <si>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</si>
  <si>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</si>
  <si>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</si>
  <si>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</si>
  <si>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</si>
  <si>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</si>
  <si>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</si>
  <si>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</si>
  <si>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</si>
  <si>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</si>
  <si>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</si>
  <si>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</si>
  <si>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</si>
  <si>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</si>
  <si>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</si>
  <si>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</si>
  <si>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</si>
  <si>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</si>
  <si>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</si>
  <si>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</si>
  <si>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</si>
  <si>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</si>
  <si>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</si>
  <si>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</si>
  <si>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</si>
  <si>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</si>
  <si>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</si>
  <si>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</si>
  <si>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</si>
  <si>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</si>
  <si>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</si>
  <si>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</si>
  <si>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</si>
  <si>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</si>
  <si>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</si>
  <si>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</si>
  <si>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</si>
  <si>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</si>
  <si>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</si>
  <si>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</si>
  <si>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</si>
  <si>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</si>
  <si>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</si>
  <si>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</si>
  <si>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</si>
  <si>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</si>
  <si>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</si>
  <si>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</si>
  <si>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</si>
  <si>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</si>
  <si>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</si>
  <si>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</si>
  <si>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</si>
  <si>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</si>
  <si>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</si>
  <si>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</si>
  <si>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</si>
  <si>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出雲市</t>
  </si>
  <si>
    <t>法適用</t>
  </si>
  <si>
    <t>下水道事業</t>
  </si>
  <si>
    <t>特定環境保全公共下水道</t>
  </si>
  <si>
    <t>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</si>
  <si>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</si>
  <si>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</si>
  <si>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</si>
  <si>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</si>
  <si>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</si>
  <si>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</si>
  <si>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</si>
  <si>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</si>
  <si>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</si>
  <si>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</si>
  <si>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</si>
  <si>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①管渠については、耐用年数を経過していない。供用開始後36年を経過し、減価償却費累計額が増加したため、前年度より高くなり、類似団体を上回っている。
②管渠の耐用年数は経過していない。
③管渠不良箇所の更新は行っていない。</t>
    <phoneticPr fontId="4"/>
  </si>
  <si>
    <t>　特定環境保全公共下水道事業は、3処理区のうち供用開始後30年以上を経過している処理区が2箇所ある。管渠の耐用年数には至っていないものの、ポンプ等の機器類の老朽化は進み、今後、維持管理費や下水道施設の更新のための支出は増加する状況にある。
　経営状況については、類似団体に比べ、企業債残高対事業規模比率、経費回収率及び汚水処理原価は良い数値となっているが、経常収支比率は低くなっている。
　老朽化の状況については、管渠は耐用年数を経過していないため数値には表れていないが、類似団体に比べ有形固定資産減価償却率は高くなっており、老朽化は進んでいる。
　このような中、令和6年4月と令和7年4月に下水道使用料を改定し経営の安定化を図り、施設の計画的な更新を推進することとしている。</t>
    <rPh sb="157" eb="158">
      <t>オヨ</t>
    </rPh>
    <rPh sb="159" eb="161">
      <t>オスイ</t>
    </rPh>
    <rPh sb="161" eb="163">
      <t>ショリ</t>
    </rPh>
    <rPh sb="163" eb="165">
      <t>ゲンカ</t>
    </rPh>
    <phoneticPr fontId="4"/>
  </si>
  <si>
    <t>①使用料改定により収益が増加し、費用が減少したため、前年度より高くなったが、類似団体を下回っている。
②前年度より低くなり、類似団体を下回っている。他事業を含めた会計全体では欠損金は生じていない。
③未払金の減少により流動負債が減少したため、前年度より高くなったが、類似団体を下回っている。
④企業債現在高が減少したため、前年度より低くなり、類似団体を下回っている。
⑤使用料収入で汚水処理に係る費用を賄えていない。使用料収入が増加し、汚水処理費が減少したため、前年度より高くなり、類似団体を上回っている。
⑥汚水処理費の減少率に比べ、年間有収水量の減少率が低かったため、前年度より低くなり、類似団体を下回っている。
⑦処理水量が減少したため、前年度より低くなり、類似団体を下回っている。
⑧整備は完了している。水洗化人口の減少に比べ、処理区域内人口の減少が多かったため、前年度より高くなり、類似団体を上回っている。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</si>
</sst>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6C-4CA8-899C-F912F35610B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B06C-4CA8-899C-F912F35610B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40.270000000000003</c:v>
                </c:pt>
                <c:pt idx="1">
                  <c:v>38.840000000000003</c:v>
                </c:pt>
                <c:pt idx="2">
                  <c:v>38.01</c:v>
                </c:pt>
                <c:pt idx="3">
                  <c:v>37.67</c:v>
                </c:pt>
                <c:pt idx="4">
                  <c:v>37.33</c:v>
                </c:pt>
              </c:numCache>
            </c:numRef>
          </c:val>
          <c:extLst>
            <c:ext xmlns:c16="http://schemas.microsoft.com/office/drawing/2014/chart" uri="{C3380CC4-5D6E-409C-BE32-E72D297353CC}">
              <c16:uniqueId val="{00000000-66A3-46BF-99BB-6A0CAB489FF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66A3-46BF-99BB-6A0CAB489FF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95.79</c:v>
                </c:pt>
                <c:pt idx="1">
                  <c:v>95.11</c:v>
                </c:pt>
                <c:pt idx="2">
                  <c:v>95.65</c:v>
                </c:pt>
                <c:pt idx="3">
                  <c:v>95.82</c:v>
                </c:pt>
                <c:pt idx="4">
                  <c:v>96.03</c:v>
                </c:pt>
              </c:numCache>
            </c:numRef>
          </c:val>
          <c:extLst>
            <c:ext xmlns:c16="http://schemas.microsoft.com/office/drawing/2014/chart" uri="{C3380CC4-5D6E-409C-BE32-E72D297353CC}">
              <c16:uniqueId val="{00000000-C5FC-4C76-A019-AEFADDCEBD9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C5FC-4C76-A019-AEFADDCEBD9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98.7</c:v>
                </c:pt>
                <c:pt idx="1">
                  <c:v>103.77</c:v>
                </c:pt>
                <c:pt idx="2">
                  <c:v>96.12</c:v>
                </c:pt>
                <c:pt idx="3">
                  <c:v>98.1</c:v>
                </c:pt>
                <c:pt idx="4">
                  <c:v>101.11</c:v>
                </c:pt>
              </c:numCache>
            </c:numRef>
          </c:val>
          <c:extLst>
            <c:ext xmlns:c16="http://schemas.microsoft.com/office/drawing/2014/chart" uri="{C3380CC4-5D6E-409C-BE32-E72D297353CC}">
              <c16:uniqueId val="{00000000-9C3F-4B3C-AFF5-2BA2DAF4AB2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9C3F-4B3C-AFF5-2BA2DAF4AB2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47.77</c:v>
                </c:pt>
                <c:pt idx="1">
                  <c:v>50.07</c:v>
                </c:pt>
                <c:pt idx="2">
                  <c:v>52.31</c:v>
                </c:pt>
                <c:pt idx="3">
                  <c:v>54.52</c:v>
                </c:pt>
                <c:pt idx="4">
                  <c:v>56.85</c:v>
                </c:pt>
              </c:numCache>
            </c:numRef>
          </c:val>
          <c:extLst>
            <c:ext xmlns:c16="http://schemas.microsoft.com/office/drawing/2014/chart" uri="{C3380CC4-5D6E-409C-BE32-E72D297353CC}">
              <c16:uniqueId val="{00000000-DF2E-4B6B-8F27-2A0E850F30E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DF2E-4B6B-8F27-2A0E850F30E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A5-4698-989A-EEF61E92D7E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82A5-4698-989A-EEF61E92D7E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quot;-&quot;">
                  <c:v>5.28</c:v>
                </c:pt>
                <c:pt idx="3" formatCode="#,##0.00;&quot;△&quot;#,##0.00;&quot;-&quot;">
                  <c:v>20.03</c:v>
                </c:pt>
                <c:pt idx="4" formatCode="#,##0.00;&quot;△&quot;#,##0.00;&quot;-&quot;">
                  <c:v>15.37</c:v>
                </c:pt>
              </c:numCache>
            </c:numRef>
          </c:val>
          <c:extLst>
            <c:ext xmlns:c16="http://schemas.microsoft.com/office/drawing/2014/chart" uri="{C3380CC4-5D6E-409C-BE32-E72D297353CC}">
              <c16:uniqueId val="{00000000-98E3-49DE-BC95-A072AC866B0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98E3-49DE-BC95-A072AC866B0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1.1000000000000001</c:v>
                </c:pt>
                <c:pt idx="1">
                  <c:v>0.99</c:v>
                </c:pt>
                <c:pt idx="2">
                  <c:v>1.06</c:v>
                </c:pt>
                <c:pt idx="3">
                  <c:v>0.97</c:v>
                </c:pt>
                <c:pt idx="4">
                  <c:v>1.08</c:v>
                </c:pt>
              </c:numCache>
            </c:numRef>
          </c:val>
          <c:extLst>
            <c:ext xmlns:c16="http://schemas.microsoft.com/office/drawing/2014/chart" uri="{C3380CC4-5D6E-409C-BE32-E72D297353CC}">
              <c16:uniqueId val="{00000000-B52C-4E98-BEDF-6544558F04D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B52C-4E98-BEDF-6544558F04D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1189.6400000000001</c:v>
                </c:pt>
                <c:pt idx="1">
                  <c:v>1162.54</c:v>
                </c:pt>
                <c:pt idx="2">
                  <c:v>1117.9000000000001</c:v>
                </c:pt>
                <c:pt idx="3">
                  <c:v>1045.21</c:v>
                </c:pt>
                <c:pt idx="4">
                  <c:v>911.81</c:v>
                </c:pt>
              </c:numCache>
            </c:numRef>
          </c:val>
          <c:extLst>
            <c:ext xmlns:c16="http://schemas.microsoft.com/office/drawing/2014/chart" uri="{C3380CC4-5D6E-409C-BE32-E72D297353CC}">
              <c16:uniqueId val="{00000000-54B5-4014-BDED-F19C7EC5776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54B5-4014-BDED-F19C7EC5776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96.69</c:v>
                </c:pt>
                <c:pt idx="1">
                  <c:v>100</c:v>
                </c:pt>
                <c:pt idx="2">
                  <c:v>88.08</c:v>
                </c:pt>
                <c:pt idx="3">
                  <c:v>92.22</c:v>
                </c:pt>
                <c:pt idx="4">
                  <c:v>99.72</c:v>
                </c:pt>
              </c:numCache>
            </c:numRef>
          </c:val>
          <c:extLst>
            <c:ext xmlns:c16="http://schemas.microsoft.com/office/drawing/2014/chart" uri="{C3380CC4-5D6E-409C-BE32-E72D297353CC}">
              <c16:uniqueId val="{00000000-92E3-4740-8C72-99959667841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92E3-4740-8C72-99959667841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187.11</c:v>
                </c:pt>
                <c:pt idx="1">
                  <c:v>181.68</c:v>
                </c:pt>
                <c:pt idx="2">
                  <c:v>206.44</c:v>
                </c:pt>
                <c:pt idx="3">
                  <c:v>199.04</c:v>
                </c:pt>
                <c:pt idx="4">
                  <c:v>197.37</c:v>
                </c:pt>
              </c:numCache>
            </c:numRef>
          </c:val>
          <c:extLst>
            <c:ext xmlns:c16="http://schemas.microsoft.com/office/drawing/2014/chart" uri="{C3380CC4-5D6E-409C-BE32-E72D297353CC}">
              <c16:uniqueId val="{00000000-D995-41E0-A5E4-A834C6F32C2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D995-41E0-A5E4-A834C6F32C2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6" zoomScaleNormal="100" workbookViewId="0">
      <selection activeCell="BB37" sqref="BB37"/>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島根県　出雲市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自治体職員</v>
      </c>
      <c r="AE8" s="65"/>
      <c r="AF8" s="65"/>
      <c r="AG8" s="65"/>
      <c r="AH8" s="65"/>
      <c r="AI8" s="65"/>
      <c r="AJ8" s="65"/>
      <c r="AK8" s="3"/>
      <c r="AL8" s="44">
        <f>データ!S6</f>
        <v>172327</v>
      </c>
      <c r="AM8" s="44"/>
      <c r="AN8" s="44"/>
      <c r="AO8" s="44"/>
      <c r="AP8" s="44"/>
      <c r="AQ8" s="44"/>
      <c r="AR8" s="44"/>
      <c r="AS8" s="44"/>
      <c r="AT8" s="45">
        <f>データ!T6</f>
        <v>624.32000000000005</v>
      </c>
      <c r="AU8" s="45"/>
      <c r="AV8" s="45"/>
      <c r="AW8" s="45"/>
      <c r="AX8" s="45"/>
      <c r="AY8" s="45"/>
      <c r="AZ8" s="45"/>
      <c r="BA8" s="45"/>
      <c r="BB8" s="45">
        <f>データ!U6</f>
        <v>276.02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35.619999999999997</v>
      </c>
      <c r="J10" s="45"/>
      <c r="K10" s="45"/>
      <c r="L10" s="45"/>
      <c r="M10" s="45"/>
      <c r="N10" s="45"/>
      <c r="O10" s="45"/>
      <c r="P10" s="45">
        <f>データ!P6</f>
        <v>1.1000000000000001</v>
      </c>
      <c r="Q10" s="45"/>
      <c r="R10" s="45"/>
      <c r="S10" s="45"/>
      <c r="T10" s="45"/>
      <c r="U10" s="45"/>
      <c r="V10" s="45"/>
      <c r="W10" s="45">
        <f>データ!Q6</f>
        <v>100</v>
      </c>
      <c r="X10" s="45"/>
      <c r="Y10" s="45"/>
      <c r="Z10" s="45"/>
      <c r="AA10" s="45"/>
      <c r="AB10" s="45"/>
      <c r="AC10" s="45"/>
      <c r="AD10" s="44">
        <f>データ!R6</f>
        <v>3605</v>
      </c>
      <c r="AE10" s="44"/>
      <c r="AF10" s="44"/>
      <c r="AG10" s="44"/>
      <c r="AH10" s="44"/>
      <c r="AI10" s="44"/>
      <c r="AJ10" s="44"/>
      <c r="AK10" s="2"/>
      <c r="AL10" s="44">
        <f>データ!V6</f>
        <v>1887</v>
      </c>
      <c r="AM10" s="44"/>
      <c r="AN10" s="44"/>
      <c r="AO10" s="44"/>
      <c r="AP10" s="44"/>
      <c r="AQ10" s="44"/>
      <c r="AR10" s="44"/>
      <c r="AS10" s="44"/>
      <c r="AT10" s="45">
        <f>データ!W6</f>
        <v>0.95</v>
      </c>
      <c r="AU10" s="45"/>
      <c r="AV10" s="45"/>
      <c r="AW10" s="45"/>
      <c r="AX10" s="45"/>
      <c r="AY10" s="45"/>
      <c r="AZ10" s="45"/>
      <c r="BA10" s="45"/>
      <c r="BB10" s="45">
        <f>データ!X6</f>
        <v>1986.32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28.2"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IhORMwK8hNVGLRNJiYVWAK3R3JpQfOv5xZQoKERTU8vLf1IX3V8/0W79i7MWX9H+VO4mcgN1swhWsUnpuEH8VQ==" saltValue="zMHXmLt8WUnCN7hKt3d+8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322032</v>
      </c>
      <c r="D6" s="19">
        <f t="shared" si="3"/>
        <v>46</v>
      </c>
      <c r="E6" s="19">
        <f t="shared" si="3"/>
        <v>17</v>
      </c>
      <c r="F6" s="19">
        <f t="shared" si="3"/>
        <v>4</v>
      </c>
      <c r="G6" s="19">
        <f t="shared" si="3"/>
        <v>0</v>
      </c>
      <c r="H6" s="19" t="str">
        <f t="shared" si="3"/>
        <v>島根県　出雲市</v>
      </c>
      <c r="I6" s="19" t="str">
        <f t="shared" si="3"/>
        <v>法適用</v>
      </c>
      <c r="J6" s="19" t="str">
        <f t="shared" si="3"/>
        <v>下水道事業</v>
      </c>
      <c r="K6" s="19" t="str">
        <f t="shared" si="3"/>
        <v>特定環境保全公共下水道</v>
      </c>
      <c r="L6" s="19" t="str">
        <f t="shared" si="3"/>
        <v>D1</v>
      </c>
      <c r="M6" s="19" t="str">
        <f t="shared" si="3"/>
        <v>自治体職員</v>
      </c>
      <c r="N6" s="20" t="str">
        <f t="shared" si="3"/>
        <v>-</v>
      </c>
      <c r="O6" s="20">
        <f t="shared" si="3"/>
        <v>35.619999999999997</v>
      </c>
      <c r="P6" s="20">
        <f t="shared" si="3"/>
        <v>1.1000000000000001</v>
      </c>
      <c r="Q6" s="20">
        <f t="shared" si="3"/>
        <v>100</v>
      </c>
      <c r="R6" s="20">
        <f t="shared" si="3"/>
        <v>3605</v>
      </c>
      <c r="S6" s="20">
        <f t="shared" si="3"/>
        <v>172327</v>
      </c>
      <c r="T6" s="20">
        <f t="shared" si="3"/>
        <v>624.32000000000005</v>
      </c>
      <c r="U6" s="20">
        <f t="shared" si="3"/>
        <v>276.02</v>
      </c>
      <c r="V6" s="20">
        <f t="shared" si="3"/>
        <v>1887</v>
      </c>
      <c r="W6" s="20">
        <f t="shared" si="3"/>
        <v>0.95</v>
      </c>
      <c r="X6" s="20">
        <f t="shared" si="3"/>
        <v>1986.32</v>
      </c>
      <c r="Y6" s="21">
        <f>IF(Y7="",NA(),Y7)</f>
        <v>98.7</v>
      </c>
      <c r="Z6" s="21">
        <f t="shared" ref="Z6:AH6" si="4">IF(Z7="",NA(),Z7)</f>
        <v>103.77</v>
      </c>
      <c r="AA6" s="21">
        <f t="shared" si="4"/>
        <v>96.12</v>
      </c>
      <c r="AB6" s="21">
        <f t="shared" si="4"/>
        <v>98.1</v>
      </c>
      <c r="AC6" s="21">
        <f t="shared" si="4"/>
        <v>101.11</v>
      </c>
      <c r="AD6" s="21">
        <f t="shared" si="4"/>
        <v>102.7</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1">
        <f t="shared" si="5"/>
        <v>5.28</v>
      </c>
      <c r="AM6" s="21">
        <f t="shared" si="5"/>
        <v>20.03</v>
      </c>
      <c r="AN6" s="21">
        <f t="shared" si="5"/>
        <v>15.37</v>
      </c>
      <c r="AO6" s="21">
        <f t="shared" si="5"/>
        <v>48.2</v>
      </c>
      <c r="AP6" s="21">
        <f t="shared" si="5"/>
        <v>46.91</v>
      </c>
      <c r="AQ6" s="21">
        <f t="shared" si="5"/>
        <v>52.27</v>
      </c>
      <c r="AR6" s="21">
        <f t="shared" si="5"/>
        <v>58.68</v>
      </c>
      <c r="AS6" s="21">
        <f t="shared" si="5"/>
        <v>53.87</v>
      </c>
      <c r="AT6" s="20" t="str">
        <f>IF(AT7="","",IF(AT7="-","【-】","【"&amp;SUBSTITUTE(TEXT(AT7,"#,##0.00"),"-","△")&amp;"】"))</f>
        <v>【63.54】</v>
      </c>
      <c r="AU6" s="21">
        <f>IF(AU7="",NA(),AU7)</f>
        <v>1.1000000000000001</v>
      </c>
      <c r="AV6" s="21">
        <f t="shared" ref="AV6:BD6" si="6">IF(AV7="",NA(),AV7)</f>
        <v>0.99</v>
      </c>
      <c r="AW6" s="21">
        <f t="shared" si="6"/>
        <v>1.06</v>
      </c>
      <c r="AX6" s="21">
        <f t="shared" si="6"/>
        <v>0.97</v>
      </c>
      <c r="AY6" s="21">
        <f t="shared" si="6"/>
        <v>1.08</v>
      </c>
      <c r="AZ6" s="21">
        <f t="shared" si="6"/>
        <v>46.85</v>
      </c>
      <c r="BA6" s="21">
        <f t="shared" si="6"/>
        <v>44.35</v>
      </c>
      <c r="BB6" s="21">
        <f t="shared" si="6"/>
        <v>41.51</v>
      </c>
      <c r="BC6" s="21">
        <f t="shared" si="6"/>
        <v>45.01</v>
      </c>
      <c r="BD6" s="21">
        <f t="shared" si="6"/>
        <v>46.37</v>
      </c>
      <c r="BE6" s="20" t="str">
        <f>IF(BE7="","",IF(BE7="-","【-】","【"&amp;SUBSTITUTE(TEXT(BE7,"#,##0.00"),"-","△")&amp;"】"))</f>
        <v>【50.90】</v>
      </c>
      <c r="BF6" s="21">
        <f>IF(BF7="",NA(),BF7)</f>
        <v>1189.6400000000001</v>
      </c>
      <c r="BG6" s="21">
        <f t="shared" ref="BG6:BO6" si="7">IF(BG7="",NA(),BG7)</f>
        <v>1162.54</v>
      </c>
      <c r="BH6" s="21">
        <f t="shared" si="7"/>
        <v>1117.9000000000001</v>
      </c>
      <c r="BI6" s="21">
        <f t="shared" si="7"/>
        <v>1045.21</v>
      </c>
      <c r="BJ6" s="21">
        <f t="shared" si="7"/>
        <v>911.81</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96.69</v>
      </c>
      <c r="BR6" s="21">
        <f t="shared" ref="BR6:BZ6" si="8">IF(BR7="",NA(),BR7)</f>
        <v>100</v>
      </c>
      <c r="BS6" s="21">
        <f t="shared" si="8"/>
        <v>88.08</v>
      </c>
      <c r="BT6" s="21">
        <f t="shared" si="8"/>
        <v>92.22</v>
      </c>
      <c r="BU6" s="21">
        <f t="shared" si="8"/>
        <v>99.72</v>
      </c>
      <c r="BV6" s="21">
        <f t="shared" si="8"/>
        <v>82.88</v>
      </c>
      <c r="BW6" s="21">
        <f t="shared" si="8"/>
        <v>82.53</v>
      </c>
      <c r="BX6" s="21">
        <f t="shared" si="8"/>
        <v>81.81</v>
      </c>
      <c r="BY6" s="21">
        <f t="shared" si="8"/>
        <v>82.27</v>
      </c>
      <c r="BZ6" s="21">
        <f t="shared" si="8"/>
        <v>80.36</v>
      </c>
      <c r="CA6" s="20" t="str">
        <f>IF(CA7="","",IF(CA7="-","【-】","【"&amp;SUBSTITUTE(TEXT(CA7,"#,##0.00"),"-","△")&amp;"】"))</f>
        <v>【72.92】</v>
      </c>
      <c r="CB6" s="21">
        <f>IF(CB7="",NA(),CB7)</f>
        <v>187.11</v>
      </c>
      <c r="CC6" s="21">
        <f t="shared" ref="CC6:CK6" si="9">IF(CC7="",NA(),CC7)</f>
        <v>181.68</v>
      </c>
      <c r="CD6" s="21">
        <f t="shared" si="9"/>
        <v>206.44</v>
      </c>
      <c r="CE6" s="21">
        <f t="shared" si="9"/>
        <v>199.04</v>
      </c>
      <c r="CF6" s="21">
        <f t="shared" si="9"/>
        <v>197.37</v>
      </c>
      <c r="CG6" s="21">
        <f t="shared" si="9"/>
        <v>187.76</v>
      </c>
      <c r="CH6" s="21">
        <f t="shared" si="9"/>
        <v>190.48</v>
      </c>
      <c r="CI6" s="21">
        <f t="shared" si="9"/>
        <v>193.59</v>
      </c>
      <c r="CJ6" s="21">
        <f t="shared" si="9"/>
        <v>194.42</v>
      </c>
      <c r="CK6" s="21">
        <f t="shared" si="9"/>
        <v>201.33</v>
      </c>
      <c r="CL6" s="20" t="str">
        <f>IF(CL7="","",IF(CL7="-","【-】","【"&amp;SUBSTITUTE(TEXT(CL7,"#,##0.00"),"-","△")&amp;"】"))</f>
        <v>【225.78】</v>
      </c>
      <c r="CM6" s="21">
        <f>IF(CM7="",NA(),CM7)</f>
        <v>40.270000000000003</v>
      </c>
      <c r="CN6" s="21">
        <f t="shared" ref="CN6:CV6" si="10">IF(CN7="",NA(),CN7)</f>
        <v>38.840000000000003</v>
      </c>
      <c r="CO6" s="21">
        <f t="shared" si="10"/>
        <v>38.01</v>
      </c>
      <c r="CP6" s="21">
        <f t="shared" si="10"/>
        <v>37.67</v>
      </c>
      <c r="CQ6" s="21">
        <f t="shared" si="10"/>
        <v>37.33</v>
      </c>
      <c r="CR6" s="21">
        <f t="shared" si="10"/>
        <v>45.87</v>
      </c>
      <c r="CS6" s="21">
        <f t="shared" si="10"/>
        <v>44.24</v>
      </c>
      <c r="CT6" s="21">
        <f t="shared" si="10"/>
        <v>45.3</v>
      </c>
      <c r="CU6" s="21">
        <f t="shared" si="10"/>
        <v>45.6</v>
      </c>
      <c r="CV6" s="21">
        <f t="shared" si="10"/>
        <v>44.79</v>
      </c>
      <c r="CW6" s="20" t="str">
        <f>IF(CW7="","",IF(CW7="-","【-】","【"&amp;SUBSTITUTE(TEXT(CW7,"#,##0.00"),"-","△")&amp;"】"))</f>
        <v>【43.17】</v>
      </c>
      <c r="CX6" s="21">
        <f>IF(CX7="",NA(),CX7)</f>
        <v>95.79</v>
      </c>
      <c r="CY6" s="21">
        <f t="shared" ref="CY6:DG6" si="11">IF(CY7="",NA(),CY7)</f>
        <v>95.11</v>
      </c>
      <c r="CZ6" s="21">
        <f t="shared" si="11"/>
        <v>95.65</v>
      </c>
      <c r="DA6" s="21">
        <f t="shared" si="11"/>
        <v>95.82</v>
      </c>
      <c r="DB6" s="21">
        <f t="shared" si="11"/>
        <v>96.03</v>
      </c>
      <c r="DC6" s="21">
        <f t="shared" si="11"/>
        <v>87.65</v>
      </c>
      <c r="DD6" s="21">
        <f t="shared" si="11"/>
        <v>88.15</v>
      </c>
      <c r="DE6" s="21">
        <f t="shared" si="11"/>
        <v>88.37</v>
      </c>
      <c r="DF6" s="21">
        <f t="shared" si="11"/>
        <v>88.66</v>
      </c>
      <c r="DG6" s="21">
        <f t="shared" si="11"/>
        <v>88.68</v>
      </c>
      <c r="DH6" s="20" t="str">
        <f>IF(DH7="","",IF(DH7="-","【-】","【"&amp;SUBSTITUTE(TEXT(DH7,"#,##0.00"),"-","△")&amp;"】"))</f>
        <v>【86.31】</v>
      </c>
      <c r="DI6" s="21">
        <f>IF(DI7="",NA(),DI7)</f>
        <v>47.77</v>
      </c>
      <c r="DJ6" s="21">
        <f t="shared" ref="DJ6:DR6" si="12">IF(DJ7="",NA(),DJ7)</f>
        <v>50.07</v>
      </c>
      <c r="DK6" s="21">
        <f t="shared" si="12"/>
        <v>52.31</v>
      </c>
      <c r="DL6" s="21">
        <f t="shared" si="12"/>
        <v>54.52</v>
      </c>
      <c r="DM6" s="21">
        <f t="shared" si="12"/>
        <v>56.85</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2">
      <c r="A7" s="14"/>
      <c r="B7" s="23">
        <v>2024</v>
      </c>
      <c r="C7" s="23">
        <v>322032</v>
      </c>
      <c r="D7" s="23">
        <v>46</v>
      </c>
      <c r="E7" s="23">
        <v>17</v>
      </c>
      <c r="F7" s="23">
        <v>4</v>
      </c>
      <c r="G7" s="23">
        <v>0</v>
      </c>
      <c r="H7" s="23" t="s">
        <v>96</v>
      </c>
      <c r="I7" s="23" t="s">
        <v>97</v>
      </c>
      <c r="J7" s="23" t="s">
        <v>98</v>
      </c>
      <c r="K7" s="23" t="s">
        <v>99</v>
      </c>
      <c r="L7" s="23" t="s">
        <v>100</v>
      </c>
      <c r="M7" s="23" t="s">
        <v>101</v>
      </c>
      <c r="N7" s="24" t="s">
        <v>102</v>
      </c>
      <c r="O7" s="24">
        <v>35.619999999999997</v>
      </c>
      <c r="P7" s="24">
        <v>1.1000000000000001</v>
      </c>
      <c r="Q7" s="24">
        <v>100</v>
      </c>
      <c r="R7" s="24">
        <v>3605</v>
      </c>
      <c r="S7" s="24">
        <v>172327</v>
      </c>
      <c r="T7" s="24">
        <v>624.32000000000005</v>
      </c>
      <c r="U7" s="24">
        <v>276.02</v>
      </c>
      <c r="V7" s="24">
        <v>1887</v>
      </c>
      <c r="W7" s="24">
        <v>0.95</v>
      </c>
      <c r="X7" s="24">
        <v>1986.32</v>
      </c>
      <c r="Y7" s="24">
        <v>98.7</v>
      </c>
      <c r="Z7" s="24">
        <v>103.77</v>
      </c>
      <c r="AA7" s="24">
        <v>96.12</v>
      </c>
      <c r="AB7" s="24">
        <v>98.1</v>
      </c>
      <c r="AC7" s="24">
        <v>101.11</v>
      </c>
      <c r="AD7" s="24">
        <v>102.7</v>
      </c>
      <c r="AE7" s="24">
        <v>104.11</v>
      </c>
      <c r="AF7" s="24">
        <v>101.98</v>
      </c>
      <c r="AG7" s="24">
        <v>102.68</v>
      </c>
      <c r="AH7" s="24">
        <v>103.79</v>
      </c>
      <c r="AI7" s="24">
        <v>105.07</v>
      </c>
      <c r="AJ7" s="24">
        <v>0</v>
      </c>
      <c r="AK7" s="24">
        <v>0</v>
      </c>
      <c r="AL7" s="24">
        <v>5.28</v>
      </c>
      <c r="AM7" s="24">
        <v>20.03</v>
      </c>
      <c r="AN7" s="24">
        <v>15.37</v>
      </c>
      <c r="AO7" s="24">
        <v>48.2</v>
      </c>
      <c r="AP7" s="24">
        <v>46.91</v>
      </c>
      <c r="AQ7" s="24">
        <v>52.27</v>
      </c>
      <c r="AR7" s="24">
        <v>58.68</v>
      </c>
      <c r="AS7" s="24">
        <v>53.87</v>
      </c>
      <c r="AT7" s="24">
        <v>63.54</v>
      </c>
      <c r="AU7" s="24">
        <v>1.1000000000000001</v>
      </c>
      <c r="AV7" s="24">
        <v>0.99</v>
      </c>
      <c r="AW7" s="24">
        <v>1.06</v>
      </c>
      <c r="AX7" s="24">
        <v>0.97</v>
      </c>
      <c r="AY7" s="24">
        <v>1.08</v>
      </c>
      <c r="AZ7" s="24">
        <v>46.85</v>
      </c>
      <c r="BA7" s="24">
        <v>44.35</v>
      </c>
      <c r="BB7" s="24">
        <v>41.51</v>
      </c>
      <c r="BC7" s="24">
        <v>45.01</v>
      </c>
      <c r="BD7" s="24">
        <v>46.37</v>
      </c>
      <c r="BE7" s="24">
        <v>50.9</v>
      </c>
      <c r="BF7" s="24">
        <v>1189.6400000000001</v>
      </c>
      <c r="BG7" s="24">
        <v>1162.54</v>
      </c>
      <c r="BH7" s="24">
        <v>1117.9000000000001</v>
      </c>
      <c r="BI7" s="24">
        <v>1045.21</v>
      </c>
      <c r="BJ7" s="24">
        <v>911.81</v>
      </c>
      <c r="BK7" s="24">
        <v>1268.6300000000001</v>
      </c>
      <c r="BL7" s="24">
        <v>1283.69</v>
      </c>
      <c r="BM7" s="24">
        <v>1160.22</v>
      </c>
      <c r="BN7" s="24">
        <v>1141.98</v>
      </c>
      <c r="BO7" s="24">
        <v>1062.58</v>
      </c>
      <c r="BP7" s="24">
        <v>1099.1500000000001</v>
      </c>
      <c r="BQ7" s="24">
        <v>96.69</v>
      </c>
      <c r="BR7" s="24">
        <v>100</v>
      </c>
      <c r="BS7" s="24">
        <v>88.08</v>
      </c>
      <c r="BT7" s="24">
        <v>92.22</v>
      </c>
      <c r="BU7" s="24">
        <v>99.72</v>
      </c>
      <c r="BV7" s="24">
        <v>82.88</v>
      </c>
      <c r="BW7" s="24">
        <v>82.53</v>
      </c>
      <c r="BX7" s="24">
        <v>81.81</v>
      </c>
      <c r="BY7" s="24">
        <v>82.27</v>
      </c>
      <c r="BZ7" s="24">
        <v>80.36</v>
      </c>
      <c r="CA7" s="24">
        <v>72.92</v>
      </c>
      <c r="CB7" s="24">
        <v>187.11</v>
      </c>
      <c r="CC7" s="24">
        <v>181.68</v>
      </c>
      <c r="CD7" s="24">
        <v>206.44</v>
      </c>
      <c r="CE7" s="24">
        <v>199.04</v>
      </c>
      <c r="CF7" s="24">
        <v>197.37</v>
      </c>
      <c r="CG7" s="24">
        <v>187.76</v>
      </c>
      <c r="CH7" s="24">
        <v>190.48</v>
      </c>
      <c r="CI7" s="24">
        <v>193.59</v>
      </c>
      <c r="CJ7" s="24">
        <v>194.42</v>
      </c>
      <c r="CK7" s="24">
        <v>201.33</v>
      </c>
      <c r="CL7" s="24">
        <v>225.78</v>
      </c>
      <c r="CM7" s="24">
        <v>40.270000000000003</v>
      </c>
      <c r="CN7" s="24">
        <v>38.840000000000003</v>
      </c>
      <c r="CO7" s="24">
        <v>38.01</v>
      </c>
      <c r="CP7" s="24">
        <v>37.67</v>
      </c>
      <c r="CQ7" s="24">
        <v>37.33</v>
      </c>
      <c r="CR7" s="24">
        <v>45.87</v>
      </c>
      <c r="CS7" s="24">
        <v>44.24</v>
      </c>
      <c r="CT7" s="24">
        <v>45.3</v>
      </c>
      <c r="CU7" s="24">
        <v>45.6</v>
      </c>
      <c r="CV7" s="24">
        <v>44.79</v>
      </c>
      <c r="CW7" s="24">
        <v>43.17</v>
      </c>
      <c r="CX7" s="24">
        <v>95.79</v>
      </c>
      <c r="CY7" s="24">
        <v>95.11</v>
      </c>
      <c r="CZ7" s="24">
        <v>95.65</v>
      </c>
      <c r="DA7" s="24">
        <v>95.82</v>
      </c>
      <c r="DB7" s="24">
        <v>96.03</v>
      </c>
      <c r="DC7" s="24">
        <v>87.65</v>
      </c>
      <c r="DD7" s="24">
        <v>88.15</v>
      </c>
      <c r="DE7" s="24">
        <v>88.37</v>
      </c>
      <c r="DF7" s="24">
        <v>88.66</v>
      </c>
      <c r="DG7" s="24">
        <v>88.68</v>
      </c>
      <c r="DH7" s="24">
        <v>86.31</v>
      </c>
      <c r="DI7" s="24">
        <v>47.77</v>
      </c>
      <c r="DJ7" s="24">
        <v>50.07</v>
      </c>
      <c r="DK7" s="24">
        <v>52.31</v>
      </c>
      <c r="DL7" s="24">
        <v>54.52</v>
      </c>
      <c r="DM7" s="24">
        <v>56.85</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2026-02-03T08:00:41Z</cp:lastPrinted>
  <dcterms:created xsi:type="dcterms:W3CDTF">2025-12-23T06:13:31Z</dcterms:created>
  <dcterms:modified xsi:type="dcterms:W3CDTF">2026-02-03T08:11:42Z</dcterms:modified>
  <cp:category/>
</cp:coreProperties>
</file>