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xBsbajKP4cVn9CBPtmvTpMSaxGq2LH2RF3JTgln1gKBS228Sze4W4qIrFRAMWvvy7XN9/eJovRwoNXffk8cw==" workbookSaltValue="zIe6/hhKELKgrrQPeCvHyQ=="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<sst xmlns="http://schemas.openxmlformats.org/spreadsheetml/2006/main" xmlns:r="http://schemas.openxmlformats.org/officeDocument/2006/relationships" count="182" uniqueCount="182">
  <si>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法適用区分</t>
    <rPh sb="0" eb="1">
      <t>ホウ</t>
    </rPh>
    <rPh sb="1" eb="3">
      <t>テキヨウ</t>
    </rPh>
    <rPh sb="3" eb="5">
      <t>クブン</t>
    </rPh>
    <phoneticPr fontId="3"/>
  </si>
  <si>
    <t>平成16</t>
  </si>
  <si>
    <t>経営比較分析表（令和6年度決算）</t>
    <rPh sb="8" eb="10">
      <t>レイワ</t>
    </rPh>
    <rPh sb="12" eb="13">
      <t>ド</t>
    </rPh>
    <rPh sb="13" eb="15">
      <t>ケッサン</t>
    </rPh>
    <phoneticPr fontId="3"/>
  </si>
  <si>
    <t>許可病床（療養）</t>
    <rPh sb="0" eb="2">
      <t>キョカ</t>
    </rPh>
    <rPh sb="2" eb="4">
      <t>ビョウショウ</t>
    </rPh>
    <rPh sb="5" eb="7">
      <t>リョウヨウ</t>
    </rPh>
    <phoneticPr fontId="3"/>
  </si>
  <si>
    <t>項番</t>
    <rPh sb="0" eb="2">
      <t>コウバン</t>
    </rPh>
    <phoneticPr fontId="3"/>
  </si>
  <si>
    <t>類似区分</t>
    <rPh sb="0" eb="2">
      <t>ルイジ</t>
    </rPh>
    <rPh sb="2" eb="4">
      <t>クブン</t>
    </rPh>
    <phoneticPr fontId="3"/>
  </si>
  <si>
    <t>⑥外来患者１人１日当たり収益(円)</t>
  </si>
  <si>
    <t>平成10</t>
  </si>
  <si>
    <t>業務コード</t>
    <rPh sb="0" eb="2">
      <t>ギョウム</t>
    </rPh>
    <phoneticPr fontId="19"/>
  </si>
  <si>
    <t>Ⅱ 分析欄</t>
    <rPh sb="2" eb="4">
      <t>ブンセキ</t>
    </rPh>
    <rPh sb="4" eb="5">
      <t>ラン</t>
    </rPh>
    <phoneticPr fontId="3"/>
  </si>
  <si>
    <t>管理者の情報</t>
    <rPh sb="0" eb="3">
      <t>カンリシャ</t>
    </rPh>
    <rPh sb="4" eb="6">
      <t>ジョウホウ</t>
    </rPh>
    <phoneticPr fontId="3"/>
  </si>
  <si>
    <t>許可病床（精神）</t>
    <rPh sb="0" eb="2">
      <t>キョカ</t>
    </rPh>
    <rPh sb="2" eb="4">
      <t>ビョウショウ</t>
    </rPh>
    <rPh sb="5" eb="7">
      <t>セイシン</t>
    </rPh>
    <phoneticPr fontId="3"/>
  </si>
  <si>
    <t>業種名・事業名</t>
    <rPh sb="0" eb="2">
      <t>ギョウシュ</t>
    </rPh>
    <rPh sb="2" eb="3">
      <t>メイ</t>
    </rPh>
    <rPh sb="4" eb="6">
      <t>ジギョウ</t>
    </rPh>
    <rPh sb="6" eb="7">
      <t>メイ</t>
    </rPh>
    <phoneticPr fontId="3"/>
  </si>
  <si>
    <t>建物面積（㎡）</t>
    <rPh sb="0" eb="2">
      <t>タテモノ</t>
    </rPh>
    <rPh sb="2" eb="4">
      <t>メンセキ</t>
    </rPh>
    <phoneticPr fontId="3"/>
  </si>
  <si>
    <t>小項目</t>
    <rPh sb="0" eb="3">
      <t>ショウコウモク</t>
    </rPh>
    <phoneticPr fontId="3"/>
  </si>
  <si>
    <t>2. 老朽化の状況について</t>
  </si>
  <si>
    <t>平成9</t>
  </si>
  <si>
    <t>平成12</t>
  </si>
  <si>
    <t>病院区分</t>
    <rPh sb="0" eb="2">
      <t>ビョウイン</t>
    </rPh>
    <rPh sb="2" eb="4">
      <t>クブン</t>
    </rPh>
    <phoneticPr fontId="3"/>
  </si>
  <si>
    <t>人口（人）</t>
    <rPh sb="0" eb="2">
      <t>ジンコウ</t>
    </rPh>
    <rPh sb="3" eb="4">
      <t>ニン</t>
    </rPh>
    <phoneticPr fontId="3"/>
  </si>
  <si>
    <t>Ｎ年度</t>
    <rPh sb="1" eb="3">
      <t>ネンド</t>
    </rPh>
    <phoneticPr fontId="3"/>
  </si>
  <si>
    <t>不採算地区病院</t>
  </si>
  <si>
    <t>許可病床（一般）</t>
    <rPh sb="0" eb="2">
      <t>キョカ</t>
    </rPh>
    <rPh sb="2" eb="4">
      <t>ビョウショウ</t>
    </rPh>
    <rPh sb="5" eb="7">
      <t>イッパン</t>
    </rPh>
    <phoneticPr fontId="3"/>
  </si>
  <si>
    <t>※１　ド…人間ドック　透…人工透析　Ｉ…ＩＣＵ・ＣＣＵ 未…ＮＩＣＵ・未熟児室　訓…運動機能訓練室　ガ…ガン（放射線）診療</t>
  </si>
  <si>
    <t>許可病床（結核）</t>
    <rPh sb="0" eb="2">
      <t>キョカ</t>
    </rPh>
    <rPh sb="2" eb="4">
      <t>ビョウショウ</t>
    </rPh>
    <rPh sb="5" eb="7">
      <t>ケッカク</t>
    </rPh>
    <phoneticPr fontId="3"/>
  </si>
  <si>
    <t>救 へ</t>
  </si>
  <si>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</si>
  <si>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</si>
  <si>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平成4</t>
  </si>
  <si>
    <t>グラフ凡例</t>
    <rPh sb="3" eb="5">
      <t>ハンレイ</t>
    </rPh>
    <phoneticPr fontId="3"/>
  </si>
  <si>
    <t>■</t>
  </si>
  <si>
    <t>機能分化・連携強化</t>
  </si>
  <si>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</si>
  <si>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</si>
  <si>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</si>
  <si>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最大使用病床（療養）</t>
    <rPh sb="0" eb="2">
      <t>サイダイ</t>
    </rPh>
    <rPh sb="2" eb="4">
      <t>シヨウ</t>
    </rPh>
    <rPh sb="4" eb="6">
      <t>ビョウショウ</t>
    </rPh>
    <rPh sb="7" eb="9">
      <t>リョウヨウ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</si>
  <si>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</si>
  <si>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</si>
  <si>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</si>
  <si>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第２種該当</t>
  </si>
  <si>
    <t>許可病床（合計）</t>
    <rPh sb="0" eb="2">
      <t>キョカ</t>
    </rPh>
    <rPh sb="2" eb="4">
      <t>ビョウショウ</t>
    </rPh>
    <rPh sb="5" eb="7">
      <t>ゴウケイ</t>
    </rPh>
    <phoneticPr fontId="3"/>
  </si>
  <si>
    <t>※２　救…救急告示病院　臨…臨床研修病院　が…がん診療連携拠点病院　感…感染症指定医療機関　ヘ…へき地医療拠点病院　災…災害拠点病院　地…地域医療支援病院  特…特定機能病院　輪…病院群輪番制病院</t>
  </si>
  <si>
    <t>平成14</t>
  </si>
  <si>
    <t>－</t>
  </si>
  <si>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</si>
  <si>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</si>
  <si>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</si>
  <si>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</si>
  <si>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全国平均</t>
    <rPh sb="0" eb="2">
      <t>ゼンコク</t>
    </rPh>
    <rPh sb="2" eb="4">
      <t>ヘイキン</t>
    </rPh>
    <phoneticPr fontId="3"/>
  </si>
  <si>
    <t>類似病院平均値（平均値）</t>
    <rPh sb="2" eb="4">
      <t>ビョウイン</t>
    </rPh>
    <phoneticPr fontId="3"/>
  </si>
  <si>
    <t>【】</t>
  </si>
  <si>
    <t>令和6年度全国平均</t>
    <rPh sb="0" eb="2">
      <t>レイワ</t>
    </rPh>
    <rPh sb="3" eb="5">
      <t>ネンド</t>
    </rPh>
    <phoneticPr fontId="3"/>
  </si>
  <si>
    <t>平成6</t>
  </si>
  <si>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</si>
  <si>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</si>
  <si>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</si>
  <si>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</si>
  <si>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</si>
  <si>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</si>
  <si>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</si>
  <si>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</si>
  <si>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平成元</t>
  </si>
  <si>
    <t>地方独立行政法人化</t>
    <rPh sb="0" eb="9">
      <t>チホウドクリツギョウセイホウジンカ</t>
    </rPh>
    <phoneticPr fontId="3"/>
  </si>
  <si>
    <t>指定管理者制度導入</t>
    <rPh sb="0" eb="7">
      <t>シテイカンリシャセイド</t>
    </rPh>
    <rPh sb="7" eb="9">
      <t>ドウニュウ</t>
    </rPh>
    <phoneticPr fontId="3"/>
  </si>
  <si>
    <t>当該値(N)</t>
  </si>
  <si>
    <t>（従来の再編・ネットワーク化を含む）</t>
  </si>
  <si>
    <t>建物面積（㎡）</t>
  </si>
  <si>
    <t>-</t>
  </si>
  <si>
    <t>年度</t>
    <rPh sb="0" eb="2">
      <t>ネンド</t>
    </rPh>
    <phoneticPr fontId="3"/>
  </si>
  <si>
    <t>Ⅰ 地域において担っている役割</t>
    <rPh sb="2" eb="4">
      <t>チイキ</t>
    </rPh>
    <rPh sb="8" eb="9">
      <t>ニナ</t>
    </rPh>
    <rPh sb="13" eb="15">
      <t>ヤクワリ</t>
    </rPh>
    <phoneticPr fontId="3"/>
  </si>
  <si>
    <t>①</t>
  </si>
  <si>
    <t>平成2</t>
  </si>
  <si>
    <t>平成3</t>
  </si>
  <si>
    <t>平成7</t>
  </si>
  <si>
    <t>⑦職員給与費対医業収益比率(％)</t>
  </si>
  <si>
    <t>平成8</t>
  </si>
  <si>
    <t>平成11</t>
  </si>
  <si>
    <t>平成13</t>
  </si>
  <si>
    <t>当該値</t>
    <rPh sb="0" eb="2">
      <t>トウガイ</t>
    </rPh>
    <rPh sb="2" eb="3">
      <t>チ</t>
    </rPh>
    <phoneticPr fontId="3"/>
  </si>
  <si>
    <t>平成17</t>
  </si>
  <si>
    <t>平成15</t>
  </si>
  <si>
    <t>当該値(N-2)</t>
  </si>
  <si>
    <t>平均値</t>
    <rPh sb="0" eb="2">
      <t>ヘイキン</t>
    </rPh>
    <rPh sb="2" eb="3">
      <t>チ</t>
    </rPh>
    <phoneticPr fontId="3"/>
  </si>
  <si>
    <t>Ｎ－１年度</t>
    <rPh sb="3" eb="5">
      <t>ネンド</t>
    </rPh>
    <phoneticPr fontId="3"/>
  </si>
  <si>
    <t>平成18</t>
  </si>
  <si>
    <t>当院では、圏域内の機能分担により、３次救急医療機関への過度な患者の集中を防ぐため、出雲医療圏の東部地域を中心に１次、２次救急医療を担っている。
　入院では、当医療圏において不足する回復期病棟（地域包括ケア、回復期リハビリ）を整備し、在宅等への復帰支援を強化している。
　また、『「地域で暮らす」を支える病院』のスローガンのもと、地域包括ケアシステムの構築に向けた取組として、近年では訪問診療、訪問看護、訪問リハビリテーションの取組を強化し、令和４年４月には在宅療養支援病院となった。
　その他、へき地医療拠点病院として、市立診療所への医師派遣に加え、がん検診やドック等の充実による予防医療を推進している。</t>
  </si>
  <si>
    <t>1. 経営の健全性・効率性について</t>
    <rPh sb="3" eb="5">
      <t>ケイエイ</t>
    </rPh>
    <rPh sb="6" eb="9">
      <t>ケンゼンセイ</t>
    </rPh>
    <rPh sb="10" eb="13">
      <t>コウリツセイ</t>
    </rPh>
    <phoneticPr fontId="3"/>
  </si>
  <si>
    <t>直営</t>
  </si>
  <si>
    <t>平成19</t>
  </si>
  <si>
    <t>平成29</t>
  </si>
  <si>
    <t>診療科数</t>
  </si>
  <si>
    <t>平成20</t>
  </si>
  <si>
    <t>平成21</t>
  </si>
  <si>
    <t>平成22</t>
  </si>
  <si>
    <t>平成23</t>
  </si>
  <si>
    <t>平成24</t>
  </si>
  <si>
    <t>①有形固定資産減価償却率(％)</t>
  </si>
  <si>
    <t>平成25</t>
  </si>
  <si>
    <t>平成26</t>
  </si>
  <si>
    <t>平成27</t>
  </si>
  <si>
    <t>平成28</t>
  </si>
  <si>
    <t>平成30</t>
  </si>
  <si>
    <t>平成31</t>
  </si>
  <si>
    <t>令和元</t>
  </si>
  <si>
    <t>令和2</t>
  </si>
  <si>
    <t>人口（人）</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</si>
  <si>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</si>
  <si>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</si>
  <si>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</si>
  <si>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</si>
  <si>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</si>
  <si>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</si>
  <si>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</si>
  <si>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</si>
  <si>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</si>
  <si>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④</t>
  </si>
  <si>
    <t>団体コード</t>
    <rPh sb="0" eb="2">
      <t>ダンタイ</t>
    </rPh>
    <phoneticPr fontId="19"/>
  </si>
  <si>
    <t>⑤</t>
  </si>
  <si>
    <t>⑥</t>
  </si>
  <si>
    <t>⑦</t>
  </si>
  <si>
    <t>⑧</t>
  </si>
  <si>
    <t>大項目</t>
    <rPh sb="0" eb="3">
      <t>ダイコウモク</t>
    </rPh>
    <phoneticPr fontId="3"/>
  </si>
  <si>
    <t>年度</t>
    <rPh sb="0" eb="2">
      <t>ネンド</t>
    </rPh>
    <phoneticPr fontId="19"/>
  </si>
  <si>
    <t>１０：１</t>
  </si>
  <si>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</si>
  <si>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</si>
  <si>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</si>
  <si>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</si>
  <si>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</si>
  <si>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</si>
  <si>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</si>
  <si>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</si>
  <si>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</si>
  <si>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</si>
  <si>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</si>
  <si>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</si>
  <si>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</si>
  <si>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</si>
  <si>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</si>
  <si>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</si>
  <si>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</si>
  <si>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</si>
  <si>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</si>
  <si>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</si>
  <si>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</si>
  <si>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指定病院の状況</t>
  </si>
  <si>
    <t>当該値(N-1)</t>
  </si>
  <si>
    <t>不採算地区中核病院</t>
  </si>
  <si>
    <t>看護配置</t>
  </si>
  <si>
    <t>許可病床（一般）</t>
  </si>
  <si>
    <t>許可病床（療養）</t>
  </si>
  <si>
    <t>許可病床（結核）</t>
  </si>
  <si>
    <t>許可病床（精神）</t>
  </si>
  <si>
    <t>許可病床（感染症）</t>
  </si>
  <si>
    <t>許可病床（合計）</t>
  </si>
  <si>
    <t>島根県</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</si>
  <si>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</si>
  <si>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</si>
  <si>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</si>
  <si>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</si>
  <si>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</si>
  <si>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</si>
  <si>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</si>
  <si>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</si>
  <si>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</si>
  <si>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</si>
  <si>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</si>
  <si>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</si>
  <si>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</si>
  <si>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出雲市</t>
  </si>
  <si>
    <t>出雲市立総合医療センター</t>
  </si>
  <si>
    <t>条例全部</t>
  </si>
  <si>
    <t>病院事業</t>
  </si>
  <si>
    <t>100床以上～200床未満</t>
  </si>
  <si>
    <t>自治体職員</t>
  </si>
  <si>
    <t>ド 訓</t>
  </si>
  <si>
    <t>Ｎ－４年度</t>
    <rPh sb="3" eb="5">
      <t>ネンド</t>
    </rPh>
    <phoneticPr fontId="3"/>
  </si>
  <si>
    <t>Ｎ－３年度</t>
    <rPh sb="3" eb="5">
      <t>ネンド</t>
    </rPh>
    <phoneticPr fontId="3"/>
  </si>
  <si>
    <t>Ｎ－２年度</t>
    <rPh sb="3" eb="5">
      <t>ネンド</t>
    </rPh>
    <phoneticPr fontId="3"/>
  </si>
  <si>
    <r>
      <t>　当院は、令和5年度に策定した「出雲市立総合医療センター経営強化プラン」の方針に沿って、地域包括ケアシステムの構築に向けた役割を果たすとともに、経営指標として掲げている経常黒字化、単年度資金収支の黒字化による内部留保資金の安定的な確保に向けて経営健全化に取り組んでいる。
　経常収支は、新型コロナウイルス感染症関連の補助金や委託料収入などが減少した令和5年度から経常赤字に転じており、給与費の増加、物価高騰に伴う経費の増により厳しい経営状況となっており、このような現状に対処するため、病床機能転換や</t>
    </r>
    <r>
      <rPr>
        <sz val="11"/>
        <color auto="1"/>
        <rFont val="ＭＳ ゴシック"/>
      </rPr>
      <t>入院料上位基準の取得</t>
    </r>
    <r>
      <rPr>
        <sz val="11"/>
        <color theme="1"/>
        <rFont val="ＭＳ ゴシック"/>
      </rPr>
      <t>等による入院診療単価の向上に取り組むなど、医業収支の改善を図っている。
　今後は、在宅医療の更なる推進、健診・ドック機能の拡充などの増収への取組を着実に実施し、経営改善を図り、持続可能な地域医療提供体制の確保に向けて取り組んでいく。</t>
    </r>
    <rPh sb="1" eb="3">
      <t>トウイン</t>
    </rPh>
    <rPh sb="5" eb="7">
      <t>レイワ</t>
    </rPh>
    <rPh sb="8" eb="10">
      <t>ネンド</t>
    </rPh>
    <rPh sb="11" eb="13">
      <t>サクテイ</t>
    </rPh>
    <rPh sb="16" eb="19">
      <t>イズモシ</t>
    </rPh>
    <rPh sb="19" eb="20">
      <t>リツ</t>
    </rPh>
    <rPh sb="20" eb="22">
      <t>ソウゴウ</t>
    </rPh>
    <rPh sb="22" eb="24">
      <t>イリョウ</t>
    </rPh>
    <rPh sb="28" eb="30">
      <t>ケイエイ</t>
    </rPh>
    <rPh sb="30" eb="32">
      <t>キョウカ</t>
    </rPh>
    <rPh sb="37" eb="39">
      <t>ホウシン</t>
    </rPh>
    <rPh sb="40" eb="41">
      <t>ソ</t>
    </rPh>
    <rPh sb="44" eb="46">
      <t>チイキ</t>
    </rPh>
    <rPh sb="46" eb="48">
      <t>ホウカツ</t>
    </rPh>
    <rPh sb="55" eb="57">
      <t>コウチク</t>
    </rPh>
    <rPh sb="58" eb="59">
      <t>ム</t>
    </rPh>
    <rPh sb="61" eb="63">
      <t>ヤクワリ</t>
    </rPh>
    <rPh sb="64" eb="65">
      <t>ハ</t>
    </rPh>
    <rPh sb="72" eb="74">
      <t>ケイエイ</t>
    </rPh>
    <rPh sb="74" eb="76">
      <t>シヒョウ</t>
    </rPh>
    <rPh sb="79" eb="80">
      <t>カカ</t>
    </rPh>
    <rPh sb="84" eb="86">
      <t>ケイジョウ</t>
    </rPh>
    <rPh sb="86" eb="89">
      <t>クロジカ</t>
    </rPh>
    <rPh sb="90" eb="93">
      <t>タンネンド</t>
    </rPh>
    <rPh sb="93" eb="95">
      <t>シキン</t>
    </rPh>
    <rPh sb="95" eb="97">
      <t>シュウシ</t>
    </rPh>
    <rPh sb="98" eb="101">
      <t>クロジカ</t>
    </rPh>
    <rPh sb="104" eb="106">
      <t>ナイブ</t>
    </rPh>
    <rPh sb="106" eb="108">
      <t>リュウホ</t>
    </rPh>
    <rPh sb="108" eb="110">
      <t>シキン</t>
    </rPh>
    <rPh sb="111" eb="114">
      <t>アンテイテキ</t>
    </rPh>
    <rPh sb="115" eb="117">
      <t>カクホ</t>
    </rPh>
    <rPh sb="118" eb="119">
      <t>ム</t>
    </rPh>
    <rPh sb="121" eb="123">
      <t>ケイエイ</t>
    </rPh>
    <rPh sb="123" eb="126">
      <t>ケンゼンカ</t>
    </rPh>
    <rPh sb="127" eb="128">
      <t>ト</t>
    </rPh>
    <rPh sb="129" eb="130">
      <t>ク</t>
    </rPh>
    <rPh sb="137" eb="139">
      <t>ケイジョウ</t>
    </rPh>
    <rPh sb="139" eb="141">
      <t>シュウシ</t>
    </rPh>
    <rPh sb="143" eb="145">
      <t>シンガタ</t>
    </rPh>
    <rPh sb="152" eb="155">
      <t>カンセンショウ</t>
    </rPh>
    <rPh sb="155" eb="157">
      <t>カンレン</t>
    </rPh>
    <rPh sb="170" eb="172">
      <t>ゲンショウ</t>
    </rPh>
    <rPh sb="181" eb="183">
      <t>ケイジョウ</t>
    </rPh>
    <rPh sb="183" eb="185">
      <t>アカジ</t>
    </rPh>
    <rPh sb="186" eb="187">
      <t>テン</t>
    </rPh>
    <rPh sb="192" eb="195">
      <t>キュウヨヒ</t>
    </rPh>
    <rPh sb="196" eb="198">
      <t>ゾウカ</t>
    </rPh>
    <rPh sb="199" eb="201">
      <t>ブッカ</t>
    </rPh>
    <rPh sb="201" eb="203">
      <t>コウトウ</t>
    </rPh>
    <rPh sb="204" eb="205">
      <t>トモナ</t>
    </rPh>
    <rPh sb="206" eb="208">
      <t>ケイヒ</t>
    </rPh>
    <rPh sb="209" eb="210">
      <t>ゾウ</t>
    </rPh>
    <rPh sb="213" eb="214">
      <t>キビ</t>
    </rPh>
    <rPh sb="216" eb="218">
      <t>ケイエイ</t>
    </rPh>
    <rPh sb="218" eb="220">
      <t>ジョウキョウ</t>
    </rPh>
    <rPh sb="232" eb="234">
      <t>ゲンジョウ</t>
    </rPh>
    <rPh sb="235" eb="237">
      <t>タイショ</t>
    </rPh>
    <rPh sb="242" eb="244">
      <t>ビョウショウ</t>
    </rPh>
    <rPh sb="244" eb="246">
      <t>キノウ</t>
    </rPh>
    <rPh sb="246" eb="248">
      <t>テンカン</t>
    </rPh>
    <rPh sb="249" eb="252">
      <t>ニュウインリョウ</t>
    </rPh>
    <rPh sb="252" eb="254">
      <t>ジョウイ</t>
    </rPh>
    <rPh sb="254" eb="256">
      <t>キジュン</t>
    </rPh>
    <rPh sb="257" eb="259">
      <t>シュトク</t>
    </rPh>
    <rPh sb="259" eb="260">
      <t>トウ</t>
    </rPh>
    <rPh sb="263" eb="265">
      <t>ニュウイン</t>
    </rPh>
    <rPh sb="265" eb="267">
      <t>シンリョウ</t>
    </rPh>
    <rPh sb="267" eb="269">
      <t>タンカ</t>
    </rPh>
    <rPh sb="270" eb="272">
      <t>コウジョウ</t>
    </rPh>
    <rPh sb="273" eb="274">
      <t>ト</t>
    </rPh>
    <rPh sb="275" eb="276">
      <t>ク</t>
    </rPh>
    <rPh sb="280" eb="282">
      <t>イギョウ</t>
    </rPh>
    <rPh sb="282" eb="284">
      <t>シュウシ</t>
    </rPh>
    <rPh sb="285" eb="287">
      <t>カイゼン</t>
    </rPh>
    <rPh sb="288" eb="289">
      <t>ハカ</t>
    </rPh>
    <rPh sb="296" eb="298">
      <t>コンゴ</t>
    </rPh>
    <rPh sb="300" eb="302">
      <t>ザイタク</t>
    </rPh>
    <rPh sb="302" eb="304">
      <t>イリョウ</t>
    </rPh>
    <rPh sb="305" eb="306">
      <t>サラ</t>
    </rPh>
    <rPh sb="308" eb="310">
      <t>スイシン</t>
    </rPh>
    <rPh sb="311" eb="313">
      <t>ケンシン</t>
    </rPh>
    <rPh sb="317" eb="319">
      <t>キノウ</t>
    </rPh>
    <rPh sb="320" eb="322">
      <t>カクジュウ</t>
    </rPh>
    <rPh sb="325" eb="327">
      <t>ゾウシュウ</t>
    </rPh>
    <rPh sb="329" eb="331">
      <t>トリクミ</t>
    </rPh>
    <rPh sb="332" eb="334">
      <t>チャクジツ</t>
    </rPh>
    <rPh sb="335" eb="337">
      <t>ジッシ</t>
    </rPh>
    <rPh sb="339" eb="341">
      <t>ケイエイ</t>
    </rPh>
    <rPh sb="341" eb="343">
      <t>カイゼン</t>
    </rPh>
    <rPh sb="344" eb="345">
      <t>ハカ</t>
    </rPh>
    <phoneticPr fontId="3"/>
  </si>
  <si>
    <t xml:space="preserve">①は、入院収益、訪問看護収益が増となったが、給与費及び材料費等の費用の増が収入を上回る結果となり、3.0ポイントの低下となった。②③については、①と同様、医業収益の増分を上回る医業費用の増により医業収支差額は拡大したが、医業収益に対する医業収支差額の相対的な比率は改善した。
④は、大学病院及び県立中央病院等の高度急性期病院からの下り転院搬送の迅速な受け入れ、介護施設の協力医療機関として入所者の入院受入強化に取り組むなど、一般患者の入院確保に取り組んだ結果、4.6ポイント向上し、類似病院平均を上回る結果となった。
⑤は微増、⑥は微減しており、いずれも類似病院平均を下回っており、入院、外来ともに更なる収益率の向上が課題となっている。
⑦⑧は、医業収益の増に対し、給与費及び材料費増となったため、相対的に数値が減少した。
</t>
    <rPh sb="3" eb="5">
      <t>ニュウイン</t>
    </rPh>
    <rPh sb="5" eb="7">
      <t>シュウエキ</t>
    </rPh>
    <rPh sb="8" eb="10">
      <t>ホウモン</t>
    </rPh>
    <rPh sb="10" eb="12">
      <t>カンゴ</t>
    </rPh>
    <rPh sb="12" eb="14">
      <t>シュウエキ</t>
    </rPh>
    <rPh sb="15" eb="16">
      <t>ゾウ</t>
    </rPh>
    <rPh sb="22" eb="25">
      <t>キュウヨヒ</t>
    </rPh>
    <rPh sb="25" eb="26">
      <t>オヨ</t>
    </rPh>
    <rPh sb="27" eb="30">
      <t>ザイリョウヒ</t>
    </rPh>
    <rPh sb="30" eb="31">
      <t>トウ</t>
    </rPh>
    <rPh sb="32" eb="34">
      <t>ヒヨウ</t>
    </rPh>
    <rPh sb="35" eb="36">
      <t>ゾウ</t>
    </rPh>
    <rPh sb="37" eb="39">
      <t>シュウニュウ</t>
    </rPh>
    <rPh sb="40" eb="42">
      <t>ウワマワ</t>
    </rPh>
    <rPh sb="43" eb="45">
      <t>ケッカ</t>
    </rPh>
    <rPh sb="57" eb="59">
      <t>テイカ</t>
    </rPh>
    <rPh sb="74" eb="76">
      <t>ドウヨウ</t>
    </rPh>
    <rPh sb="77" eb="79">
      <t>イギョウ</t>
    </rPh>
    <rPh sb="79" eb="81">
      <t>シュウエキ</t>
    </rPh>
    <rPh sb="82" eb="83">
      <t>ゾウ</t>
    </rPh>
    <rPh sb="83" eb="84">
      <t>ブン</t>
    </rPh>
    <rPh sb="85" eb="87">
      <t>ウワマワ</t>
    </rPh>
    <rPh sb="88" eb="90">
      <t>イギョウ</t>
    </rPh>
    <rPh sb="90" eb="92">
      <t>ヒヨウ</t>
    </rPh>
    <rPh sb="93" eb="94">
      <t>ゾウ</t>
    </rPh>
    <rPh sb="97" eb="99">
      <t>イギョウ</t>
    </rPh>
    <rPh sb="99" eb="101">
      <t>シュウシ</t>
    </rPh>
    <rPh sb="101" eb="103">
      <t>サガク</t>
    </rPh>
    <rPh sb="104" eb="106">
      <t>カクダイ</t>
    </rPh>
    <rPh sb="110" eb="112">
      <t>イギョウ</t>
    </rPh>
    <rPh sb="112" eb="114">
      <t>シュウエキ</t>
    </rPh>
    <rPh sb="115" eb="116">
      <t>タイ</t>
    </rPh>
    <rPh sb="118" eb="120">
      <t>イギョウ</t>
    </rPh>
    <rPh sb="120" eb="122">
      <t>シュウシ</t>
    </rPh>
    <rPh sb="122" eb="124">
      <t>サガク</t>
    </rPh>
    <rPh sb="125" eb="128">
      <t>ソウタイテキ</t>
    </rPh>
    <rPh sb="129" eb="131">
      <t>ヒリツ</t>
    </rPh>
    <rPh sb="132" eb="134">
      <t>カイゼン</t>
    </rPh>
    <rPh sb="141" eb="143">
      <t>ダイガク</t>
    </rPh>
    <rPh sb="143" eb="145">
      <t>ビョウイン</t>
    </rPh>
    <rPh sb="145" eb="146">
      <t>オヨ</t>
    </rPh>
    <rPh sb="147" eb="149">
      <t>ケンリツ</t>
    </rPh>
    <rPh sb="149" eb="151">
      <t>チュウオウ</t>
    </rPh>
    <rPh sb="151" eb="153">
      <t>ビョウイン</t>
    </rPh>
    <rPh sb="153" eb="154">
      <t>トウ</t>
    </rPh>
    <rPh sb="155" eb="157">
      <t>コウド</t>
    </rPh>
    <rPh sb="157" eb="160">
      <t>キュウセイキ</t>
    </rPh>
    <rPh sb="160" eb="162">
      <t>ビョウイン</t>
    </rPh>
    <rPh sb="165" eb="166">
      <t>クダ</t>
    </rPh>
    <rPh sb="167" eb="169">
      <t>テンイン</t>
    </rPh>
    <rPh sb="169" eb="171">
      <t>ハンソウ</t>
    </rPh>
    <rPh sb="172" eb="174">
      <t>ジンソク</t>
    </rPh>
    <rPh sb="175" eb="176">
      <t>ウ</t>
    </rPh>
    <rPh sb="177" eb="178">
      <t>イ</t>
    </rPh>
    <rPh sb="180" eb="182">
      <t>カイゴ</t>
    </rPh>
    <rPh sb="182" eb="184">
      <t>シセツ</t>
    </rPh>
    <rPh sb="185" eb="187">
      <t>キョウリョク</t>
    </rPh>
    <rPh sb="187" eb="189">
      <t>イリョウ</t>
    </rPh>
    <rPh sb="189" eb="191">
      <t>キカン</t>
    </rPh>
    <rPh sb="194" eb="197">
      <t>ニュウショシャ</t>
    </rPh>
    <rPh sb="198" eb="200">
      <t>ニュウイン</t>
    </rPh>
    <rPh sb="200" eb="202">
      <t>ウケイ</t>
    </rPh>
    <rPh sb="202" eb="204">
      <t>キョウカ</t>
    </rPh>
    <rPh sb="205" eb="206">
      <t>ト</t>
    </rPh>
    <rPh sb="207" eb="208">
      <t>ク</t>
    </rPh>
    <rPh sb="212" eb="214">
      <t>イッパン</t>
    </rPh>
    <rPh sb="214" eb="216">
      <t>カンジャ</t>
    </rPh>
    <rPh sb="217" eb="219">
      <t>ニュウイン</t>
    </rPh>
    <rPh sb="219" eb="221">
      <t>カクホ</t>
    </rPh>
    <rPh sb="222" eb="223">
      <t>ト</t>
    </rPh>
    <rPh sb="224" eb="225">
      <t>ク</t>
    </rPh>
    <rPh sb="227" eb="229">
      <t>ケッカ</t>
    </rPh>
    <rPh sb="237" eb="239">
      <t>コウジョウ</t>
    </rPh>
    <rPh sb="241" eb="243">
      <t>ルイジ</t>
    </rPh>
    <rPh sb="243" eb="245">
      <t>ビョウイン</t>
    </rPh>
    <rPh sb="245" eb="247">
      <t>ヘイキン</t>
    </rPh>
    <rPh sb="248" eb="250">
      <t>ウワマワ</t>
    </rPh>
    <rPh sb="251" eb="253">
      <t>ケッカ</t>
    </rPh>
    <rPh sb="299" eb="300">
      <t>サラ</t>
    </rPh>
    <rPh sb="323" eb="325">
      <t>イギョウ</t>
    </rPh>
    <rPh sb="325" eb="327">
      <t>シュウエキ</t>
    </rPh>
    <rPh sb="328" eb="329">
      <t>ゾウ</t>
    </rPh>
    <rPh sb="330" eb="331">
      <t>タイ</t>
    </rPh>
    <rPh sb="341" eb="342">
      <t>ゾウ</t>
    </rPh>
    <phoneticPr fontId="3"/>
  </si>
  <si>
    <t>①は、今年度は検診センター拡張工事の完了をはじめ、施設の改修を進める一方、既存施設の減価償却累計額も増加しており、比率は0.3ポイント上昇し、類似病院平均を上回る結果となった。
今後の課題として、平成22年度に改築整備した新館棟、平成7年度に整備した本館棟は、ともに老朽化が進行しており、長寿命化に向けた計画的な改修が必要となっている。
②は、医療機器等、機械備品の更新は順次行っているものの、全体として老朽化が進んでおり、比率は昨年度と同様であるが、類似病院平均を上回った。
③は、前述の検診センター拡張工事の完了に伴い、有形固定資産が増加したことによるものであり、類似病院平均を下回った。</t>
    <rPh sb="3" eb="6">
      <t>コンネンド</t>
    </rPh>
    <rPh sb="7" eb="9">
      <t>ケンシン</t>
    </rPh>
    <rPh sb="13" eb="15">
      <t>カクチョウ</t>
    </rPh>
    <rPh sb="15" eb="17">
      <t>コウジ</t>
    </rPh>
    <rPh sb="18" eb="20">
      <t>カンリョウ</t>
    </rPh>
    <rPh sb="25" eb="27">
      <t>シセツ</t>
    </rPh>
    <rPh sb="28" eb="30">
      <t>カイシュウ</t>
    </rPh>
    <rPh sb="31" eb="32">
      <t>スス</t>
    </rPh>
    <rPh sb="34" eb="36">
      <t>イッポウ</t>
    </rPh>
    <rPh sb="37" eb="39">
      <t>キゾン</t>
    </rPh>
    <rPh sb="39" eb="41">
      <t>シセツ</t>
    </rPh>
    <rPh sb="42" eb="44">
      <t>ゲンカ</t>
    </rPh>
    <rPh sb="44" eb="46">
      <t>ショウキャク</t>
    </rPh>
    <rPh sb="46" eb="49">
      <t>ルイケイガク</t>
    </rPh>
    <rPh sb="50" eb="52">
      <t>ゾウカ</t>
    </rPh>
    <rPh sb="57" eb="59">
      <t>ヒリツ</t>
    </rPh>
    <rPh sb="67" eb="69">
      <t>ジョウショウ</t>
    </rPh>
    <rPh sb="71" eb="73">
      <t>ルイジ</t>
    </rPh>
    <rPh sb="73" eb="75">
      <t>ビョウイン</t>
    </rPh>
    <rPh sb="75" eb="77">
      <t>ヘイキン</t>
    </rPh>
    <rPh sb="78" eb="80">
      <t>ウワマワ</t>
    </rPh>
    <rPh sb="81" eb="83">
      <t>ケッカ</t>
    </rPh>
    <rPh sb="159" eb="161">
      <t>ヒツヨウ</t>
    </rPh>
    <rPh sb="172" eb="174">
      <t>イリョウ</t>
    </rPh>
    <rPh sb="174" eb="176">
      <t>キキ</t>
    </rPh>
    <rPh sb="176" eb="177">
      <t>トウ</t>
    </rPh>
    <rPh sb="178" eb="180">
      <t>キカイ</t>
    </rPh>
    <rPh sb="180" eb="182">
      <t>ビヒン</t>
    </rPh>
    <rPh sb="183" eb="185">
      <t>コウシン</t>
    </rPh>
    <rPh sb="186" eb="188">
      <t>ジュンジ</t>
    </rPh>
    <rPh sb="188" eb="189">
      <t>オコナ</t>
    </rPh>
    <rPh sb="197" eb="199">
      <t>ゼンタイ</t>
    </rPh>
    <rPh sb="202" eb="205">
      <t>ロウキュウカ</t>
    </rPh>
    <rPh sb="206" eb="207">
      <t>スス</t>
    </rPh>
    <rPh sb="212" eb="214">
      <t>ヒリツ</t>
    </rPh>
    <rPh sb="215" eb="218">
      <t>サクネンド</t>
    </rPh>
    <rPh sb="219" eb="221">
      <t>ドウヨウ</t>
    </rPh>
    <rPh sb="226" eb="228">
      <t>ルイジ</t>
    </rPh>
    <rPh sb="228" eb="230">
      <t>ビョウイン</t>
    </rPh>
    <rPh sb="230" eb="232">
      <t>ヘイキン</t>
    </rPh>
    <rPh sb="233" eb="235">
      <t>ウワマワ</t>
    </rPh>
    <rPh sb="242" eb="244">
      <t>ゼンジュツ</t>
    </rPh>
    <rPh sb="259" eb="260">
      <t>トモナ</t>
    </rPh>
    <rPh sb="262" eb="264">
      <t>ユウケイ</t>
    </rPh>
    <rPh sb="264" eb="266">
      <t>コテイ</t>
    </rPh>
    <rPh sb="266" eb="268">
      <t>シサン</t>
    </rPh>
    <rPh sb="269" eb="271">
      <t>ゾウカ</t>
    </rPh>
    <rPh sb="284" eb="286">
      <t>ルイジ</t>
    </rPh>
    <rPh sb="286" eb="288">
      <t>ビョウイン</t>
    </rPh>
    <rPh sb="288" eb="290">
      <t>ヘイキン</t>
    </rPh>
    <rPh sb="291" eb="293">
      <t>シタマワ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</si>
</sst>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0.5"/>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016064905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77.8</c:v>
                </c:pt>
                <c:pt idx="1">
                  <c:v>73.2</c:v>
                </c:pt>
                <c:pt idx="2">
                  <c:v>66.3</c:v>
                </c:pt>
                <c:pt idx="3">
                  <c:v>71.8</c:v>
                </c:pt>
                <c:pt idx="4">
                  <c:v>76.400000000000006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55553363346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8352</c:v>
                </c:pt>
                <c:pt idx="1">
                  <c:v>8039</c:v>
                </c:pt>
                <c:pt idx="2">
                  <c:v>8945</c:v>
                </c:pt>
                <c:pt idx="3">
                  <c:v>8824</c:v>
                </c:pt>
                <c:pt idx="4">
                  <c:v>8532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30096</c:v>
                </c:pt>
                <c:pt idx="1">
                  <c:v>29434</c:v>
                </c:pt>
                <c:pt idx="2">
                  <c:v>28581</c:v>
                </c:pt>
                <c:pt idx="3">
                  <c:v>29749</c:v>
                </c:pt>
                <c:pt idx="4">
                  <c:v>31466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280606723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79.099999999999994</c:v>
                </c:pt>
                <c:pt idx="1">
                  <c:v>75</c:v>
                </c:pt>
                <c:pt idx="2">
                  <c:v>69.7</c:v>
                </c:pt>
                <c:pt idx="3">
                  <c:v>72.3</c:v>
                </c:pt>
                <c:pt idx="4">
                  <c:v>73.2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28468423223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82.1</c:v>
                </c:pt>
                <c:pt idx="1">
                  <c:v>78.3</c:v>
                </c:pt>
                <c:pt idx="2">
                  <c:v>72.900000000000006</c:v>
                </c:pt>
                <c:pt idx="3">
                  <c:v>75.3</c:v>
                </c:pt>
                <c:pt idx="4">
                  <c:v>76.099999999999994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8418739798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103.4</c:v>
                </c:pt>
                <c:pt idx="1">
                  <c:v>108</c:v>
                </c:pt>
                <c:pt idx="2">
                  <c:v>115.5</c:v>
                </c:pt>
                <c:pt idx="3">
                  <c:v>90.6</c:v>
                </c:pt>
                <c:pt idx="4">
                  <c:v>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9925684117"/>
          <c:y val="4.3335672149892156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56.2</c:v>
                </c:pt>
                <c:pt idx="1">
                  <c:v>58.3</c:v>
                </c:pt>
                <c:pt idx="2">
                  <c:v>57.2</c:v>
                </c:pt>
                <c:pt idx="3">
                  <c:v>60.4</c:v>
                </c:pt>
                <c:pt idx="4">
                  <c:v>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441309585734"/>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78.3</c:v>
                </c:pt>
                <c:pt idx="1">
                  <c:v>74.2</c:v>
                </c:pt>
                <c:pt idx="2">
                  <c:v>74</c:v>
                </c:pt>
                <c:pt idx="3">
                  <c:v>76.8</c:v>
                </c:pt>
                <c:pt idx="4">
                  <c:v>76.7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2964982452363"/>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41069568</c:v>
                </c:pt>
                <c:pt idx="1">
                  <c:v>41691246</c:v>
                </c:pt>
                <c:pt idx="2">
                  <c:v>41298779</c:v>
                </c:pt>
                <c:pt idx="3">
                  <c:v>41392136</c:v>
                </c:pt>
                <c:pt idx="4">
                  <c:v>43110477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7084402035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12.5</c:v>
                </c:pt>
                <c:pt idx="1">
                  <c:v>12.9</c:v>
                </c:pt>
                <c:pt idx="2">
                  <c:v>14</c:v>
                </c:pt>
                <c:pt idx="3">
                  <c:v>13</c:v>
                </c:pt>
                <c:pt idx="4">
                  <c:v>12.6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c:v>
                </c:pt>
                <c:pt idx="1">
                  <c:v>74.599999999999994</c:v>
                </c:pt>
                <c:pt idx="2">
                  <c:v>80.8</c:v>
                </c:pt>
                <c:pt idx="3">
                  <c:v>77.099999999999994</c:v>
                </c:pt>
                <c:pt idx="4">
                  <c:v>76.599999999999994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HV42" zoomScaleSheetLayoutView="70" workbookViewId="0">
      <selection activeCell="NZ40" sqref="NZ40"/>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島根県出雲市　出雲市立総合医療センター</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0</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12</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18</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5</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10</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29</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147</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52</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30</v>
      </c>
      <c r="NK8" s="75"/>
      <c r="NL8" s="91" t="s">
        <v>32</v>
      </c>
      <c r="NM8" s="91"/>
      <c r="NN8" s="91"/>
      <c r="NO8" s="91"/>
      <c r="NP8" s="91"/>
      <c r="NQ8" s="91"/>
      <c r="NR8" s="91"/>
      <c r="NS8" s="91"/>
      <c r="NT8" s="91"/>
      <c r="NU8" s="91"/>
      <c r="NV8" s="91"/>
      <c r="NW8" s="106"/>
      <c r="NX8" s="6"/>
    </row>
    <row r="9" spans="1:388" ht="18.75" customHeight="1">
      <c r="A9" s="2"/>
      <c r="B9" s="8" t="s">
        <v>33</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36</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27</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37</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43</v>
      </c>
      <c r="NK9" s="76"/>
      <c r="NL9" s="92" t="s">
        <v>49</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16</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へ</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199</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50</v>
      </c>
      <c r="NK10" s="77"/>
      <c r="NL10" s="93" t="s">
        <v>51</v>
      </c>
      <c r="NM10" s="93"/>
      <c r="NN10" s="93"/>
      <c r="NO10" s="93"/>
      <c r="NP10" s="93"/>
      <c r="NQ10" s="93"/>
      <c r="NR10" s="93"/>
      <c r="NS10" s="93"/>
      <c r="NT10" s="93"/>
      <c r="NU10" s="93"/>
      <c r="NV10" s="93"/>
      <c r="NW10" s="108"/>
      <c r="NX10" s="6"/>
    </row>
    <row r="11" spans="1:388" ht="18.75" customHeight="1">
      <c r="A11" s="2"/>
      <c r="B11" s="8" t="s">
        <v>19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55</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56</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58</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35</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47</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172327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15179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133</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48</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181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41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31</v>
      </c>
      <c r="NK16" s="78"/>
      <c r="NL16" s="78"/>
      <c r="NM16" s="78"/>
      <c r="NN16" s="96"/>
      <c r="NO16" s="100" t="s">
        <v>62</v>
      </c>
      <c r="NP16" s="102"/>
      <c r="NQ16" s="102"/>
      <c r="NR16" s="102"/>
      <c r="NS16" s="104"/>
      <c r="NT16" s="100" t="s">
        <v>63</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65</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80"/>
      <c r="NL18" s="80"/>
      <c r="NM18" s="94" t="s">
        <v>68</v>
      </c>
      <c r="NN18" s="98"/>
      <c r="NO18" s="63" t="s">
        <v>67</v>
      </c>
      <c r="NP18" s="80"/>
      <c r="NQ18" s="80"/>
      <c r="NR18" s="94" t="s">
        <v>68</v>
      </c>
      <c r="NS18" s="98"/>
      <c r="NT18" s="63" t="s">
        <v>67</v>
      </c>
      <c r="NU18" s="80"/>
      <c r="NV18" s="80"/>
      <c r="NW18" s="94" t="s">
        <v>68</v>
      </c>
      <c r="NX18" s="98"/>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61</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85</v>
      </c>
      <c r="NK22" s="82"/>
      <c r="NL22" s="82"/>
      <c r="NM22" s="82"/>
      <c r="NN22" s="82"/>
      <c r="NO22" s="82"/>
      <c r="NP22" s="82"/>
      <c r="NQ22" s="82"/>
      <c r="NR22" s="82"/>
      <c r="NS22" s="82"/>
      <c r="NT22" s="82"/>
      <c r="NU22" s="82"/>
      <c r="NV22" s="82"/>
      <c r="NW22" s="82"/>
      <c r="NX22" s="109"/>
      <c r="OC22" s="36" t="s">
        <v>28</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52</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73</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75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76</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17</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77</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42</v>
      </c>
    </row>
    <row r="33" spans="1:393" ht="13.5" customHeight="1">
      <c r="A33" s="2"/>
      <c r="B33" s="14"/>
      <c r="D33" s="2"/>
      <c r="E33" s="2"/>
      <c r="F33" s="2"/>
      <c r="G33" s="28" t="s">
        <v>78</v>
      </c>
      <c r="H33" s="28"/>
      <c r="I33" s="28"/>
      <c r="J33" s="28"/>
      <c r="K33" s="28"/>
      <c r="L33" s="28"/>
      <c r="M33" s="28"/>
      <c r="N33" s="28"/>
      <c r="O33" s="28"/>
      <c r="P33" s="31">
        <f>データ!AI7</f>
        <v>103.4</v>
      </c>
      <c r="Q33" s="34"/>
      <c r="R33" s="34"/>
      <c r="S33" s="34"/>
      <c r="T33" s="34"/>
      <c r="U33" s="34"/>
      <c r="V33" s="34"/>
      <c r="W33" s="34"/>
      <c r="X33" s="34"/>
      <c r="Y33" s="34"/>
      <c r="Z33" s="34"/>
      <c r="AA33" s="34"/>
      <c r="AB33" s="34"/>
      <c r="AC33" s="34"/>
      <c r="AD33" s="38"/>
      <c r="AE33" s="31">
        <f>データ!AJ7</f>
        <v>108</v>
      </c>
      <c r="AF33" s="34"/>
      <c r="AG33" s="34"/>
      <c r="AH33" s="34"/>
      <c r="AI33" s="34"/>
      <c r="AJ33" s="34"/>
      <c r="AK33" s="34"/>
      <c r="AL33" s="34"/>
      <c r="AM33" s="34"/>
      <c r="AN33" s="34"/>
      <c r="AO33" s="34"/>
      <c r="AP33" s="34"/>
      <c r="AQ33" s="34"/>
      <c r="AR33" s="34"/>
      <c r="AS33" s="38"/>
      <c r="AT33" s="31">
        <f>データ!AK7</f>
        <v>115.5</v>
      </c>
      <c r="AU33" s="34"/>
      <c r="AV33" s="34"/>
      <c r="AW33" s="34"/>
      <c r="AX33" s="34"/>
      <c r="AY33" s="34"/>
      <c r="AZ33" s="34"/>
      <c r="BA33" s="34"/>
      <c r="BB33" s="34"/>
      <c r="BC33" s="34"/>
      <c r="BD33" s="34"/>
      <c r="BE33" s="34"/>
      <c r="BF33" s="34"/>
      <c r="BG33" s="34"/>
      <c r="BH33" s="38"/>
      <c r="BI33" s="31">
        <f>データ!AL7</f>
        <v>90.6</v>
      </c>
      <c r="BJ33" s="34"/>
      <c r="BK33" s="34"/>
      <c r="BL33" s="34"/>
      <c r="BM33" s="34"/>
      <c r="BN33" s="34"/>
      <c r="BO33" s="34"/>
      <c r="BP33" s="34"/>
      <c r="BQ33" s="34"/>
      <c r="BR33" s="34"/>
      <c r="BS33" s="34"/>
      <c r="BT33" s="34"/>
      <c r="BU33" s="34"/>
      <c r="BV33" s="34"/>
      <c r="BW33" s="38"/>
      <c r="BX33" s="31">
        <f>データ!AM7</f>
        <v>87.6</v>
      </c>
      <c r="BY33" s="34"/>
      <c r="BZ33" s="34"/>
      <c r="CA33" s="34"/>
      <c r="CB33" s="34"/>
      <c r="CC33" s="34"/>
      <c r="CD33" s="34"/>
      <c r="CE33" s="34"/>
      <c r="CF33" s="34"/>
      <c r="CG33" s="34"/>
      <c r="CH33" s="34"/>
      <c r="CI33" s="34"/>
      <c r="CJ33" s="34"/>
      <c r="CK33" s="34"/>
      <c r="CL33" s="38"/>
      <c r="CO33" s="2"/>
      <c r="CP33" s="2"/>
      <c r="CQ33" s="2"/>
      <c r="CR33" s="2"/>
      <c r="CS33" s="2"/>
      <c r="CT33" s="2"/>
      <c r="CU33" s="28" t="s">
        <v>78</v>
      </c>
      <c r="CV33" s="28"/>
      <c r="CW33" s="28"/>
      <c r="CX33" s="28"/>
      <c r="CY33" s="28"/>
      <c r="CZ33" s="28"/>
      <c r="DA33" s="28"/>
      <c r="DB33" s="28"/>
      <c r="DC33" s="28"/>
      <c r="DD33" s="31">
        <f>データ!AT7</f>
        <v>82.1</v>
      </c>
      <c r="DE33" s="34"/>
      <c r="DF33" s="34"/>
      <c r="DG33" s="34"/>
      <c r="DH33" s="34"/>
      <c r="DI33" s="34"/>
      <c r="DJ33" s="34"/>
      <c r="DK33" s="34"/>
      <c r="DL33" s="34"/>
      <c r="DM33" s="34"/>
      <c r="DN33" s="34"/>
      <c r="DO33" s="34"/>
      <c r="DP33" s="34"/>
      <c r="DQ33" s="34"/>
      <c r="DR33" s="38"/>
      <c r="DS33" s="31">
        <f>データ!AU7</f>
        <v>78.3</v>
      </c>
      <c r="DT33" s="34"/>
      <c r="DU33" s="34"/>
      <c r="DV33" s="34"/>
      <c r="DW33" s="34"/>
      <c r="DX33" s="34"/>
      <c r="DY33" s="34"/>
      <c r="DZ33" s="34"/>
      <c r="EA33" s="34"/>
      <c r="EB33" s="34"/>
      <c r="EC33" s="34"/>
      <c r="ED33" s="34"/>
      <c r="EE33" s="34"/>
      <c r="EF33" s="34"/>
      <c r="EG33" s="38"/>
      <c r="EH33" s="31">
        <f>データ!AV7</f>
        <v>72.900000000000006</v>
      </c>
      <c r="EI33" s="34"/>
      <c r="EJ33" s="34"/>
      <c r="EK33" s="34"/>
      <c r="EL33" s="34"/>
      <c r="EM33" s="34"/>
      <c r="EN33" s="34"/>
      <c r="EO33" s="34"/>
      <c r="EP33" s="34"/>
      <c r="EQ33" s="34"/>
      <c r="ER33" s="34"/>
      <c r="ES33" s="34"/>
      <c r="ET33" s="34"/>
      <c r="EU33" s="34"/>
      <c r="EV33" s="38"/>
      <c r="EW33" s="31">
        <f>データ!AW7</f>
        <v>75.3</v>
      </c>
      <c r="EX33" s="34"/>
      <c r="EY33" s="34"/>
      <c r="EZ33" s="34"/>
      <c r="FA33" s="34"/>
      <c r="FB33" s="34"/>
      <c r="FC33" s="34"/>
      <c r="FD33" s="34"/>
      <c r="FE33" s="34"/>
      <c r="FF33" s="34"/>
      <c r="FG33" s="34"/>
      <c r="FH33" s="34"/>
      <c r="FI33" s="34"/>
      <c r="FJ33" s="34"/>
      <c r="FK33" s="38"/>
      <c r="FL33" s="31">
        <f>データ!AX7</f>
        <v>76.099999999999994</v>
      </c>
      <c r="FM33" s="34"/>
      <c r="FN33" s="34"/>
      <c r="FO33" s="34"/>
      <c r="FP33" s="34"/>
      <c r="FQ33" s="34"/>
      <c r="FR33" s="34"/>
      <c r="FS33" s="34"/>
      <c r="FT33" s="34"/>
      <c r="FU33" s="34"/>
      <c r="FV33" s="34"/>
      <c r="FW33" s="34"/>
      <c r="FX33" s="34"/>
      <c r="FY33" s="34"/>
      <c r="FZ33" s="38"/>
      <c r="GA33" s="2"/>
      <c r="GB33" s="2"/>
      <c r="GC33" s="2"/>
      <c r="GD33" s="2"/>
      <c r="GE33" s="2"/>
      <c r="GF33" s="2"/>
      <c r="GG33" s="2"/>
      <c r="GH33" s="2"/>
      <c r="GI33" s="28" t="s">
        <v>78</v>
      </c>
      <c r="GJ33" s="28"/>
      <c r="GK33" s="28"/>
      <c r="GL33" s="28"/>
      <c r="GM33" s="28"/>
      <c r="GN33" s="28"/>
      <c r="GO33" s="28"/>
      <c r="GP33" s="28"/>
      <c r="GQ33" s="28"/>
      <c r="GR33" s="31">
        <f>データ!BE7</f>
        <v>79.099999999999994</v>
      </c>
      <c r="GS33" s="34"/>
      <c r="GT33" s="34"/>
      <c r="GU33" s="34"/>
      <c r="GV33" s="34"/>
      <c r="GW33" s="34"/>
      <c r="GX33" s="34"/>
      <c r="GY33" s="34"/>
      <c r="GZ33" s="34"/>
      <c r="HA33" s="34"/>
      <c r="HB33" s="34"/>
      <c r="HC33" s="34"/>
      <c r="HD33" s="34"/>
      <c r="HE33" s="34"/>
      <c r="HF33" s="38"/>
      <c r="HG33" s="31">
        <f>データ!BF7</f>
        <v>75</v>
      </c>
      <c r="HH33" s="34"/>
      <c r="HI33" s="34"/>
      <c r="HJ33" s="34"/>
      <c r="HK33" s="34"/>
      <c r="HL33" s="34"/>
      <c r="HM33" s="34"/>
      <c r="HN33" s="34"/>
      <c r="HO33" s="34"/>
      <c r="HP33" s="34"/>
      <c r="HQ33" s="34"/>
      <c r="HR33" s="34"/>
      <c r="HS33" s="34"/>
      <c r="HT33" s="34"/>
      <c r="HU33" s="38"/>
      <c r="HV33" s="31">
        <f>データ!BG7</f>
        <v>69.7</v>
      </c>
      <c r="HW33" s="34"/>
      <c r="HX33" s="34"/>
      <c r="HY33" s="34"/>
      <c r="HZ33" s="34"/>
      <c r="IA33" s="34"/>
      <c r="IB33" s="34"/>
      <c r="IC33" s="34"/>
      <c r="ID33" s="34"/>
      <c r="IE33" s="34"/>
      <c r="IF33" s="34"/>
      <c r="IG33" s="34"/>
      <c r="IH33" s="34"/>
      <c r="II33" s="34"/>
      <c r="IJ33" s="38"/>
      <c r="IK33" s="31">
        <f>データ!BH7</f>
        <v>72.3</v>
      </c>
      <c r="IL33" s="34"/>
      <c r="IM33" s="34"/>
      <c r="IN33" s="34"/>
      <c r="IO33" s="34"/>
      <c r="IP33" s="34"/>
      <c r="IQ33" s="34"/>
      <c r="IR33" s="34"/>
      <c r="IS33" s="34"/>
      <c r="IT33" s="34"/>
      <c r="IU33" s="34"/>
      <c r="IV33" s="34"/>
      <c r="IW33" s="34"/>
      <c r="IX33" s="34"/>
      <c r="IY33" s="38"/>
      <c r="IZ33" s="31">
        <f>データ!BI7</f>
        <v>73.2</v>
      </c>
      <c r="JA33" s="34"/>
      <c r="JB33" s="34"/>
      <c r="JC33" s="34"/>
      <c r="JD33" s="34"/>
      <c r="JE33" s="34"/>
      <c r="JF33" s="34"/>
      <c r="JG33" s="34"/>
      <c r="JH33" s="34"/>
      <c r="JI33" s="34"/>
      <c r="JJ33" s="34"/>
      <c r="JK33" s="34"/>
      <c r="JL33" s="34"/>
      <c r="JM33" s="34"/>
      <c r="JN33" s="38"/>
      <c r="JO33" s="2"/>
      <c r="JP33" s="2"/>
      <c r="JQ33" s="2"/>
      <c r="JR33" s="2"/>
      <c r="JS33" s="2"/>
      <c r="JT33" s="2"/>
      <c r="JU33" s="2"/>
      <c r="JV33" s="2"/>
      <c r="JW33" s="28" t="s">
        <v>78</v>
      </c>
      <c r="JX33" s="28"/>
      <c r="JY33" s="28"/>
      <c r="JZ33" s="28"/>
      <c r="KA33" s="28"/>
      <c r="KB33" s="28"/>
      <c r="KC33" s="28"/>
      <c r="KD33" s="28"/>
      <c r="KE33" s="28"/>
      <c r="KF33" s="31">
        <f>データ!BP7</f>
        <v>77.8</v>
      </c>
      <c r="KG33" s="34"/>
      <c r="KH33" s="34"/>
      <c r="KI33" s="34"/>
      <c r="KJ33" s="34"/>
      <c r="KK33" s="34"/>
      <c r="KL33" s="34"/>
      <c r="KM33" s="34"/>
      <c r="KN33" s="34"/>
      <c r="KO33" s="34"/>
      <c r="KP33" s="34"/>
      <c r="KQ33" s="34"/>
      <c r="KR33" s="34"/>
      <c r="KS33" s="34"/>
      <c r="KT33" s="38"/>
      <c r="KU33" s="31">
        <f>データ!BQ7</f>
        <v>73.2</v>
      </c>
      <c r="KV33" s="34"/>
      <c r="KW33" s="34"/>
      <c r="KX33" s="34"/>
      <c r="KY33" s="34"/>
      <c r="KZ33" s="34"/>
      <c r="LA33" s="34"/>
      <c r="LB33" s="34"/>
      <c r="LC33" s="34"/>
      <c r="LD33" s="34"/>
      <c r="LE33" s="34"/>
      <c r="LF33" s="34"/>
      <c r="LG33" s="34"/>
      <c r="LH33" s="34"/>
      <c r="LI33" s="38"/>
      <c r="LJ33" s="31">
        <f>データ!BR7</f>
        <v>66.3</v>
      </c>
      <c r="LK33" s="34"/>
      <c r="LL33" s="34"/>
      <c r="LM33" s="34"/>
      <c r="LN33" s="34"/>
      <c r="LO33" s="34"/>
      <c r="LP33" s="34"/>
      <c r="LQ33" s="34"/>
      <c r="LR33" s="34"/>
      <c r="LS33" s="34"/>
      <c r="LT33" s="34"/>
      <c r="LU33" s="34"/>
      <c r="LV33" s="34"/>
      <c r="LW33" s="34"/>
      <c r="LX33" s="38"/>
      <c r="LY33" s="31">
        <f>データ!BS7</f>
        <v>71.8</v>
      </c>
      <c r="LZ33" s="34"/>
      <c r="MA33" s="34"/>
      <c r="MB33" s="34"/>
      <c r="MC33" s="34"/>
      <c r="MD33" s="34"/>
      <c r="ME33" s="34"/>
      <c r="MF33" s="34"/>
      <c r="MG33" s="34"/>
      <c r="MH33" s="34"/>
      <c r="MI33" s="34"/>
      <c r="MJ33" s="34"/>
      <c r="MK33" s="34"/>
      <c r="ML33" s="34"/>
      <c r="MM33" s="38"/>
      <c r="MN33" s="31">
        <f>データ!BT7</f>
        <v>76.400000000000006</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80</v>
      </c>
    </row>
    <row r="34" spans="1:393" ht="13.5" customHeight="1">
      <c r="A34" s="2"/>
      <c r="B34" s="14"/>
      <c r="D34" s="2"/>
      <c r="E34" s="2"/>
      <c r="F34" s="2"/>
      <c r="G34" s="28" t="s">
        <v>82</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82</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82</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82</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86</v>
      </c>
      <c r="NK37" s="85"/>
      <c r="NL37" s="85"/>
      <c r="NM37" s="85"/>
      <c r="NN37" s="85"/>
      <c r="NO37" s="85"/>
      <c r="NP37" s="85"/>
      <c r="NQ37" s="85"/>
      <c r="NR37" s="85"/>
      <c r="NS37" s="85"/>
      <c r="NT37" s="85"/>
      <c r="NU37" s="85"/>
      <c r="NV37" s="85"/>
      <c r="NW37" s="85"/>
      <c r="NX37" s="112"/>
      <c r="OC37" s="36" t="s">
        <v>88</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91</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180</v>
      </c>
      <c r="NK39" s="88"/>
      <c r="NL39" s="88"/>
      <c r="NM39" s="88"/>
      <c r="NN39" s="88"/>
      <c r="NO39" s="88"/>
      <c r="NP39" s="88"/>
      <c r="NQ39" s="88"/>
      <c r="NR39" s="88"/>
      <c r="NS39" s="88"/>
      <c r="NT39" s="88"/>
      <c r="NU39" s="88"/>
      <c r="NV39" s="88"/>
      <c r="NW39" s="88"/>
      <c r="NX39" s="114"/>
      <c r="OC39" s="36" t="s">
        <v>92</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93</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94</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95</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97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98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100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89</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101</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102</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103</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104</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15</v>
      </c>
      <c r="NK52" s="85"/>
      <c r="NL52" s="85"/>
      <c r="NM52" s="85"/>
      <c r="NN52" s="85"/>
      <c r="NO52" s="85"/>
      <c r="NP52" s="85"/>
      <c r="NQ52" s="85"/>
      <c r="NR52" s="85"/>
      <c r="NS52" s="85"/>
      <c r="NT52" s="85"/>
      <c r="NU52" s="85"/>
      <c r="NV52" s="85"/>
      <c r="NW52" s="85"/>
      <c r="NX52" s="112"/>
      <c r="OC52" s="36" t="s">
        <v>106</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107</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3"/>
      <c r="NL54" s="83"/>
      <c r="NM54" s="83"/>
      <c r="NN54" s="83"/>
      <c r="NO54" s="83"/>
      <c r="NP54" s="83"/>
      <c r="NQ54" s="83"/>
      <c r="NR54" s="83"/>
      <c r="NS54" s="83"/>
      <c r="NT54" s="83"/>
      <c r="NU54" s="83"/>
      <c r="NV54" s="83"/>
      <c r="NW54" s="83"/>
      <c r="NX54" s="110"/>
      <c r="OC54" s="36" t="s">
        <v>108</v>
      </c>
    </row>
    <row r="55" spans="1:393" ht="13.5" customHeight="1">
      <c r="A55" s="2"/>
      <c r="B55" s="14"/>
      <c r="C55" s="2"/>
      <c r="D55" s="2"/>
      <c r="E55" s="2"/>
      <c r="F55" s="2"/>
      <c r="G55" s="28" t="s">
        <v>78</v>
      </c>
      <c r="H55" s="28"/>
      <c r="I55" s="28"/>
      <c r="J55" s="28"/>
      <c r="K55" s="28"/>
      <c r="L55" s="28"/>
      <c r="M55" s="28"/>
      <c r="N55" s="28"/>
      <c r="O55" s="28"/>
      <c r="P55" s="32">
        <f>データ!CA7</f>
        <v>30096</v>
      </c>
      <c r="Q55" s="35"/>
      <c r="R55" s="35"/>
      <c r="S55" s="35"/>
      <c r="T55" s="35"/>
      <c r="U55" s="35"/>
      <c r="V55" s="35"/>
      <c r="W55" s="35"/>
      <c r="X55" s="35"/>
      <c r="Y55" s="35"/>
      <c r="Z55" s="35"/>
      <c r="AA55" s="35"/>
      <c r="AB55" s="35"/>
      <c r="AC55" s="35"/>
      <c r="AD55" s="39"/>
      <c r="AE55" s="32">
        <f>データ!CB7</f>
        <v>29434</v>
      </c>
      <c r="AF55" s="35"/>
      <c r="AG55" s="35"/>
      <c r="AH55" s="35"/>
      <c r="AI55" s="35"/>
      <c r="AJ55" s="35"/>
      <c r="AK55" s="35"/>
      <c r="AL55" s="35"/>
      <c r="AM55" s="35"/>
      <c r="AN55" s="35"/>
      <c r="AO55" s="35"/>
      <c r="AP55" s="35"/>
      <c r="AQ55" s="35"/>
      <c r="AR55" s="35"/>
      <c r="AS55" s="39"/>
      <c r="AT55" s="32">
        <f>データ!CC7</f>
        <v>28581</v>
      </c>
      <c r="AU55" s="35"/>
      <c r="AV55" s="35"/>
      <c r="AW55" s="35"/>
      <c r="AX55" s="35"/>
      <c r="AY55" s="35"/>
      <c r="AZ55" s="35"/>
      <c r="BA55" s="35"/>
      <c r="BB55" s="35"/>
      <c r="BC55" s="35"/>
      <c r="BD55" s="35"/>
      <c r="BE55" s="35"/>
      <c r="BF55" s="35"/>
      <c r="BG55" s="35"/>
      <c r="BH55" s="39"/>
      <c r="BI55" s="32">
        <f>データ!CD7</f>
        <v>29749</v>
      </c>
      <c r="BJ55" s="35"/>
      <c r="BK55" s="35"/>
      <c r="BL55" s="35"/>
      <c r="BM55" s="35"/>
      <c r="BN55" s="35"/>
      <c r="BO55" s="35"/>
      <c r="BP55" s="35"/>
      <c r="BQ55" s="35"/>
      <c r="BR55" s="35"/>
      <c r="BS55" s="35"/>
      <c r="BT55" s="35"/>
      <c r="BU55" s="35"/>
      <c r="BV55" s="35"/>
      <c r="BW55" s="39"/>
      <c r="BX55" s="32">
        <f>データ!CE7</f>
        <v>31466</v>
      </c>
      <c r="BY55" s="35"/>
      <c r="BZ55" s="35"/>
      <c r="CA55" s="35"/>
      <c r="CB55" s="35"/>
      <c r="CC55" s="35"/>
      <c r="CD55" s="35"/>
      <c r="CE55" s="35"/>
      <c r="CF55" s="35"/>
      <c r="CG55" s="35"/>
      <c r="CH55" s="35"/>
      <c r="CI55" s="35"/>
      <c r="CJ55" s="35"/>
      <c r="CK55" s="35"/>
      <c r="CL55" s="39"/>
      <c r="CO55" s="2"/>
      <c r="CP55" s="2"/>
      <c r="CQ55" s="2"/>
      <c r="CR55" s="2"/>
      <c r="CS55" s="2"/>
      <c r="CT55" s="2"/>
      <c r="CU55" s="28" t="s">
        <v>78</v>
      </c>
      <c r="CV55" s="28"/>
      <c r="CW55" s="28"/>
      <c r="CX55" s="28"/>
      <c r="CY55" s="28"/>
      <c r="CZ55" s="28"/>
      <c r="DA55" s="28"/>
      <c r="DB55" s="28"/>
      <c r="DC55" s="28"/>
      <c r="DD55" s="32">
        <f>データ!CL7</f>
        <v>8352</v>
      </c>
      <c r="DE55" s="35"/>
      <c r="DF55" s="35"/>
      <c r="DG55" s="35"/>
      <c r="DH55" s="35"/>
      <c r="DI55" s="35"/>
      <c r="DJ55" s="35"/>
      <c r="DK55" s="35"/>
      <c r="DL55" s="35"/>
      <c r="DM55" s="35"/>
      <c r="DN55" s="35"/>
      <c r="DO55" s="35"/>
      <c r="DP55" s="35"/>
      <c r="DQ55" s="35"/>
      <c r="DR55" s="39"/>
      <c r="DS55" s="32">
        <f>データ!CM7</f>
        <v>8039</v>
      </c>
      <c r="DT55" s="35"/>
      <c r="DU55" s="35"/>
      <c r="DV55" s="35"/>
      <c r="DW55" s="35"/>
      <c r="DX55" s="35"/>
      <c r="DY55" s="35"/>
      <c r="DZ55" s="35"/>
      <c r="EA55" s="35"/>
      <c r="EB55" s="35"/>
      <c r="EC55" s="35"/>
      <c r="ED55" s="35"/>
      <c r="EE55" s="35"/>
      <c r="EF55" s="35"/>
      <c r="EG55" s="39"/>
      <c r="EH55" s="32">
        <f>データ!CN7</f>
        <v>8945</v>
      </c>
      <c r="EI55" s="35"/>
      <c r="EJ55" s="35"/>
      <c r="EK55" s="35"/>
      <c r="EL55" s="35"/>
      <c r="EM55" s="35"/>
      <c r="EN55" s="35"/>
      <c r="EO55" s="35"/>
      <c r="EP55" s="35"/>
      <c r="EQ55" s="35"/>
      <c r="ER55" s="35"/>
      <c r="ES55" s="35"/>
      <c r="ET55" s="35"/>
      <c r="EU55" s="35"/>
      <c r="EV55" s="39"/>
      <c r="EW55" s="32">
        <f>データ!CO7</f>
        <v>8824</v>
      </c>
      <c r="EX55" s="35"/>
      <c r="EY55" s="35"/>
      <c r="EZ55" s="35"/>
      <c r="FA55" s="35"/>
      <c r="FB55" s="35"/>
      <c r="FC55" s="35"/>
      <c r="FD55" s="35"/>
      <c r="FE55" s="35"/>
      <c r="FF55" s="35"/>
      <c r="FG55" s="35"/>
      <c r="FH55" s="35"/>
      <c r="FI55" s="35"/>
      <c r="FJ55" s="35"/>
      <c r="FK55" s="39"/>
      <c r="FL55" s="32">
        <f>データ!CP7</f>
        <v>8532</v>
      </c>
      <c r="FM55" s="35"/>
      <c r="FN55" s="35"/>
      <c r="FO55" s="35"/>
      <c r="FP55" s="35"/>
      <c r="FQ55" s="35"/>
      <c r="FR55" s="35"/>
      <c r="FS55" s="35"/>
      <c r="FT55" s="35"/>
      <c r="FU55" s="35"/>
      <c r="FV55" s="35"/>
      <c r="FW55" s="35"/>
      <c r="FX55" s="35"/>
      <c r="FY55" s="35"/>
      <c r="FZ55" s="39"/>
      <c r="GA55" s="2"/>
      <c r="GB55" s="2"/>
      <c r="GC55" s="2"/>
      <c r="GD55" s="2"/>
      <c r="GE55" s="2"/>
      <c r="GF55" s="2"/>
      <c r="GG55" s="2"/>
      <c r="GH55" s="2"/>
      <c r="GI55" s="28" t="s">
        <v>78</v>
      </c>
      <c r="GJ55" s="28"/>
      <c r="GK55" s="28"/>
      <c r="GL55" s="28"/>
      <c r="GM55" s="28"/>
      <c r="GN55" s="28"/>
      <c r="GO55" s="28"/>
      <c r="GP55" s="28"/>
      <c r="GQ55" s="28"/>
      <c r="GR55" s="31">
        <f>データ!CW7</f>
        <v>72</v>
      </c>
      <c r="GS55" s="34"/>
      <c r="GT55" s="34"/>
      <c r="GU55" s="34"/>
      <c r="GV55" s="34"/>
      <c r="GW55" s="34"/>
      <c r="GX55" s="34"/>
      <c r="GY55" s="34"/>
      <c r="GZ55" s="34"/>
      <c r="HA55" s="34"/>
      <c r="HB55" s="34"/>
      <c r="HC55" s="34"/>
      <c r="HD55" s="34"/>
      <c r="HE55" s="34"/>
      <c r="HF55" s="38"/>
      <c r="HG55" s="31">
        <f>データ!CX7</f>
        <v>74.599999999999994</v>
      </c>
      <c r="HH55" s="34"/>
      <c r="HI55" s="34"/>
      <c r="HJ55" s="34"/>
      <c r="HK55" s="34"/>
      <c r="HL55" s="34"/>
      <c r="HM55" s="34"/>
      <c r="HN55" s="34"/>
      <c r="HO55" s="34"/>
      <c r="HP55" s="34"/>
      <c r="HQ55" s="34"/>
      <c r="HR55" s="34"/>
      <c r="HS55" s="34"/>
      <c r="HT55" s="34"/>
      <c r="HU55" s="38"/>
      <c r="HV55" s="31">
        <f>データ!CY7</f>
        <v>80.8</v>
      </c>
      <c r="HW55" s="34"/>
      <c r="HX55" s="34"/>
      <c r="HY55" s="34"/>
      <c r="HZ55" s="34"/>
      <c r="IA55" s="34"/>
      <c r="IB55" s="34"/>
      <c r="IC55" s="34"/>
      <c r="ID55" s="34"/>
      <c r="IE55" s="34"/>
      <c r="IF55" s="34"/>
      <c r="IG55" s="34"/>
      <c r="IH55" s="34"/>
      <c r="II55" s="34"/>
      <c r="IJ55" s="38"/>
      <c r="IK55" s="31">
        <f>データ!CZ7</f>
        <v>77.099999999999994</v>
      </c>
      <c r="IL55" s="34"/>
      <c r="IM55" s="34"/>
      <c r="IN55" s="34"/>
      <c r="IO55" s="34"/>
      <c r="IP55" s="34"/>
      <c r="IQ55" s="34"/>
      <c r="IR55" s="34"/>
      <c r="IS55" s="34"/>
      <c r="IT55" s="34"/>
      <c r="IU55" s="34"/>
      <c r="IV55" s="34"/>
      <c r="IW55" s="34"/>
      <c r="IX55" s="34"/>
      <c r="IY55" s="38"/>
      <c r="IZ55" s="31">
        <f>データ!DA7</f>
        <v>76.599999999999994</v>
      </c>
      <c r="JA55" s="34"/>
      <c r="JB55" s="34"/>
      <c r="JC55" s="34"/>
      <c r="JD55" s="34"/>
      <c r="JE55" s="34"/>
      <c r="JF55" s="34"/>
      <c r="JG55" s="34"/>
      <c r="JH55" s="34"/>
      <c r="JI55" s="34"/>
      <c r="JJ55" s="34"/>
      <c r="JK55" s="34"/>
      <c r="JL55" s="34"/>
      <c r="JM55" s="34"/>
      <c r="JN55" s="38"/>
      <c r="JO55" s="2"/>
      <c r="JP55" s="2"/>
      <c r="JQ55" s="2"/>
      <c r="JR55" s="2"/>
      <c r="JS55" s="2"/>
      <c r="JT55" s="2"/>
      <c r="JU55" s="2"/>
      <c r="JV55" s="2"/>
      <c r="JW55" s="28" t="s">
        <v>78</v>
      </c>
      <c r="JX55" s="28"/>
      <c r="JY55" s="28"/>
      <c r="JZ55" s="28"/>
      <c r="KA55" s="28"/>
      <c r="KB55" s="28"/>
      <c r="KC55" s="28"/>
      <c r="KD55" s="28"/>
      <c r="KE55" s="28"/>
      <c r="KF55" s="31">
        <f>データ!DH7</f>
        <v>12.5</v>
      </c>
      <c r="KG55" s="34"/>
      <c r="KH55" s="34"/>
      <c r="KI55" s="34"/>
      <c r="KJ55" s="34"/>
      <c r="KK55" s="34"/>
      <c r="KL55" s="34"/>
      <c r="KM55" s="34"/>
      <c r="KN55" s="34"/>
      <c r="KO55" s="34"/>
      <c r="KP55" s="34"/>
      <c r="KQ55" s="34"/>
      <c r="KR55" s="34"/>
      <c r="KS55" s="34"/>
      <c r="KT55" s="38"/>
      <c r="KU55" s="31">
        <f>データ!DI7</f>
        <v>12.9</v>
      </c>
      <c r="KV55" s="34"/>
      <c r="KW55" s="34"/>
      <c r="KX55" s="34"/>
      <c r="KY55" s="34"/>
      <c r="KZ55" s="34"/>
      <c r="LA55" s="34"/>
      <c r="LB55" s="34"/>
      <c r="LC55" s="34"/>
      <c r="LD55" s="34"/>
      <c r="LE55" s="34"/>
      <c r="LF55" s="34"/>
      <c r="LG55" s="34"/>
      <c r="LH55" s="34"/>
      <c r="LI55" s="38"/>
      <c r="LJ55" s="31">
        <f>データ!DJ7</f>
        <v>14</v>
      </c>
      <c r="LK55" s="34"/>
      <c r="LL55" s="34"/>
      <c r="LM55" s="34"/>
      <c r="LN55" s="34"/>
      <c r="LO55" s="34"/>
      <c r="LP55" s="34"/>
      <c r="LQ55" s="34"/>
      <c r="LR55" s="34"/>
      <c r="LS55" s="34"/>
      <c r="LT55" s="34"/>
      <c r="LU55" s="34"/>
      <c r="LV55" s="34"/>
      <c r="LW55" s="34"/>
      <c r="LX55" s="38"/>
      <c r="LY55" s="31">
        <f>データ!DK7</f>
        <v>13</v>
      </c>
      <c r="LZ55" s="34"/>
      <c r="MA55" s="34"/>
      <c r="MB55" s="34"/>
      <c r="MC55" s="34"/>
      <c r="MD55" s="34"/>
      <c r="ME55" s="34"/>
      <c r="MF55" s="34"/>
      <c r="MG55" s="34"/>
      <c r="MH55" s="34"/>
      <c r="MI55" s="34"/>
      <c r="MJ55" s="34"/>
      <c r="MK55" s="34"/>
      <c r="ML55" s="34"/>
      <c r="MM55" s="38"/>
      <c r="MN55" s="31">
        <f>データ!DL7</f>
        <v>12.6</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109</v>
      </c>
    </row>
    <row r="56" spans="1:393" ht="13.5" customHeight="1">
      <c r="A56" s="2"/>
      <c r="B56" s="14"/>
      <c r="C56" s="2"/>
      <c r="D56" s="2"/>
      <c r="E56" s="2"/>
      <c r="F56" s="2"/>
      <c r="G56" s="28" t="s">
        <v>82</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82</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82</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82</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110</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46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45</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111</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179</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78</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78</v>
      </c>
      <c r="CY79" s="28"/>
      <c r="CZ79" s="28"/>
      <c r="DA79" s="28"/>
      <c r="DB79" s="28"/>
      <c r="DC79" s="28"/>
      <c r="DD79" s="28"/>
      <c r="DE79" s="28"/>
      <c r="DF79" s="28"/>
      <c r="DG79" s="31">
        <f>データ!ED7</f>
        <v>56.2</v>
      </c>
      <c r="DH79" s="34"/>
      <c r="DI79" s="34"/>
      <c r="DJ79" s="34"/>
      <c r="DK79" s="34"/>
      <c r="DL79" s="34"/>
      <c r="DM79" s="34"/>
      <c r="DN79" s="34"/>
      <c r="DO79" s="34"/>
      <c r="DP79" s="34"/>
      <c r="DQ79" s="34"/>
      <c r="DR79" s="34"/>
      <c r="DS79" s="34"/>
      <c r="DT79" s="34"/>
      <c r="DU79" s="38"/>
      <c r="DV79" s="31">
        <f>データ!EE7</f>
        <v>58.3</v>
      </c>
      <c r="DW79" s="34"/>
      <c r="DX79" s="34"/>
      <c r="DY79" s="34"/>
      <c r="DZ79" s="34"/>
      <c r="EA79" s="34"/>
      <c r="EB79" s="34"/>
      <c r="EC79" s="34"/>
      <c r="ED79" s="34"/>
      <c r="EE79" s="34"/>
      <c r="EF79" s="34"/>
      <c r="EG79" s="34"/>
      <c r="EH79" s="34"/>
      <c r="EI79" s="34"/>
      <c r="EJ79" s="38"/>
      <c r="EK79" s="31">
        <f>データ!EF7</f>
        <v>57.2</v>
      </c>
      <c r="EL79" s="34"/>
      <c r="EM79" s="34"/>
      <c r="EN79" s="34"/>
      <c r="EO79" s="34"/>
      <c r="EP79" s="34"/>
      <c r="EQ79" s="34"/>
      <c r="ER79" s="34"/>
      <c r="ES79" s="34"/>
      <c r="ET79" s="34"/>
      <c r="EU79" s="34"/>
      <c r="EV79" s="34"/>
      <c r="EW79" s="34"/>
      <c r="EX79" s="34"/>
      <c r="EY79" s="38"/>
      <c r="EZ79" s="31">
        <f>データ!EG7</f>
        <v>60.4</v>
      </c>
      <c r="FA79" s="34"/>
      <c r="FB79" s="34"/>
      <c r="FC79" s="34"/>
      <c r="FD79" s="34"/>
      <c r="FE79" s="34"/>
      <c r="FF79" s="34"/>
      <c r="FG79" s="34"/>
      <c r="FH79" s="34"/>
      <c r="FI79" s="34"/>
      <c r="FJ79" s="34"/>
      <c r="FK79" s="34"/>
      <c r="FL79" s="34"/>
      <c r="FM79" s="34"/>
      <c r="FN79" s="38"/>
      <c r="FO79" s="31">
        <f>データ!EH7</f>
        <v>60.7</v>
      </c>
      <c r="FP79" s="34"/>
      <c r="FQ79" s="34"/>
      <c r="FR79" s="34"/>
      <c r="FS79" s="34"/>
      <c r="FT79" s="34"/>
      <c r="FU79" s="34"/>
      <c r="FV79" s="34"/>
      <c r="FW79" s="34"/>
      <c r="FX79" s="34"/>
      <c r="FY79" s="34"/>
      <c r="FZ79" s="34"/>
      <c r="GA79" s="34"/>
      <c r="GB79" s="34"/>
      <c r="GC79" s="38"/>
      <c r="GD79" s="44"/>
      <c r="GE79" s="44"/>
      <c r="GF79" s="44"/>
      <c r="GG79" s="44"/>
      <c r="GH79" s="44"/>
      <c r="GI79" s="27"/>
      <c r="GJ79" s="27"/>
      <c r="GK79" s="28" t="s">
        <v>78</v>
      </c>
      <c r="GL79" s="28"/>
      <c r="GM79" s="28"/>
      <c r="GN79" s="28"/>
      <c r="GO79" s="28"/>
      <c r="GP79" s="28"/>
      <c r="GQ79" s="28"/>
      <c r="GR79" s="28"/>
      <c r="GS79" s="28"/>
      <c r="GT79" s="31">
        <f>データ!EO7</f>
        <v>78.3</v>
      </c>
      <c r="GU79" s="34"/>
      <c r="GV79" s="34"/>
      <c r="GW79" s="34"/>
      <c r="GX79" s="34"/>
      <c r="GY79" s="34"/>
      <c r="GZ79" s="34"/>
      <c r="HA79" s="34"/>
      <c r="HB79" s="34"/>
      <c r="HC79" s="34"/>
      <c r="HD79" s="34"/>
      <c r="HE79" s="34"/>
      <c r="HF79" s="34"/>
      <c r="HG79" s="34"/>
      <c r="HH79" s="38"/>
      <c r="HI79" s="31">
        <f>データ!EP7</f>
        <v>74.2</v>
      </c>
      <c r="HJ79" s="34"/>
      <c r="HK79" s="34"/>
      <c r="HL79" s="34"/>
      <c r="HM79" s="34"/>
      <c r="HN79" s="34"/>
      <c r="HO79" s="34"/>
      <c r="HP79" s="34"/>
      <c r="HQ79" s="34"/>
      <c r="HR79" s="34"/>
      <c r="HS79" s="34"/>
      <c r="HT79" s="34"/>
      <c r="HU79" s="34"/>
      <c r="HV79" s="34"/>
      <c r="HW79" s="38"/>
      <c r="HX79" s="31">
        <f>データ!EQ7</f>
        <v>74</v>
      </c>
      <c r="HY79" s="34"/>
      <c r="HZ79" s="34"/>
      <c r="IA79" s="34"/>
      <c r="IB79" s="34"/>
      <c r="IC79" s="34"/>
      <c r="ID79" s="34"/>
      <c r="IE79" s="34"/>
      <c r="IF79" s="34"/>
      <c r="IG79" s="34"/>
      <c r="IH79" s="34"/>
      <c r="II79" s="34"/>
      <c r="IJ79" s="34"/>
      <c r="IK79" s="34"/>
      <c r="IL79" s="38"/>
      <c r="IM79" s="31">
        <f>データ!ER7</f>
        <v>76.8</v>
      </c>
      <c r="IN79" s="34"/>
      <c r="IO79" s="34"/>
      <c r="IP79" s="34"/>
      <c r="IQ79" s="34"/>
      <c r="IR79" s="34"/>
      <c r="IS79" s="34"/>
      <c r="IT79" s="34"/>
      <c r="IU79" s="34"/>
      <c r="IV79" s="34"/>
      <c r="IW79" s="34"/>
      <c r="IX79" s="34"/>
      <c r="IY79" s="34"/>
      <c r="IZ79" s="34"/>
      <c r="JA79" s="38"/>
      <c r="JB79" s="31">
        <f>データ!ES7</f>
        <v>76.7</v>
      </c>
      <c r="JC79" s="34"/>
      <c r="JD79" s="34"/>
      <c r="JE79" s="34"/>
      <c r="JF79" s="34"/>
      <c r="JG79" s="34"/>
      <c r="JH79" s="34"/>
      <c r="JI79" s="34"/>
      <c r="JJ79" s="34"/>
      <c r="JK79" s="34"/>
      <c r="JL79" s="34"/>
      <c r="JM79" s="34"/>
      <c r="JN79" s="34"/>
      <c r="JO79" s="34"/>
      <c r="JP79" s="38"/>
      <c r="JQ79" s="51"/>
      <c r="JR79" s="51"/>
      <c r="JS79" s="51"/>
      <c r="JT79" s="51"/>
      <c r="JU79" s="51"/>
      <c r="JV79" s="51"/>
      <c r="JW79" s="27"/>
      <c r="JX79" s="28" t="s">
        <v>78</v>
      </c>
      <c r="JY79" s="28"/>
      <c r="JZ79" s="28"/>
      <c r="KA79" s="28"/>
      <c r="KB79" s="28"/>
      <c r="KC79" s="28"/>
      <c r="KD79" s="28"/>
      <c r="KE79" s="28"/>
      <c r="KF79" s="28"/>
      <c r="KG79" s="32">
        <f>データ!EZ7</f>
        <v>41069568</v>
      </c>
      <c r="KH79" s="35"/>
      <c r="KI79" s="35"/>
      <c r="KJ79" s="35"/>
      <c r="KK79" s="35"/>
      <c r="KL79" s="35"/>
      <c r="KM79" s="35"/>
      <c r="KN79" s="35"/>
      <c r="KO79" s="35"/>
      <c r="KP79" s="35"/>
      <c r="KQ79" s="35"/>
      <c r="KR79" s="35"/>
      <c r="KS79" s="35"/>
      <c r="KT79" s="35"/>
      <c r="KU79" s="39"/>
      <c r="KV79" s="32">
        <f>データ!FA7</f>
        <v>41691246</v>
      </c>
      <c r="KW79" s="35"/>
      <c r="KX79" s="35"/>
      <c r="KY79" s="35"/>
      <c r="KZ79" s="35"/>
      <c r="LA79" s="35"/>
      <c r="LB79" s="35"/>
      <c r="LC79" s="35"/>
      <c r="LD79" s="35"/>
      <c r="LE79" s="35"/>
      <c r="LF79" s="35"/>
      <c r="LG79" s="35"/>
      <c r="LH79" s="35"/>
      <c r="LI79" s="35"/>
      <c r="LJ79" s="39"/>
      <c r="LK79" s="32">
        <f>データ!FB7</f>
        <v>41298779</v>
      </c>
      <c r="LL79" s="35"/>
      <c r="LM79" s="35"/>
      <c r="LN79" s="35"/>
      <c r="LO79" s="35"/>
      <c r="LP79" s="35"/>
      <c r="LQ79" s="35"/>
      <c r="LR79" s="35"/>
      <c r="LS79" s="35"/>
      <c r="LT79" s="35"/>
      <c r="LU79" s="35"/>
      <c r="LV79" s="35"/>
      <c r="LW79" s="35"/>
      <c r="LX79" s="35"/>
      <c r="LY79" s="39"/>
      <c r="LZ79" s="32">
        <f>データ!FC7</f>
        <v>41392136</v>
      </c>
      <c r="MA79" s="35"/>
      <c r="MB79" s="35"/>
      <c r="MC79" s="35"/>
      <c r="MD79" s="35"/>
      <c r="ME79" s="35"/>
      <c r="MF79" s="35"/>
      <c r="MG79" s="35"/>
      <c r="MH79" s="35"/>
      <c r="MI79" s="35"/>
      <c r="MJ79" s="35"/>
      <c r="MK79" s="35"/>
      <c r="ML79" s="35"/>
      <c r="MM79" s="35"/>
      <c r="MN79" s="39"/>
      <c r="MO79" s="32">
        <f>データ!FD7</f>
        <v>43110477</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82</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82</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82</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82</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112</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70</v>
      </c>
      <c r="C89" s="17" t="s">
        <v>113</v>
      </c>
      <c r="D89" s="17" t="s">
        <v>114</v>
      </c>
      <c r="E89" s="17" t="s">
        <v>115</v>
      </c>
      <c r="F89" s="17" t="s">
        <v>117</v>
      </c>
      <c r="G89" s="17" t="s">
        <v>118</v>
      </c>
      <c r="H89" s="17" t="s">
        <v>119</v>
      </c>
      <c r="I89" s="17" t="s">
        <v>120</v>
      </c>
      <c r="J89" s="17" t="s">
        <v>70</v>
      </c>
      <c r="K89" s="17" t="s">
        <v>113</v>
      </c>
      <c r="L89" s="17" t="s">
        <v>114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PpW69f88llONyqxNqpzTM+fC7S9INffupa0wWvQ57lHdfCWp9XXkdT74ZcGPGMxftFbCs84kdGftDkAYbTxVew==" saltValue="mairvKlpebtUMqlJjA3qo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8" scale="6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57</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4</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2" customHeight="1">
      <c r="A3" s="119" t="s">
        <v>121</v>
      </c>
      <c r="B3" s="121" t="s">
        <v>122</v>
      </c>
      <c r="C3" s="121" t="s">
        <v>116</v>
      </c>
      <c r="D3" s="121" t="s">
        <v>8</v>
      </c>
      <c r="E3" s="121" t="s">
        <v>124</v>
      </c>
      <c r="F3" s="121" t="s">
        <v>125</v>
      </c>
      <c r="G3" s="121" t="s">
        <v>126</v>
      </c>
      <c r="H3" s="127" t="s">
        <v>127</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128</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45</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129</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130</v>
      </c>
      <c r="AJ4" s="144"/>
      <c r="AK4" s="144"/>
      <c r="AL4" s="144"/>
      <c r="AM4" s="144"/>
      <c r="AN4" s="144"/>
      <c r="AO4" s="144"/>
      <c r="AP4" s="144"/>
      <c r="AQ4" s="144"/>
      <c r="AR4" s="144"/>
      <c r="AS4" s="145"/>
      <c r="AT4" s="147" t="s">
        <v>131</v>
      </c>
      <c r="AU4" s="148"/>
      <c r="AV4" s="148"/>
      <c r="AW4" s="148"/>
      <c r="AX4" s="148"/>
      <c r="AY4" s="148"/>
      <c r="AZ4" s="148"/>
      <c r="BA4" s="148"/>
      <c r="BB4" s="148"/>
      <c r="BC4" s="148"/>
      <c r="BD4" s="148"/>
      <c r="BE4" s="147" t="s">
        <v>53</v>
      </c>
      <c r="BF4" s="148"/>
      <c r="BG4" s="148"/>
      <c r="BH4" s="148"/>
      <c r="BI4" s="148"/>
      <c r="BJ4" s="148"/>
      <c r="BK4" s="148"/>
      <c r="BL4" s="148"/>
      <c r="BM4" s="148"/>
      <c r="BN4" s="148"/>
      <c r="BO4" s="148"/>
      <c r="BP4" s="140" t="s">
        <v>132</v>
      </c>
      <c r="BQ4" s="144"/>
      <c r="BR4" s="144"/>
      <c r="BS4" s="144"/>
      <c r="BT4" s="144"/>
      <c r="BU4" s="144"/>
      <c r="BV4" s="144"/>
      <c r="BW4" s="144"/>
      <c r="BX4" s="144"/>
      <c r="BY4" s="144"/>
      <c r="BZ4" s="145"/>
      <c r="CA4" s="148" t="s">
        <v>133</v>
      </c>
      <c r="CB4" s="148"/>
      <c r="CC4" s="148"/>
      <c r="CD4" s="148"/>
      <c r="CE4" s="148"/>
      <c r="CF4" s="148"/>
      <c r="CG4" s="148"/>
      <c r="CH4" s="148"/>
      <c r="CI4" s="148"/>
      <c r="CJ4" s="148"/>
      <c r="CK4" s="148"/>
      <c r="CL4" s="147" t="s">
        <v>6</v>
      </c>
      <c r="CM4" s="148"/>
      <c r="CN4" s="148"/>
      <c r="CO4" s="148"/>
      <c r="CP4" s="148"/>
      <c r="CQ4" s="148"/>
      <c r="CR4" s="148"/>
      <c r="CS4" s="148"/>
      <c r="CT4" s="148"/>
      <c r="CU4" s="148"/>
      <c r="CV4" s="148"/>
      <c r="CW4" s="148" t="s">
        <v>74</v>
      </c>
      <c r="CX4" s="148"/>
      <c r="CY4" s="148"/>
      <c r="CZ4" s="148"/>
      <c r="DA4" s="148"/>
      <c r="DB4" s="148"/>
      <c r="DC4" s="148"/>
      <c r="DD4" s="148"/>
      <c r="DE4" s="148"/>
      <c r="DF4" s="148"/>
      <c r="DG4" s="148"/>
      <c r="DH4" s="148" t="s">
        <v>134</v>
      </c>
      <c r="DI4" s="148"/>
      <c r="DJ4" s="148"/>
      <c r="DK4" s="148"/>
      <c r="DL4" s="148"/>
      <c r="DM4" s="148"/>
      <c r="DN4" s="148"/>
      <c r="DO4" s="148"/>
      <c r="DP4" s="148"/>
      <c r="DQ4" s="148"/>
      <c r="DR4" s="148"/>
      <c r="DS4" s="147" t="s">
        <v>135</v>
      </c>
      <c r="DT4" s="148"/>
      <c r="DU4" s="148"/>
      <c r="DV4" s="148"/>
      <c r="DW4" s="148"/>
      <c r="DX4" s="148"/>
      <c r="DY4" s="148"/>
      <c r="DZ4" s="148"/>
      <c r="EA4" s="148"/>
      <c r="EB4" s="148"/>
      <c r="EC4" s="148"/>
      <c r="ED4" s="140" t="s">
        <v>96</v>
      </c>
      <c r="EE4" s="144"/>
      <c r="EF4" s="144"/>
      <c r="EG4" s="144"/>
      <c r="EH4" s="144"/>
      <c r="EI4" s="144"/>
      <c r="EJ4" s="144"/>
      <c r="EK4" s="144"/>
      <c r="EL4" s="144"/>
      <c r="EM4" s="144"/>
      <c r="EN4" s="145"/>
      <c r="EO4" s="148" t="s">
        <v>136</v>
      </c>
      <c r="EP4" s="148"/>
      <c r="EQ4" s="148"/>
      <c r="ER4" s="148"/>
      <c r="ES4" s="148"/>
      <c r="ET4" s="148"/>
      <c r="EU4" s="148"/>
      <c r="EV4" s="148"/>
      <c r="EW4" s="148"/>
      <c r="EX4" s="148"/>
      <c r="EY4" s="148"/>
      <c r="EZ4" s="148" t="s">
        <v>137</v>
      </c>
      <c r="FA4" s="148"/>
      <c r="FB4" s="148"/>
      <c r="FC4" s="148"/>
      <c r="FD4" s="148"/>
      <c r="FE4" s="148"/>
      <c r="FF4" s="148"/>
      <c r="FG4" s="148"/>
      <c r="FH4" s="148"/>
      <c r="FI4" s="148"/>
      <c r="FJ4" s="148"/>
    </row>
    <row r="5" spans="1:166">
      <c r="A5" s="119" t="s">
        <v>14</v>
      </c>
      <c r="B5" s="123"/>
      <c r="C5" s="123"/>
      <c r="D5" s="123"/>
      <c r="E5" s="123"/>
      <c r="F5" s="123"/>
      <c r="G5" s="123"/>
      <c r="H5" s="129" t="s">
        <v>138</v>
      </c>
      <c r="I5" s="129" t="s">
        <v>139</v>
      </c>
      <c r="J5" s="129" t="s">
        <v>140</v>
      </c>
      <c r="K5" s="129" t="s">
        <v>0</v>
      </c>
      <c r="L5" s="129" t="s">
        <v>12</v>
      </c>
      <c r="M5" s="129" t="s">
        <v>18</v>
      </c>
      <c r="N5" s="129" t="s">
        <v>141</v>
      </c>
      <c r="O5" s="129" t="s">
        <v>10</v>
      </c>
      <c r="P5" s="129" t="s">
        <v>142</v>
      </c>
      <c r="Q5" s="129" t="s">
        <v>90</v>
      </c>
      <c r="R5" s="129" t="s">
        <v>143</v>
      </c>
      <c r="S5" s="129" t="s">
        <v>144</v>
      </c>
      <c r="T5" s="129" t="s">
        <v>145</v>
      </c>
      <c r="U5" s="129" t="s">
        <v>105</v>
      </c>
      <c r="V5" s="129" t="s">
        <v>66</v>
      </c>
      <c r="W5" s="129" t="s">
        <v>21</v>
      </c>
      <c r="X5" s="129" t="s">
        <v>147</v>
      </c>
      <c r="Y5" s="129" t="s">
        <v>148</v>
      </c>
      <c r="Z5" s="129" t="s">
        <v>149</v>
      </c>
      <c r="AA5" s="129" t="s">
        <v>150</v>
      </c>
      <c r="AB5" s="129" t="s">
        <v>151</v>
      </c>
      <c r="AC5" s="129" t="s">
        <v>152</v>
      </c>
      <c r="AD5" s="129" t="s">
        <v>153</v>
      </c>
      <c r="AE5" s="129" t="s">
        <v>154</v>
      </c>
      <c r="AF5" s="129" t="s">
        <v>156</v>
      </c>
      <c r="AG5" s="129" t="s">
        <v>157</v>
      </c>
      <c r="AH5" s="129" t="s">
        <v>158</v>
      </c>
      <c r="AI5" s="129" t="s">
        <v>159</v>
      </c>
      <c r="AJ5" s="129" t="s">
        <v>160</v>
      </c>
      <c r="AK5" s="129" t="s">
        <v>81</v>
      </c>
      <c r="AL5" s="129" t="s">
        <v>146</v>
      </c>
      <c r="AM5" s="129" t="s">
        <v>64</v>
      </c>
      <c r="AN5" s="129" t="s">
        <v>161</v>
      </c>
      <c r="AO5" s="129" t="s">
        <v>162</v>
      </c>
      <c r="AP5" s="129" t="s">
        <v>163</v>
      </c>
      <c r="AQ5" s="129" t="s">
        <v>164</v>
      </c>
      <c r="AR5" s="129" t="s">
        <v>165</v>
      </c>
      <c r="AS5" s="129" t="s">
        <v>166</v>
      </c>
      <c r="AT5" s="129" t="s">
        <v>159</v>
      </c>
      <c r="AU5" s="129" t="s">
        <v>160</v>
      </c>
      <c r="AV5" s="129" t="s">
        <v>81</v>
      </c>
      <c r="AW5" s="129" t="s">
        <v>146</v>
      </c>
      <c r="AX5" s="129" t="s">
        <v>64</v>
      </c>
      <c r="AY5" s="129" t="s">
        <v>161</v>
      </c>
      <c r="AZ5" s="129" t="s">
        <v>162</v>
      </c>
      <c r="BA5" s="129" t="s">
        <v>163</v>
      </c>
      <c r="BB5" s="129" t="s">
        <v>164</v>
      </c>
      <c r="BC5" s="129" t="s">
        <v>165</v>
      </c>
      <c r="BD5" s="129" t="s">
        <v>166</v>
      </c>
      <c r="BE5" s="129" t="s">
        <v>159</v>
      </c>
      <c r="BF5" s="129" t="s">
        <v>160</v>
      </c>
      <c r="BG5" s="129" t="s">
        <v>81</v>
      </c>
      <c r="BH5" s="129" t="s">
        <v>146</v>
      </c>
      <c r="BI5" s="129" t="s">
        <v>64</v>
      </c>
      <c r="BJ5" s="129" t="s">
        <v>161</v>
      </c>
      <c r="BK5" s="129" t="s">
        <v>162</v>
      </c>
      <c r="BL5" s="129" t="s">
        <v>163</v>
      </c>
      <c r="BM5" s="129" t="s">
        <v>164</v>
      </c>
      <c r="BN5" s="129" t="s">
        <v>165</v>
      </c>
      <c r="BO5" s="129" t="s">
        <v>166</v>
      </c>
      <c r="BP5" s="129" t="s">
        <v>159</v>
      </c>
      <c r="BQ5" s="129" t="s">
        <v>160</v>
      </c>
      <c r="BR5" s="129" t="s">
        <v>81</v>
      </c>
      <c r="BS5" s="129" t="s">
        <v>146</v>
      </c>
      <c r="BT5" s="129" t="s">
        <v>64</v>
      </c>
      <c r="BU5" s="129" t="s">
        <v>161</v>
      </c>
      <c r="BV5" s="129" t="s">
        <v>162</v>
      </c>
      <c r="BW5" s="129" t="s">
        <v>163</v>
      </c>
      <c r="BX5" s="129" t="s">
        <v>164</v>
      </c>
      <c r="BY5" s="129" t="s">
        <v>165</v>
      </c>
      <c r="BZ5" s="129" t="s">
        <v>166</v>
      </c>
      <c r="CA5" s="129" t="s">
        <v>159</v>
      </c>
      <c r="CB5" s="129" t="s">
        <v>160</v>
      </c>
      <c r="CC5" s="129" t="s">
        <v>81</v>
      </c>
      <c r="CD5" s="129" t="s">
        <v>146</v>
      </c>
      <c r="CE5" s="129" t="s">
        <v>64</v>
      </c>
      <c r="CF5" s="129" t="s">
        <v>161</v>
      </c>
      <c r="CG5" s="129" t="s">
        <v>162</v>
      </c>
      <c r="CH5" s="129" t="s">
        <v>163</v>
      </c>
      <c r="CI5" s="129" t="s">
        <v>164</v>
      </c>
      <c r="CJ5" s="129" t="s">
        <v>165</v>
      </c>
      <c r="CK5" s="129" t="s">
        <v>166</v>
      </c>
      <c r="CL5" s="129" t="s">
        <v>159</v>
      </c>
      <c r="CM5" s="129" t="s">
        <v>160</v>
      </c>
      <c r="CN5" s="129" t="s">
        <v>81</v>
      </c>
      <c r="CO5" s="129" t="s">
        <v>146</v>
      </c>
      <c r="CP5" s="129" t="s">
        <v>64</v>
      </c>
      <c r="CQ5" s="129" t="s">
        <v>161</v>
      </c>
      <c r="CR5" s="129" t="s">
        <v>162</v>
      </c>
      <c r="CS5" s="129" t="s">
        <v>163</v>
      </c>
      <c r="CT5" s="129" t="s">
        <v>164</v>
      </c>
      <c r="CU5" s="129" t="s">
        <v>165</v>
      </c>
      <c r="CV5" s="129" t="s">
        <v>166</v>
      </c>
      <c r="CW5" s="129" t="s">
        <v>159</v>
      </c>
      <c r="CX5" s="129" t="s">
        <v>160</v>
      </c>
      <c r="CY5" s="129" t="s">
        <v>81</v>
      </c>
      <c r="CZ5" s="129" t="s">
        <v>146</v>
      </c>
      <c r="DA5" s="129" t="s">
        <v>64</v>
      </c>
      <c r="DB5" s="129" t="s">
        <v>161</v>
      </c>
      <c r="DC5" s="129" t="s">
        <v>162</v>
      </c>
      <c r="DD5" s="129" t="s">
        <v>163</v>
      </c>
      <c r="DE5" s="129" t="s">
        <v>164</v>
      </c>
      <c r="DF5" s="129" t="s">
        <v>165</v>
      </c>
      <c r="DG5" s="129" t="s">
        <v>166</v>
      </c>
      <c r="DH5" s="129" t="s">
        <v>159</v>
      </c>
      <c r="DI5" s="129" t="s">
        <v>160</v>
      </c>
      <c r="DJ5" s="129" t="s">
        <v>81</v>
      </c>
      <c r="DK5" s="129" t="s">
        <v>146</v>
      </c>
      <c r="DL5" s="129" t="s">
        <v>64</v>
      </c>
      <c r="DM5" s="129" t="s">
        <v>161</v>
      </c>
      <c r="DN5" s="129" t="s">
        <v>162</v>
      </c>
      <c r="DO5" s="129" t="s">
        <v>163</v>
      </c>
      <c r="DP5" s="129" t="s">
        <v>164</v>
      </c>
      <c r="DQ5" s="129" t="s">
        <v>165</v>
      </c>
      <c r="DR5" s="129" t="s">
        <v>166</v>
      </c>
      <c r="DS5" s="129" t="s">
        <v>159</v>
      </c>
      <c r="DT5" s="129" t="s">
        <v>160</v>
      </c>
      <c r="DU5" s="129" t="s">
        <v>81</v>
      </c>
      <c r="DV5" s="129" t="s">
        <v>146</v>
      </c>
      <c r="DW5" s="129" t="s">
        <v>64</v>
      </c>
      <c r="DX5" s="129" t="s">
        <v>161</v>
      </c>
      <c r="DY5" s="129" t="s">
        <v>162</v>
      </c>
      <c r="DZ5" s="129" t="s">
        <v>163</v>
      </c>
      <c r="EA5" s="129" t="s">
        <v>164</v>
      </c>
      <c r="EB5" s="129" t="s">
        <v>165</v>
      </c>
      <c r="EC5" s="129" t="s">
        <v>166</v>
      </c>
      <c r="ED5" s="129" t="s">
        <v>159</v>
      </c>
      <c r="EE5" s="129" t="s">
        <v>160</v>
      </c>
      <c r="EF5" s="129" t="s">
        <v>81</v>
      </c>
      <c r="EG5" s="129" t="s">
        <v>146</v>
      </c>
      <c r="EH5" s="129" t="s">
        <v>64</v>
      </c>
      <c r="EI5" s="129" t="s">
        <v>161</v>
      </c>
      <c r="EJ5" s="129" t="s">
        <v>162</v>
      </c>
      <c r="EK5" s="129" t="s">
        <v>163</v>
      </c>
      <c r="EL5" s="129" t="s">
        <v>164</v>
      </c>
      <c r="EM5" s="129" t="s">
        <v>165</v>
      </c>
      <c r="EN5" s="129" t="s">
        <v>166</v>
      </c>
      <c r="EO5" s="129" t="s">
        <v>159</v>
      </c>
      <c r="EP5" s="129" t="s">
        <v>160</v>
      </c>
      <c r="EQ5" s="129" t="s">
        <v>81</v>
      </c>
      <c r="ER5" s="129" t="s">
        <v>146</v>
      </c>
      <c r="ES5" s="129" t="s">
        <v>64</v>
      </c>
      <c r="ET5" s="129" t="s">
        <v>161</v>
      </c>
      <c r="EU5" s="129" t="s">
        <v>162</v>
      </c>
      <c r="EV5" s="129" t="s">
        <v>163</v>
      </c>
      <c r="EW5" s="129" t="s">
        <v>164</v>
      </c>
      <c r="EX5" s="129" t="s">
        <v>165</v>
      </c>
      <c r="EY5" s="129" t="s">
        <v>48</v>
      </c>
      <c r="EZ5" s="129" t="s">
        <v>159</v>
      </c>
      <c r="FA5" s="129" t="s">
        <v>160</v>
      </c>
      <c r="FB5" s="129" t="s">
        <v>81</v>
      </c>
      <c r="FC5" s="129" t="s">
        <v>146</v>
      </c>
      <c r="FD5" s="129" t="s">
        <v>64</v>
      </c>
      <c r="FE5" s="129" t="s">
        <v>161</v>
      </c>
      <c r="FF5" s="129" t="s">
        <v>162</v>
      </c>
      <c r="FG5" s="129" t="s">
        <v>163</v>
      </c>
      <c r="FH5" s="129" t="s">
        <v>164</v>
      </c>
      <c r="FI5" s="129" t="s">
        <v>165</v>
      </c>
      <c r="FJ5" s="129" t="s">
        <v>166</v>
      </c>
    </row>
    <row r="6" spans="1:166" s="118" customFormat="1">
      <c r="A6" s="119" t="s">
        <v>167</v>
      </c>
      <c r="B6" s="124">
        <f t="shared" ref="B6:G6" si="1">B8</f>
        <v>2024</v>
      </c>
      <c r="C6" s="124">
        <f t="shared" si="1"/>
        <v>322032</v>
      </c>
      <c r="D6" s="124">
        <f t="shared" si="1"/>
        <v>46</v>
      </c>
      <c r="E6" s="124">
        <f t="shared" si="1"/>
        <v>6</v>
      </c>
      <c r="F6" s="124">
        <f t="shared" si="1"/>
        <v>0</v>
      </c>
      <c r="G6" s="124">
        <f t="shared" si="1"/>
        <v>1</v>
      </c>
      <c r="H6" s="130" t="str">
        <f>IF(H8&lt;&gt;I8,H8,"")&amp;IF(I8&lt;&gt;J8,I8,"")&amp;"　"&amp;J8</f>
        <v>島根県出雲市　出雲市立総合医療センター</v>
      </c>
      <c r="I6" s="133"/>
      <c r="J6" s="134"/>
      <c r="K6" s="124" t="str">
        <f t="shared" ref="K6:AH6" si="2">K8</f>
        <v>条例全部</v>
      </c>
      <c r="L6" s="124" t="str">
        <f t="shared" si="2"/>
        <v>病院事業</v>
      </c>
      <c r="M6" s="124" t="str">
        <f t="shared" si="2"/>
        <v>一般病院</v>
      </c>
      <c r="N6" s="124" t="str">
        <f t="shared" si="2"/>
        <v>100床以上～200床未満</v>
      </c>
      <c r="O6" s="124" t="str">
        <f t="shared" si="2"/>
        <v>自治体職員</v>
      </c>
      <c r="P6" s="124" t="str">
        <f t="shared" si="2"/>
        <v>直営</v>
      </c>
      <c r="Q6" s="136">
        <f t="shared" si="2"/>
        <v>16</v>
      </c>
      <c r="R6" s="124" t="str">
        <f t="shared" si="2"/>
        <v>-</v>
      </c>
      <c r="S6" s="124" t="str">
        <f t="shared" si="2"/>
        <v>ド 訓</v>
      </c>
      <c r="T6" s="124" t="str">
        <f t="shared" si="2"/>
        <v>救 へ</v>
      </c>
      <c r="U6" s="136">
        <f t="shared" si="2"/>
        <v>172327</v>
      </c>
      <c r="V6" s="136">
        <f t="shared" si="2"/>
        <v>15179</v>
      </c>
      <c r="W6" s="124" t="str">
        <f t="shared" si="2"/>
        <v>-</v>
      </c>
      <c r="X6" s="124" t="str">
        <f t="shared" si="2"/>
        <v>第２種該当</v>
      </c>
      <c r="Y6" s="124" t="str">
        <f t="shared" si="2"/>
        <v>１０：１</v>
      </c>
      <c r="Z6" s="136">
        <f t="shared" si="2"/>
        <v>147</v>
      </c>
      <c r="AA6" s="136">
        <f t="shared" si="2"/>
        <v>52</v>
      </c>
      <c r="AB6" s="136" t="str">
        <f t="shared" si="2"/>
        <v>-</v>
      </c>
      <c r="AC6" s="136" t="str">
        <f t="shared" si="2"/>
        <v>-</v>
      </c>
      <c r="AD6" s="136" t="str">
        <f t="shared" si="2"/>
        <v>-</v>
      </c>
      <c r="AE6" s="136">
        <f t="shared" si="2"/>
        <v>199</v>
      </c>
      <c r="AF6" s="136">
        <f t="shared" si="2"/>
        <v>133</v>
      </c>
      <c r="AG6" s="136">
        <f t="shared" si="2"/>
        <v>48</v>
      </c>
      <c r="AH6" s="136">
        <f t="shared" si="2"/>
        <v>181</v>
      </c>
      <c r="AI6" s="141">
        <f t="shared" ref="AI6:AR6" si="3">IF(AI8="-",NA(),AI8)</f>
        <v>103.4</v>
      </c>
      <c r="AJ6" s="141">
        <f t="shared" si="3"/>
        <v>108</v>
      </c>
      <c r="AK6" s="141">
        <f t="shared" si="3"/>
        <v>115.5</v>
      </c>
      <c r="AL6" s="141">
        <f t="shared" si="3"/>
        <v>90.6</v>
      </c>
      <c r="AM6" s="141">
        <f t="shared" si="3"/>
        <v>87.6</v>
      </c>
      <c r="AN6" s="141">
        <f t="shared" si="3"/>
        <v>100.6</v>
      </c>
      <c r="AO6" s="141">
        <f t="shared" si="3"/>
        <v>105.9</v>
      </c>
      <c r="AP6" s="141">
        <f t="shared" si="3"/>
        <v>104.3</v>
      </c>
      <c r="AQ6" s="141">
        <f t="shared" si="3"/>
        <v>96.3</v>
      </c>
      <c r="AR6" s="141">
        <f t="shared" si="3"/>
        <v>93</v>
      </c>
      <c r="AS6" s="141" t="str">
        <f>IF(AS8="-","【-】","【"&amp;SUBSTITUTE(TEXT(AS8,"#,##0.0"),"-","△")&amp;"】")</f>
        <v>【93.7】</v>
      </c>
      <c r="AT6" s="141">
        <f t="shared" ref="AT6:BC6" si="4">IF(AT8="-",NA(),AT8)</f>
        <v>82.1</v>
      </c>
      <c r="AU6" s="141">
        <f t="shared" si="4"/>
        <v>78.3</v>
      </c>
      <c r="AV6" s="141">
        <f t="shared" si="4"/>
        <v>72.900000000000006</v>
      </c>
      <c r="AW6" s="141">
        <f t="shared" si="4"/>
        <v>75.3</v>
      </c>
      <c r="AX6" s="141">
        <f t="shared" si="4"/>
        <v>76.099999999999994</v>
      </c>
      <c r="AY6" s="141">
        <f t="shared" si="4"/>
        <v>80.7</v>
      </c>
      <c r="AZ6" s="141">
        <f t="shared" si="4"/>
        <v>82.2</v>
      </c>
      <c r="BA6" s="141">
        <f t="shared" si="4"/>
        <v>81.7</v>
      </c>
      <c r="BB6" s="141">
        <f t="shared" si="4"/>
        <v>81</v>
      </c>
      <c r="BC6" s="141">
        <f t="shared" si="4"/>
        <v>79.7</v>
      </c>
      <c r="BD6" s="141" t="str">
        <f>IF(BD8="-","【-】","【"&amp;SUBSTITUTE(TEXT(BD8,"#,##0.0"),"-","△")&amp;"】")</f>
        <v>【85.2】</v>
      </c>
      <c r="BE6" s="141">
        <f t="shared" ref="BE6:BN6" si="5">IF(BE8="-",NA(),BE8)</f>
        <v>79.099999999999994</v>
      </c>
      <c r="BF6" s="141">
        <f t="shared" si="5"/>
        <v>75</v>
      </c>
      <c r="BG6" s="141">
        <f t="shared" si="5"/>
        <v>69.7</v>
      </c>
      <c r="BH6" s="141">
        <f t="shared" si="5"/>
        <v>72.3</v>
      </c>
      <c r="BI6" s="141">
        <f t="shared" si="5"/>
        <v>73.2</v>
      </c>
      <c r="BJ6" s="141">
        <f t="shared" si="5"/>
        <v>77.099999999999994</v>
      </c>
      <c r="BK6" s="141">
        <f t="shared" si="5"/>
        <v>78.599999999999994</v>
      </c>
      <c r="BL6" s="141">
        <f t="shared" si="5"/>
        <v>78.099999999999994</v>
      </c>
      <c r="BM6" s="141">
        <f t="shared" si="5"/>
        <v>77.5</v>
      </c>
      <c r="BN6" s="141">
        <f t="shared" si="5"/>
        <v>76</v>
      </c>
      <c r="BO6" s="141" t="str">
        <f>IF(BO8="-","【-】","【"&amp;SUBSTITUTE(TEXT(BO8,"#,##0.0"),"-","△")&amp;"】")</f>
        <v>【82.6】</v>
      </c>
      <c r="BP6" s="141">
        <f t="shared" ref="BP6:BY6" si="6">IF(BP8="-",NA(),BP8)</f>
        <v>77.8</v>
      </c>
      <c r="BQ6" s="141">
        <f t="shared" si="6"/>
        <v>73.2</v>
      </c>
      <c r="BR6" s="141">
        <f t="shared" si="6"/>
        <v>66.3</v>
      </c>
      <c r="BS6" s="141">
        <f t="shared" si="6"/>
        <v>71.8</v>
      </c>
      <c r="BT6" s="141">
        <f t="shared" si="6"/>
        <v>76.400000000000006</v>
      </c>
      <c r="BU6" s="141">
        <f t="shared" si="6"/>
        <v>65.8</v>
      </c>
      <c r="BV6" s="141">
        <f t="shared" si="6"/>
        <v>65</v>
      </c>
      <c r="BW6" s="141">
        <f t="shared" si="6"/>
        <v>63.3</v>
      </c>
      <c r="BX6" s="141">
        <f t="shared" si="6"/>
        <v>64.7</v>
      </c>
      <c r="BY6" s="141">
        <f t="shared" si="6"/>
        <v>67.900000000000006</v>
      </c>
      <c r="BZ6" s="141" t="str">
        <f>IF(BZ8="-","【-】","【"&amp;SUBSTITUTE(TEXT(BZ8,"#,##0.0"),"-","△")&amp;"】")</f>
        <v>【70.7】</v>
      </c>
      <c r="CA6" s="151">
        <f t="shared" ref="CA6:CJ6" si="7">IF(CA8="-",NA(),CA8)</f>
        <v>30096</v>
      </c>
      <c r="CB6" s="151">
        <f t="shared" si="7"/>
        <v>29434</v>
      </c>
      <c r="CC6" s="151">
        <f t="shared" si="7"/>
        <v>28581</v>
      </c>
      <c r="CD6" s="151">
        <f t="shared" si="7"/>
        <v>29749</v>
      </c>
      <c r="CE6" s="151">
        <f t="shared" si="7"/>
        <v>31466</v>
      </c>
      <c r="CF6" s="151">
        <f t="shared" si="7"/>
        <v>37855</v>
      </c>
      <c r="CG6" s="151">
        <f t="shared" si="7"/>
        <v>39289</v>
      </c>
      <c r="CH6" s="151">
        <f t="shared" si="7"/>
        <v>40846</v>
      </c>
      <c r="CI6" s="151">
        <f t="shared" si="7"/>
        <v>41075</v>
      </c>
      <c r="CJ6" s="151">
        <f t="shared" si="7"/>
        <v>41859</v>
      </c>
      <c r="CK6" s="141" t="str">
        <f>IF(CK8="-","【-】","【"&amp;SUBSTITUTE(TEXT(CK8,"#,##0"),"-","△")&amp;"】")</f>
        <v>【63,608】</v>
      </c>
      <c r="CL6" s="151">
        <f t="shared" ref="CL6:CU6" si="8">IF(CL8="-",NA(),CL8)</f>
        <v>8352</v>
      </c>
      <c r="CM6" s="151">
        <f t="shared" si="8"/>
        <v>8039</v>
      </c>
      <c r="CN6" s="151">
        <f t="shared" si="8"/>
        <v>8945</v>
      </c>
      <c r="CO6" s="151">
        <f t="shared" si="8"/>
        <v>8824</v>
      </c>
      <c r="CP6" s="151">
        <f t="shared" si="8"/>
        <v>8532</v>
      </c>
      <c r="CQ6" s="151">
        <f t="shared" si="8"/>
        <v>11234</v>
      </c>
      <c r="CR6" s="151">
        <f t="shared" si="8"/>
        <v>11512</v>
      </c>
      <c r="CS6" s="151">
        <f t="shared" si="8"/>
        <v>11831</v>
      </c>
      <c r="CT6" s="151">
        <f t="shared" si="8"/>
        <v>11652</v>
      </c>
      <c r="CU6" s="151">
        <f t="shared" si="8"/>
        <v>11744</v>
      </c>
      <c r="CV6" s="141" t="str">
        <f>IF(CV8="-","【-】","【"&amp;SUBSTITUTE(TEXT(CV8,"#,##0"),"-","△")&amp;"】")</f>
        <v>【18,510】</v>
      </c>
      <c r="CW6" s="141">
        <f t="shared" ref="CW6:DF6" si="9">IF(CW8="-",NA(),CW8)</f>
        <v>72</v>
      </c>
      <c r="CX6" s="141">
        <f t="shared" si="9"/>
        <v>74.599999999999994</v>
      </c>
      <c r="CY6" s="141">
        <f t="shared" si="9"/>
        <v>80.8</v>
      </c>
      <c r="CZ6" s="141">
        <f t="shared" si="9"/>
        <v>77.099999999999994</v>
      </c>
      <c r="DA6" s="141">
        <f t="shared" si="9"/>
        <v>76.599999999999994</v>
      </c>
      <c r="DB6" s="141">
        <f t="shared" si="9"/>
        <v>68.5</v>
      </c>
      <c r="DC6" s="141">
        <f t="shared" si="9"/>
        <v>67.099999999999994</v>
      </c>
      <c r="DD6" s="141">
        <f t="shared" si="9"/>
        <v>66.900000000000006</v>
      </c>
      <c r="DE6" s="141">
        <f t="shared" si="9"/>
        <v>68.099999999999994</v>
      </c>
      <c r="DF6" s="141">
        <f t="shared" si="9"/>
        <v>69.2</v>
      </c>
      <c r="DG6" s="141" t="str">
        <f>IF(DG8="-","【-】","【"&amp;SUBSTITUTE(TEXT(DG8,"#,##0.0"),"-","△")&amp;"】")</f>
        <v>【57.7】</v>
      </c>
      <c r="DH6" s="141">
        <f t="shared" ref="DH6:DQ6" si="10">IF(DH8="-",NA(),DH8)</f>
        <v>12.5</v>
      </c>
      <c r="DI6" s="141">
        <f t="shared" si="10"/>
        <v>12.9</v>
      </c>
      <c r="DJ6" s="141">
        <f t="shared" si="10"/>
        <v>14</v>
      </c>
      <c r="DK6" s="141">
        <f t="shared" si="10"/>
        <v>13</v>
      </c>
      <c r="DL6" s="141">
        <f t="shared" si="10"/>
        <v>12.6</v>
      </c>
      <c r="DM6" s="141">
        <f t="shared" si="10"/>
        <v>17.5</v>
      </c>
      <c r="DN6" s="141">
        <f t="shared" si="10"/>
        <v>17.3</v>
      </c>
      <c r="DO6" s="141">
        <f t="shared" si="10"/>
        <v>17.899999999999999</v>
      </c>
      <c r="DP6" s="141">
        <f t="shared" si="10"/>
        <v>18</v>
      </c>
      <c r="DQ6" s="141">
        <f t="shared" si="10"/>
        <v>18.100000000000001</v>
      </c>
      <c r="DR6" s="141" t="str">
        <f>IF(DR8="-","【-】","【"&amp;SUBSTITUTE(TEXT(DR8,"#,##0.0"),"-","△")&amp;"】")</f>
        <v>【26.7】</v>
      </c>
      <c r="DS6" s="141">
        <f t="shared" ref="DS6:EB6" si="11">IF(DS8="-",NA(),DS8)</f>
        <v>0</v>
      </c>
      <c r="DT6" s="141">
        <f t="shared" si="11"/>
        <v>0</v>
      </c>
      <c r="DU6" s="141">
        <f t="shared" si="11"/>
        <v>0</v>
      </c>
      <c r="DV6" s="141">
        <f t="shared" si="11"/>
        <v>0</v>
      </c>
      <c r="DW6" s="141">
        <f t="shared" si="11"/>
        <v>0</v>
      </c>
      <c r="DX6" s="141">
        <f t="shared" si="11"/>
        <v>124.2</v>
      </c>
      <c r="DY6" s="141">
        <f t="shared" si="11"/>
        <v>121.6</v>
      </c>
      <c r="DZ6" s="141">
        <f t="shared" si="11"/>
        <v>118.9</v>
      </c>
      <c r="EA6" s="141">
        <f t="shared" si="11"/>
        <v>121.9</v>
      </c>
      <c r="EB6" s="141">
        <f t="shared" si="11"/>
        <v>114.5</v>
      </c>
      <c r="EC6" s="141" t="str">
        <f>IF(EC8="-","【-】","【"&amp;SUBSTITUTE(TEXT(EC8,"#,##0.0"),"-","△")&amp;"】")</f>
        <v>【54.3】</v>
      </c>
      <c r="ED6" s="141">
        <f t="shared" ref="ED6:EM6" si="12">IF(ED8="-",NA(),ED8)</f>
        <v>56.2</v>
      </c>
      <c r="EE6" s="141">
        <f t="shared" si="12"/>
        <v>58.3</v>
      </c>
      <c r="EF6" s="141">
        <f t="shared" si="12"/>
        <v>57.2</v>
      </c>
      <c r="EG6" s="141">
        <f t="shared" si="12"/>
        <v>60.4</v>
      </c>
      <c r="EH6" s="141">
        <f t="shared" si="12"/>
        <v>60.7</v>
      </c>
      <c r="EI6" s="141">
        <f t="shared" si="12"/>
        <v>56.9</v>
      </c>
      <c r="EJ6" s="141">
        <f t="shared" si="12"/>
        <v>58.1</v>
      </c>
      <c r="EK6" s="141">
        <f t="shared" si="12"/>
        <v>59.4</v>
      </c>
      <c r="EL6" s="141">
        <f t="shared" si="12"/>
        <v>59.1</v>
      </c>
      <c r="EM6" s="141">
        <f t="shared" si="12"/>
        <v>60</v>
      </c>
      <c r="EN6" s="141" t="str">
        <f>IF(EN8="-","【-】","【"&amp;SUBSTITUTE(TEXT(EN8,"#,##0.0"),"-","△")&amp;"】")</f>
        <v>【58.0】</v>
      </c>
      <c r="EO6" s="141">
        <f t="shared" ref="EO6:EX6" si="13">IF(EO8="-",NA(),EO8)</f>
        <v>78.3</v>
      </c>
      <c r="EP6" s="141">
        <f t="shared" si="13"/>
        <v>74.2</v>
      </c>
      <c r="EQ6" s="141">
        <f t="shared" si="13"/>
        <v>74</v>
      </c>
      <c r="ER6" s="141">
        <f t="shared" si="13"/>
        <v>76.8</v>
      </c>
      <c r="ES6" s="141">
        <f t="shared" si="13"/>
        <v>76.7</v>
      </c>
      <c r="ET6" s="141">
        <f t="shared" si="13"/>
        <v>72.900000000000006</v>
      </c>
      <c r="EU6" s="141">
        <f t="shared" si="13"/>
        <v>73.900000000000006</v>
      </c>
      <c r="EV6" s="141">
        <f t="shared" si="13"/>
        <v>74.3</v>
      </c>
      <c r="EW6" s="141">
        <f t="shared" si="13"/>
        <v>72.2</v>
      </c>
      <c r="EX6" s="141">
        <f t="shared" si="13"/>
        <v>72.400000000000006</v>
      </c>
      <c r="EY6" s="141" t="str">
        <f>IF(EY8="-","【-】","【"&amp;SUBSTITUTE(TEXT(EY8,"#,##0.0"),"-","△")&amp;"】")</f>
        <v>【70.8】</v>
      </c>
      <c r="EZ6" s="151">
        <f t="shared" ref="EZ6:FI6" si="14">IF(EZ8="-",NA(),EZ8)</f>
        <v>41069568</v>
      </c>
      <c r="FA6" s="151">
        <f t="shared" si="14"/>
        <v>41691246</v>
      </c>
      <c r="FB6" s="151">
        <f t="shared" si="14"/>
        <v>41298779</v>
      </c>
      <c r="FC6" s="151">
        <f t="shared" si="14"/>
        <v>41392136</v>
      </c>
      <c r="FD6" s="151">
        <f t="shared" si="14"/>
        <v>43110477</v>
      </c>
      <c r="FE6" s="151">
        <f t="shared" si="14"/>
        <v>42806727</v>
      </c>
      <c r="FF6" s="151">
        <f t="shared" si="14"/>
        <v>43530781</v>
      </c>
      <c r="FG6" s="151">
        <f t="shared" si="14"/>
        <v>44196357</v>
      </c>
      <c r="FH6" s="151">
        <f t="shared" si="14"/>
        <v>45484013</v>
      </c>
      <c r="FI6" s="151">
        <f t="shared" si="14"/>
        <v>48248884</v>
      </c>
      <c r="FJ6" s="151" t="str">
        <f>IF(FJ8="-","【-】","【"&amp;SUBSTITUTE(TEXT(FJ8,"#,##0"),"-","△")&amp;"】")</f>
        <v>【53,183,039】</v>
      </c>
    </row>
    <row r="7" spans="1:166" s="118" customFormat="1">
      <c r="A7" s="119" t="s">
        <v>168</v>
      </c>
      <c r="B7" s="124">
        <f t="shared" ref="B7:G7" si="15">B8</f>
        <v>2024</v>
      </c>
      <c r="C7" s="124">
        <f t="shared" si="15"/>
        <v>322032</v>
      </c>
      <c r="D7" s="124">
        <f t="shared" si="15"/>
        <v>46</v>
      </c>
      <c r="E7" s="124">
        <f t="shared" si="15"/>
        <v>6</v>
      </c>
      <c r="F7" s="124">
        <f t="shared" si="15"/>
        <v>0</v>
      </c>
      <c r="G7" s="124">
        <f t="shared" si="15"/>
        <v>1</v>
      </c>
      <c r="H7" s="124"/>
      <c r="I7" s="124"/>
      <c r="J7" s="124"/>
      <c r="K7" s="124" t="str">
        <f t="shared" ref="K7:AR7" si="16">K8</f>
        <v>条例全部</v>
      </c>
      <c r="L7" s="124" t="str">
        <f t="shared" si="16"/>
        <v>病院事業</v>
      </c>
      <c r="M7" s="124" t="str">
        <f t="shared" si="16"/>
        <v>一般病院</v>
      </c>
      <c r="N7" s="124" t="str">
        <f t="shared" si="16"/>
        <v>100床以上～200床未満</v>
      </c>
      <c r="O7" s="124" t="str">
        <f t="shared" si="16"/>
        <v>自治体職員</v>
      </c>
      <c r="P7" s="124" t="str">
        <f t="shared" si="16"/>
        <v>直営</v>
      </c>
      <c r="Q7" s="136">
        <f t="shared" si="16"/>
        <v>16</v>
      </c>
      <c r="R7" s="124" t="str">
        <f t="shared" si="16"/>
        <v>-</v>
      </c>
      <c r="S7" s="124" t="str">
        <f t="shared" si="16"/>
        <v>ド 訓</v>
      </c>
      <c r="T7" s="124" t="str">
        <f t="shared" si="16"/>
        <v>救 へ</v>
      </c>
      <c r="U7" s="136">
        <f t="shared" si="16"/>
        <v>172327</v>
      </c>
      <c r="V7" s="136">
        <f t="shared" si="16"/>
        <v>15179</v>
      </c>
      <c r="W7" s="124" t="str">
        <f t="shared" si="16"/>
        <v>-</v>
      </c>
      <c r="X7" s="124" t="str">
        <f t="shared" si="16"/>
        <v>第２種該当</v>
      </c>
      <c r="Y7" s="124" t="str">
        <f t="shared" si="16"/>
        <v>１０：１</v>
      </c>
      <c r="Z7" s="136">
        <f t="shared" si="16"/>
        <v>147</v>
      </c>
      <c r="AA7" s="136">
        <f t="shared" si="16"/>
        <v>52</v>
      </c>
      <c r="AB7" s="136" t="str">
        <f t="shared" si="16"/>
        <v>-</v>
      </c>
      <c r="AC7" s="136" t="str">
        <f t="shared" si="16"/>
        <v>-</v>
      </c>
      <c r="AD7" s="136" t="str">
        <f t="shared" si="16"/>
        <v>-</v>
      </c>
      <c r="AE7" s="136">
        <f t="shared" si="16"/>
        <v>199</v>
      </c>
      <c r="AF7" s="136">
        <f t="shared" si="16"/>
        <v>133</v>
      </c>
      <c r="AG7" s="136">
        <f t="shared" si="16"/>
        <v>48</v>
      </c>
      <c r="AH7" s="136">
        <f t="shared" si="16"/>
        <v>181</v>
      </c>
      <c r="AI7" s="141">
        <f t="shared" si="16"/>
        <v>103.4</v>
      </c>
      <c r="AJ7" s="141">
        <f t="shared" si="16"/>
        <v>108</v>
      </c>
      <c r="AK7" s="141">
        <f t="shared" si="16"/>
        <v>115.5</v>
      </c>
      <c r="AL7" s="141">
        <f t="shared" si="16"/>
        <v>90.6</v>
      </c>
      <c r="AM7" s="141">
        <f t="shared" si="16"/>
        <v>87.6</v>
      </c>
      <c r="AN7" s="141">
        <f t="shared" si="16"/>
        <v>100.6</v>
      </c>
      <c r="AO7" s="141">
        <f t="shared" si="16"/>
        <v>105.9</v>
      </c>
      <c r="AP7" s="141">
        <f t="shared" si="16"/>
        <v>104.3</v>
      </c>
      <c r="AQ7" s="141">
        <f t="shared" si="16"/>
        <v>96.3</v>
      </c>
      <c r="AR7" s="141">
        <f t="shared" si="16"/>
        <v>93</v>
      </c>
      <c r="AS7" s="141"/>
      <c r="AT7" s="141">
        <f t="shared" ref="AT7:BC7" si="17">AT8</f>
        <v>82.1</v>
      </c>
      <c r="AU7" s="141">
        <f t="shared" si="17"/>
        <v>78.3</v>
      </c>
      <c r="AV7" s="141">
        <f t="shared" si="17"/>
        <v>72.900000000000006</v>
      </c>
      <c r="AW7" s="141">
        <f t="shared" si="17"/>
        <v>75.3</v>
      </c>
      <c r="AX7" s="141">
        <f t="shared" si="17"/>
        <v>76.099999999999994</v>
      </c>
      <c r="AY7" s="141">
        <f t="shared" si="17"/>
        <v>80.7</v>
      </c>
      <c r="AZ7" s="141">
        <f t="shared" si="17"/>
        <v>82.2</v>
      </c>
      <c r="BA7" s="141">
        <f t="shared" si="17"/>
        <v>81.7</v>
      </c>
      <c r="BB7" s="141">
        <f t="shared" si="17"/>
        <v>81</v>
      </c>
      <c r="BC7" s="141">
        <f t="shared" si="17"/>
        <v>79.7</v>
      </c>
      <c r="BD7" s="141"/>
      <c r="BE7" s="141">
        <f t="shared" ref="BE7:BN7" si="18">BE8</f>
        <v>79.099999999999994</v>
      </c>
      <c r="BF7" s="141">
        <f t="shared" si="18"/>
        <v>75</v>
      </c>
      <c r="BG7" s="141">
        <f t="shared" si="18"/>
        <v>69.7</v>
      </c>
      <c r="BH7" s="141">
        <f t="shared" si="18"/>
        <v>72.3</v>
      </c>
      <c r="BI7" s="141">
        <f t="shared" si="18"/>
        <v>73.2</v>
      </c>
      <c r="BJ7" s="141">
        <f t="shared" si="18"/>
        <v>77.099999999999994</v>
      </c>
      <c r="BK7" s="141">
        <f t="shared" si="18"/>
        <v>78.599999999999994</v>
      </c>
      <c r="BL7" s="141">
        <f t="shared" si="18"/>
        <v>78.099999999999994</v>
      </c>
      <c r="BM7" s="141">
        <f t="shared" si="18"/>
        <v>77.5</v>
      </c>
      <c r="BN7" s="141">
        <f t="shared" si="18"/>
        <v>76</v>
      </c>
      <c r="BO7" s="141"/>
      <c r="BP7" s="141">
        <f t="shared" ref="BP7:BY7" si="19">BP8</f>
        <v>77.8</v>
      </c>
      <c r="BQ7" s="141">
        <f t="shared" si="19"/>
        <v>73.2</v>
      </c>
      <c r="BR7" s="141">
        <f t="shared" si="19"/>
        <v>66.3</v>
      </c>
      <c r="BS7" s="141">
        <f t="shared" si="19"/>
        <v>71.8</v>
      </c>
      <c r="BT7" s="141">
        <f t="shared" si="19"/>
        <v>76.400000000000006</v>
      </c>
      <c r="BU7" s="141">
        <f t="shared" si="19"/>
        <v>65.8</v>
      </c>
      <c r="BV7" s="141">
        <f t="shared" si="19"/>
        <v>65</v>
      </c>
      <c r="BW7" s="141">
        <f t="shared" si="19"/>
        <v>63.3</v>
      </c>
      <c r="BX7" s="141">
        <f t="shared" si="19"/>
        <v>64.7</v>
      </c>
      <c r="BY7" s="141">
        <f t="shared" si="19"/>
        <v>67.900000000000006</v>
      </c>
      <c r="BZ7" s="141"/>
      <c r="CA7" s="151">
        <f t="shared" ref="CA7:CJ7" si="20">CA8</f>
        <v>30096</v>
      </c>
      <c r="CB7" s="151">
        <f t="shared" si="20"/>
        <v>29434</v>
      </c>
      <c r="CC7" s="151">
        <f t="shared" si="20"/>
        <v>28581</v>
      </c>
      <c r="CD7" s="151">
        <f t="shared" si="20"/>
        <v>29749</v>
      </c>
      <c r="CE7" s="151">
        <f t="shared" si="20"/>
        <v>31466</v>
      </c>
      <c r="CF7" s="151">
        <f t="shared" si="20"/>
        <v>37855</v>
      </c>
      <c r="CG7" s="151">
        <f t="shared" si="20"/>
        <v>39289</v>
      </c>
      <c r="CH7" s="151">
        <f t="shared" si="20"/>
        <v>40846</v>
      </c>
      <c r="CI7" s="151">
        <f t="shared" si="20"/>
        <v>41075</v>
      </c>
      <c r="CJ7" s="151">
        <f t="shared" si="20"/>
        <v>41859</v>
      </c>
      <c r="CK7" s="141"/>
      <c r="CL7" s="151">
        <f t="shared" ref="CL7:CU7" si="21">CL8</f>
        <v>8352</v>
      </c>
      <c r="CM7" s="151">
        <f t="shared" si="21"/>
        <v>8039</v>
      </c>
      <c r="CN7" s="151">
        <f t="shared" si="21"/>
        <v>8945</v>
      </c>
      <c r="CO7" s="151">
        <f t="shared" si="21"/>
        <v>8824</v>
      </c>
      <c r="CP7" s="151">
        <f t="shared" si="21"/>
        <v>8532</v>
      </c>
      <c r="CQ7" s="151">
        <f t="shared" si="21"/>
        <v>11234</v>
      </c>
      <c r="CR7" s="151">
        <f t="shared" si="21"/>
        <v>11512</v>
      </c>
      <c r="CS7" s="151">
        <f t="shared" si="21"/>
        <v>11831</v>
      </c>
      <c r="CT7" s="151">
        <f t="shared" si="21"/>
        <v>11652</v>
      </c>
      <c r="CU7" s="151">
        <f t="shared" si="21"/>
        <v>11744</v>
      </c>
      <c r="CV7" s="141"/>
      <c r="CW7" s="141">
        <f t="shared" ref="CW7:DF7" si="22">CW8</f>
        <v>72</v>
      </c>
      <c r="CX7" s="141">
        <f t="shared" si="22"/>
        <v>74.599999999999994</v>
      </c>
      <c r="CY7" s="141">
        <f t="shared" si="22"/>
        <v>80.8</v>
      </c>
      <c r="CZ7" s="141">
        <f t="shared" si="22"/>
        <v>77.099999999999994</v>
      </c>
      <c r="DA7" s="141">
        <f t="shared" si="22"/>
        <v>76.599999999999994</v>
      </c>
      <c r="DB7" s="141">
        <f t="shared" si="22"/>
        <v>68.5</v>
      </c>
      <c r="DC7" s="141">
        <f t="shared" si="22"/>
        <v>67.099999999999994</v>
      </c>
      <c r="DD7" s="141">
        <f t="shared" si="22"/>
        <v>66.900000000000006</v>
      </c>
      <c r="DE7" s="141">
        <f t="shared" si="22"/>
        <v>68.099999999999994</v>
      </c>
      <c r="DF7" s="141">
        <f t="shared" si="22"/>
        <v>69.2</v>
      </c>
      <c r="DG7" s="141"/>
      <c r="DH7" s="141">
        <f t="shared" ref="DH7:DQ7" si="23">DH8</f>
        <v>12.5</v>
      </c>
      <c r="DI7" s="141">
        <f t="shared" si="23"/>
        <v>12.9</v>
      </c>
      <c r="DJ7" s="141">
        <f t="shared" si="23"/>
        <v>14</v>
      </c>
      <c r="DK7" s="141">
        <f t="shared" si="23"/>
        <v>13</v>
      </c>
      <c r="DL7" s="141">
        <f t="shared" si="23"/>
        <v>12.6</v>
      </c>
      <c r="DM7" s="141">
        <f t="shared" si="23"/>
        <v>17.5</v>
      </c>
      <c r="DN7" s="141">
        <f t="shared" si="23"/>
        <v>17.3</v>
      </c>
      <c r="DO7" s="141">
        <f t="shared" si="23"/>
        <v>17.899999999999999</v>
      </c>
      <c r="DP7" s="141">
        <f t="shared" si="23"/>
        <v>18</v>
      </c>
      <c r="DQ7" s="141">
        <f t="shared" si="23"/>
        <v>18.100000000000001</v>
      </c>
      <c r="DR7" s="141"/>
      <c r="DS7" s="141">
        <f t="shared" ref="DS7:EB7" si="24">DS8</f>
        <v>0</v>
      </c>
      <c r="DT7" s="141">
        <f t="shared" si="24"/>
        <v>0</v>
      </c>
      <c r="DU7" s="141">
        <f t="shared" si="24"/>
        <v>0</v>
      </c>
      <c r="DV7" s="141">
        <f t="shared" si="24"/>
        <v>0</v>
      </c>
      <c r="DW7" s="141">
        <f t="shared" si="24"/>
        <v>0</v>
      </c>
      <c r="DX7" s="141">
        <f t="shared" si="24"/>
        <v>124.2</v>
      </c>
      <c r="DY7" s="141">
        <f t="shared" si="24"/>
        <v>121.6</v>
      </c>
      <c r="DZ7" s="141">
        <f t="shared" si="24"/>
        <v>118.9</v>
      </c>
      <c r="EA7" s="141">
        <f t="shared" si="24"/>
        <v>121.9</v>
      </c>
      <c r="EB7" s="141">
        <f t="shared" si="24"/>
        <v>114.5</v>
      </c>
      <c r="EC7" s="141"/>
      <c r="ED7" s="141">
        <f t="shared" ref="ED7:EM7" si="25">ED8</f>
        <v>56.2</v>
      </c>
      <c r="EE7" s="141">
        <f t="shared" si="25"/>
        <v>58.3</v>
      </c>
      <c r="EF7" s="141">
        <f t="shared" si="25"/>
        <v>57.2</v>
      </c>
      <c r="EG7" s="141">
        <f t="shared" si="25"/>
        <v>60.4</v>
      </c>
      <c r="EH7" s="141">
        <f t="shared" si="25"/>
        <v>60.7</v>
      </c>
      <c r="EI7" s="141">
        <f t="shared" si="25"/>
        <v>56.9</v>
      </c>
      <c r="EJ7" s="141">
        <f t="shared" si="25"/>
        <v>58.1</v>
      </c>
      <c r="EK7" s="141">
        <f t="shared" si="25"/>
        <v>59.4</v>
      </c>
      <c r="EL7" s="141">
        <f t="shared" si="25"/>
        <v>59.1</v>
      </c>
      <c r="EM7" s="141">
        <f t="shared" si="25"/>
        <v>60</v>
      </c>
      <c r="EN7" s="141"/>
      <c r="EO7" s="141">
        <f t="shared" ref="EO7:EX7" si="26">EO8</f>
        <v>78.3</v>
      </c>
      <c r="EP7" s="141">
        <f t="shared" si="26"/>
        <v>74.2</v>
      </c>
      <c r="EQ7" s="141">
        <f t="shared" si="26"/>
        <v>74</v>
      </c>
      <c r="ER7" s="141">
        <f t="shared" si="26"/>
        <v>76.8</v>
      </c>
      <c r="ES7" s="141">
        <f t="shared" si="26"/>
        <v>76.7</v>
      </c>
      <c r="ET7" s="141">
        <f t="shared" si="26"/>
        <v>72.900000000000006</v>
      </c>
      <c r="EU7" s="141">
        <f t="shared" si="26"/>
        <v>73.900000000000006</v>
      </c>
      <c r="EV7" s="141">
        <f t="shared" si="26"/>
        <v>74.3</v>
      </c>
      <c r="EW7" s="141">
        <f t="shared" si="26"/>
        <v>72.2</v>
      </c>
      <c r="EX7" s="141">
        <f t="shared" si="26"/>
        <v>72.400000000000006</v>
      </c>
      <c r="EY7" s="141"/>
      <c r="EZ7" s="151">
        <f t="shared" ref="EZ7:FI7" si="27">EZ8</f>
        <v>41069568</v>
      </c>
      <c r="FA7" s="151">
        <f t="shared" si="27"/>
        <v>41691246</v>
      </c>
      <c r="FB7" s="151">
        <f t="shared" si="27"/>
        <v>41298779</v>
      </c>
      <c r="FC7" s="151">
        <f t="shared" si="27"/>
        <v>41392136</v>
      </c>
      <c r="FD7" s="151">
        <f t="shared" si="27"/>
        <v>43110477</v>
      </c>
      <c r="FE7" s="151">
        <f t="shared" si="27"/>
        <v>42806727</v>
      </c>
      <c r="FF7" s="151">
        <f t="shared" si="27"/>
        <v>43530781</v>
      </c>
      <c r="FG7" s="151">
        <f t="shared" si="27"/>
        <v>44196357</v>
      </c>
      <c r="FH7" s="151">
        <f t="shared" si="27"/>
        <v>45484013</v>
      </c>
      <c r="FI7" s="151">
        <f t="shared" si="27"/>
        <v>48248884</v>
      </c>
      <c r="FJ7" s="151"/>
    </row>
    <row r="8" spans="1:166" s="118" customFormat="1">
      <c r="A8" s="119"/>
      <c r="B8" s="125">
        <v>2024</v>
      </c>
      <c r="C8" s="125">
        <v>322032</v>
      </c>
      <c r="D8" s="125">
        <v>46</v>
      </c>
      <c r="E8" s="125">
        <v>6</v>
      </c>
      <c r="F8" s="125">
        <v>0</v>
      </c>
      <c r="G8" s="125">
        <v>1</v>
      </c>
      <c r="H8" s="125" t="s">
        <v>155</v>
      </c>
      <c r="I8" s="125" t="s">
        <v>169</v>
      </c>
      <c r="J8" s="125" t="s">
        <v>170</v>
      </c>
      <c r="K8" s="125" t="s">
        <v>171</v>
      </c>
      <c r="L8" s="125" t="s">
        <v>172</v>
      </c>
      <c r="M8" s="125" t="s">
        <v>44</v>
      </c>
      <c r="N8" s="125" t="s">
        <v>173</v>
      </c>
      <c r="O8" s="125" t="s">
        <v>174</v>
      </c>
      <c r="P8" s="125" t="s">
        <v>87</v>
      </c>
      <c r="Q8" s="137">
        <v>16</v>
      </c>
      <c r="R8" s="125" t="s">
        <v>67</v>
      </c>
      <c r="S8" s="125" t="s">
        <v>175</v>
      </c>
      <c r="T8" s="125" t="s">
        <v>25</v>
      </c>
      <c r="U8" s="137">
        <v>172327</v>
      </c>
      <c r="V8" s="137">
        <v>15179</v>
      </c>
      <c r="W8" s="125" t="s">
        <v>67</v>
      </c>
      <c r="X8" s="125" t="s">
        <v>39</v>
      </c>
      <c r="Y8" s="138" t="s">
        <v>123</v>
      </c>
      <c r="Z8" s="137">
        <v>147</v>
      </c>
      <c r="AA8" s="137">
        <v>52</v>
      </c>
      <c r="AB8" s="137" t="s">
        <v>67</v>
      </c>
      <c r="AC8" s="137" t="s">
        <v>67</v>
      </c>
      <c r="AD8" s="137" t="s">
        <v>67</v>
      </c>
      <c r="AE8" s="137">
        <v>199</v>
      </c>
      <c r="AF8" s="137">
        <v>133</v>
      </c>
      <c r="AG8" s="137">
        <v>48</v>
      </c>
      <c r="AH8" s="137">
        <v>181</v>
      </c>
      <c r="AI8" s="142">
        <v>103.4</v>
      </c>
      <c r="AJ8" s="142">
        <v>108</v>
      </c>
      <c r="AK8" s="142">
        <v>115.5</v>
      </c>
      <c r="AL8" s="142">
        <v>90.6</v>
      </c>
      <c r="AM8" s="142">
        <v>87.6</v>
      </c>
      <c r="AN8" s="142">
        <v>100.6</v>
      </c>
      <c r="AO8" s="142">
        <v>105.9</v>
      </c>
      <c r="AP8" s="142">
        <v>104.3</v>
      </c>
      <c r="AQ8" s="142">
        <v>96.3</v>
      </c>
      <c r="AR8" s="142">
        <v>93</v>
      </c>
      <c r="AS8" s="142">
        <v>93.7</v>
      </c>
      <c r="AT8" s="142">
        <v>82.1</v>
      </c>
      <c r="AU8" s="142">
        <v>78.3</v>
      </c>
      <c r="AV8" s="142">
        <v>72.900000000000006</v>
      </c>
      <c r="AW8" s="142">
        <v>75.3</v>
      </c>
      <c r="AX8" s="142">
        <v>76.099999999999994</v>
      </c>
      <c r="AY8" s="142">
        <v>80.7</v>
      </c>
      <c r="AZ8" s="142">
        <v>82.2</v>
      </c>
      <c r="BA8" s="142">
        <v>81.7</v>
      </c>
      <c r="BB8" s="142">
        <v>81</v>
      </c>
      <c r="BC8" s="142">
        <v>79.7</v>
      </c>
      <c r="BD8" s="142">
        <v>85.2</v>
      </c>
      <c r="BE8" s="149">
        <v>79.099999999999994</v>
      </c>
      <c r="BF8" s="149">
        <v>75</v>
      </c>
      <c r="BG8" s="149">
        <v>69.7</v>
      </c>
      <c r="BH8" s="149">
        <v>72.3</v>
      </c>
      <c r="BI8" s="149">
        <v>73.2</v>
      </c>
      <c r="BJ8" s="149">
        <v>77.099999999999994</v>
      </c>
      <c r="BK8" s="149">
        <v>78.599999999999994</v>
      </c>
      <c r="BL8" s="149">
        <v>78.099999999999994</v>
      </c>
      <c r="BM8" s="149">
        <v>77.5</v>
      </c>
      <c r="BN8" s="149">
        <v>76</v>
      </c>
      <c r="BO8" s="149">
        <v>82.6</v>
      </c>
      <c r="BP8" s="142">
        <v>77.8</v>
      </c>
      <c r="BQ8" s="142">
        <v>73.2</v>
      </c>
      <c r="BR8" s="142">
        <v>66.3</v>
      </c>
      <c r="BS8" s="142">
        <v>71.8</v>
      </c>
      <c r="BT8" s="142">
        <v>76.400000000000006</v>
      </c>
      <c r="BU8" s="142">
        <v>65.8</v>
      </c>
      <c r="BV8" s="142">
        <v>65</v>
      </c>
      <c r="BW8" s="142">
        <v>63.3</v>
      </c>
      <c r="BX8" s="142">
        <v>64.7</v>
      </c>
      <c r="BY8" s="142">
        <v>67.900000000000006</v>
      </c>
      <c r="BZ8" s="142">
        <v>70.7</v>
      </c>
      <c r="CA8" s="149">
        <v>30096</v>
      </c>
      <c r="CB8" s="149">
        <v>29434</v>
      </c>
      <c r="CC8" s="149">
        <v>28581</v>
      </c>
      <c r="CD8" s="149">
        <v>29749</v>
      </c>
      <c r="CE8" s="149">
        <v>31466</v>
      </c>
      <c r="CF8" s="149">
        <v>37855</v>
      </c>
      <c r="CG8" s="149">
        <v>39289</v>
      </c>
      <c r="CH8" s="149">
        <v>40846</v>
      </c>
      <c r="CI8" s="149">
        <v>41075</v>
      </c>
      <c r="CJ8" s="149">
        <v>41859</v>
      </c>
      <c r="CK8" s="142">
        <v>63608</v>
      </c>
      <c r="CL8" s="149">
        <v>8352</v>
      </c>
      <c r="CM8" s="149">
        <v>8039</v>
      </c>
      <c r="CN8" s="149">
        <v>8945</v>
      </c>
      <c r="CO8" s="149">
        <v>8824</v>
      </c>
      <c r="CP8" s="149">
        <v>8532</v>
      </c>
      <c r="CQ8" s="149">
        <v>11234</v>
      </c>
      <c r="CR8" s="149">
        <v>11512</v>
      </c>
      <c r="CS8" s="149">
        <v>11831</v>
      </c>
      <c r="CT8" s="149">
        <v>11652</v>
      </c>
      <c r="CU8" s="149">
        <v>11744</v>
      </c>
      <c r="CV8" s="142">
        <v>18510</v>
      </c>
      <c r="CW8" s="149">
        <v>72</v>
      </c>
      <c r="CX8" s="149">
        <v>74.599999999999994</v>
      </c>
      <c r="CY8" s="149">
        <v>80.8</v>
      </c>
      <c r="CZ8" s="149">
        <v>77.099999999999994</v>
      </c>
      <c r="DA8" s="149">
        <v>76.599999999999994</v>
      </c>
      <c r="DB8" s="149">
        <v>68.5</v>
      </c>
      <c r="DC8" s="149">
        <v>67.099999999999994</v>
      </c>
      <c r="DD8" s="149">
        <v>66.900000000000006</v>
      </c>
      <c r="DE8" s="149">
        <v>68.099999999999994</v>
      </c>
      <c r="DF8" s="149">
        <v>69.2</v>
      </c>
      <c r="DG8" s="149">
        <v>57.7</v>
      </c>
      <c r="DH8" s="149">
        <v>12.5</v>
      </c>
      <c r="DI8" s="149">
        <v>12.9</v>
      </c>
      <c r="DJ8" s="149">
        <v>14</v>
      </c>
      <c r="DK8" s="149">
        <v>13</v>
      </c>
      <c r="DL8" s="149">
        <v>12.6</v>
      </c>
      <c r="DM8" s="149">
        <v>17.5</v>
      </c>
      <c r="DN8" s="149">
        <v>17.3</v>
      </c>
      <c r="DO8" s="149">
        <v>17.899999999999999</v>
      </c>
      <c r="DP8" s="149">
        <v>18</v>
      </c>
      <c r="DQ8" s="149">
        <v>18.100000000000001</v>
      </c>
      <c r="DR8" s="149">
        <v>26.7</v>
      </c>
      <c r="DS8" s="149">
        <v>0</v>
      </c>
      <c r="DT8" s="149">
        <v>0</v>
      </c>
      <c r="DU8" s="149">
        <v>0</v>
      </c>
      <c r="DV8" s="149">
        <v>0</v>
      </c>
      <c r="DW8" s="149">
        <v>0</v>
      </c>
      <c r="DX8" s="149">
        <v>124.2</v>
      </c>
      <c r="DY8" s="149">
        <v>121.6</v>
      </c>
      <c r="DZ8" s="149">
        <v>118.9</v>
      </c>
      <c r="EA8" s="149">
        <v>121.9</v>
      </c>
      <c r="EB8" s="149">
        <v>114.5</v>
      </c>
      <c r="EC8" s="149">
        <v>54.3</v>
      </c>
      <c r="ED8" s="142">
        <v>56.2</v>
      </c>
      <c r="EE8" s="142">
        <v>58.3</v>
      </c>
      <c r="EF8" s="142">
        <v>57.2</v>
      </c>
      <c r="EG8" s="142">
        <v>60.4</v>
      </c>
      <c r="EH8" s="142">
        <v>60.7</v>
      </c>
      <c r="EI8" s="142">
        <v>56.9</v>
      </c>
      <c r="EJ8" s="142">
        <v>58.1</v>
      </c>
      <c r="EK8" s="142">
        <v>59.4</v>
      </c>
      <c r="EL8" s="142">
        <v>59.1</v>
      </c>
      <c r="EM8" s="142">
        <v>60</v>
      </c>
      <c r="EN8" s="142">
        <v>58</v>
      </c>
      <c r="EO8" s="142">
        <v>78.3</v>
      </c>
      <c r="EP8" s="142">
        <v>74.2</v>
      </c>
      <c r="EQ8" s="142">
        <v>74</v>
      </c>
      <c r="ER8" s="142">
        <v>76.8</v>
      </c>
      <c r="ES8" s="142">
        <v>76.7</v>
      </c>
      <c r="ET8" s="142">
        <v>72.900000000000006</v>
      </c>
      <c r="EU8" s="142">
        <v>73.900000000000006</v>
      </c>
      <c r="EV8" s="142">
        <v>74.3</v>
      </c>
      <c r="EW8" s="142">
        <v>72.2</v>
      </c>
      <c r="EX8" s="142">
        <v>72.400000000000006</v>
      </c>
      <c r="EY8" s="142">
        <v>70.8</v>
      </c>
      <c r="EZ8" s="149">
        <v>41069568</v>
      </c>
      <c r="FA8" s="149">
        <v>41691246</v>
      </c>
      <c r="FB8" s="149">
        <v>41298779</v>
      </c>
      <c r="FC8" s="149">
        <v>41392136</v>
      </c>
      <c r="FD8" s="149">
        <v>43110477</v>
      </c>
      <c r="FE8" s="149">
        <v>42806727</v>
      </c>
      <c r="FF8" s="149">
        <v>43530781</v>
      </c>
      <c r="FG8" s="149">
        <v>44196357</v>
      </c>
      <c r="FH8" s="149">
        <v>45484013</v>
      </c>
      <c r="FI8" s="149">
        <v>48248884</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176</v>
      </c>
      <c r="C10" s="120" t="s">
        <v>177</v>
      </c>
      <c r="D10" s="120" t="s">
        <v>178</v>
      </c>
      <c r="E10" s="120" t="s">
        <v>83</v>
      </c>
      <c r="F10" s="120" t="s">
        <v>20</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68</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2025-12-15T04:59:40Z</dcterms:created>
  <dcterms:modified xsi:type="dcterms:W3CDTF">2026-01-20T04:25:13Z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2026-01-20T04:25:13Z</vt:filetime>
  </property>
</Properties>
</file>