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svrfile\保存\01本庁\04保_財政\H25年度\財政課\財政課\地方公営企業関係\R7地方公営企業関係\県メール\65_20260116_【26〆県提出】（浜田市）公営企業に係る経営比較分析表（令和６年度決算）の分析・公表について\04_打ち返し回答\"/>
    </mc:Choice>
  </mc:AlternateContent>
  <workbookProtection workbookAlgorithmName="SHA-512" workbookHashValue="VSEv9SSWKHtDGHAOy+jOkIuKN2kCOPdHnUjmLpDzlFuhbW9mSJy6UJbHfsm5Ug7AddYqqjZbA7jc1PLLC+GsJQ==" workbookSaltValue="SkTPRHSURNSl4ME36QEbMA==" workbookSpinCount="100000" lockStructure="1"/>
  <bookViews>
    <workbookView xWindow="0" yWindow="0" windowWidth="23040" windowHeight="9210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LH53" i="4" s="1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CS52" i="4" s="1"/>
  <c r="AX7" i="5"/>
  <c r="AW7" i="5"/>
  <c r="AV7" i="5"/>
  <c r="AU7" i="5"/>
  <c r="U52" i="4" s="1"/>
  <c r="AS7" i="5"/>
  <c r="AR7" i="5"/>
  <c r="AQ7" i="5"/>
  <c r="AP7" i="5"/>
  <c r="FE32" i="4" s="1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LJ8" i="4" s="1"/>
  <c r="T7" i="5"/>
  <c r="S7" i="5"/>
  <c r="R7" i="5"/>
  <c r="Q7" i="5"/>
  <c r="P7" i="5"/>
  <c r="O7" i="5"/>
  <c r="N7" i="5"/>
  <c r="M7" i="5"/>
  <c r="DU8" i="4" s="1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E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BZ52" i="4"/>
  <c r="BG52" i="4"/>
  <c r="AN52" i="4"/>
  <c r="MA32" i="4"/>
  <c r="LH32" i="4"/>
  <c r="KO32" i="4"/>
  <c r="JV32" i="4"/>
  <c r="JC32" i="4"/>
  <c r="HJ32" i="4"/>
  <c r="GQ32" i="4"/>
  <c r="FX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JQ8" i="4"/>
  <c r="HX8" i="4"/>
  <c r="FJ8" i="4"/>
  <c r="CF8" i="4"/>
  <c r="AQ8" i="4"/>
  <c r="B8" i="4"/>
  <c r="GQ51" i="4" l="1"/>
  <c r="IE76" i="4"/>
  <c r="BZ51" i="4"/>
  <c r="GQ30" i="4"/>
  <c r="BZ30" i="4"/>
  <c r="BK76" i="4"/>
  <c r="LH51" i="4"/>
  <c r="LT76" i="4"/>
  <c r="LH30" i="4"/>
  <c r="B11" i="5"/>
  <c r="F11" i="5"/>
  <c r="C11" i="5"/>
  <c r="D11" i="5"/>
  <c r="U30" i="4" l="1"/>
  <c r="R76" i="4"/>
  <c r="JC51" i="4"/>
  <c r="KA76" i="4"/>
  <c r="EL51" i="4"/>
  <c r="JC30" i="4"/>
  <c r="GL76" i="4"/>
  <c r="U51" i="4"/>
  <c r="EL30" i="4"/>
  <c r="LE76" i="4"/>
  <c r="FX51" i="4"/>
  <c r="KO30" i="4"/>
  <c r="HP76" i="4"/>
  <c r="BG51" i="4"/>
  <c r="FX30" i="4"/>
  <c r="BG30" i="4"/>
  <c r="AV76" i="4"/>
  <c r="KO51" i="4"/>
  <c r="AG76" i="4"/>
  <c r="JV51" i="4"/>
  <c r="KP76" i="4"/>
  <c r="FE51" i="4"/>
  <c r="JV30" i="4"/>
  <c r="HA76" i="4"/>
  <c r="AN51" i="4"/>
  <c r="FE30" i="4"/>
  <c r="AN30" i="4"/>
  <c r="MI76" i="4"/>
  <c r="CS30" i="4"/>
  <c r="BZ76" i="4"/>
  <c r="MA51" i="4"/>
  <c r="HJ51" i="4"/>
  <c r="MA30" i="4"/>
  <c r="IT76" i="4"/>
  <c r="CS51" i="4"/>
  <c r="HJ30" i="4"/>
</calcChain>
</file>

<file path=xl/sharedStrings.xml><?xml version="1.0" encoding="utf-8"?>
<sst xmlns="http://schemas.openxmlformats.org/spreadsheetml/2006/main" count="278" uniqueCount="134">
  <si>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</si>
  <si>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</si>
  <si>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</si>
  <si>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</si>
  <si>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</si>
  <si>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</si>
  <si>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</si>
  <si>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</si>
  <si>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</si>
  <si>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</si>
  <si>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</si>
  <si>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</si>
  <si>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</si>
  <si>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</si>
  <si>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</si>
  <si>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</si>
  <si>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</si>
  <si>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</si>
  <si>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</si>
  <si>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</si>
  <si>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</si>
  <si>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</si>
  <si>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</si>
  <si>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</si>
  <si>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</si>
  <si>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</si>
  <si>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</si>
  <si>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</si>
  <si>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</si>
  <si>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</si>
  <si>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</si>
  <si>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</si>
  <si>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</si>
  <si>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</si>
  <si>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</si>
  <si>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</si>
  <si>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</si>
  <si>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</si>
  <si>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</si>
  <si>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</si>
  <si>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</si>
  <si>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</si>
  <si>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</si>
  <si>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</si>
  <si>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</si>
  <si>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</si>
  <si>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</si>
  <si>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</si>
  <si>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</si>
  <si>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</si>
  <si>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</si>
  <si>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</si>
  <si>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</si>
  <si>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</si>
  <si>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</si>
  <si>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</si>
  <si>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</si>
  <si>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</si>
  <si>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</si>
  <si>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</si>
  <si>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</si>
  <si>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</si>
  <si>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</si>
  <si>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</si>
  <si>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</si>
  <si>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</si>
  <si>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</si>
  <si>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</si>
  <si>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</si>
  <si>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</si>
  <si>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</si>
  <si>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</si>
  <si>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</si>
  <si>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</si>
  <si>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</si>
  <si>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</si>
  <si>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</si>
  <si>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</si>
  <si>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</si>
  <si>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</si>
  <si>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</si>
  <si>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</si>
  <si>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</si>
  <si>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</si>
  <si>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</si>
  <si>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</si>
  <si>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</si>
  <si>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</si>
  <si>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</si>
  <si>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</si>
  <si>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</si>
  <si>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</si>
  <si>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</si>
  <si>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</si>
  <si>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</si>
  <si>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</si>
  <si>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</si>
  <si>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</si>
  <si>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</si>
  <si>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当該値(N-2)</t>
    <phoneticPr fontId="5"/>
  </si>
  <si>
    <t>当該値(N-2)</t>
    <phoneticPr fontId="5"/>
  </si>
  <si>
    <t>当該値(N-1)</t>
    <phoneticPr fontId="5"/>
  </si>
  <si>
    <t>当該値(N-3)</t>
    <phoneticPr fontId="5"/>
  </si>
  <si>
    <t>当該値(N)</t>
    <phoneticPr fontId="5"/>
  </si>
  <si>
    <t>当該値(N-4)</t>
    <phoneticPr fontId="5"/>
  </si>
  <si>
    <t>当該値(N-4)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</si>
  <si>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</si>
  <si>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</si>
  <si>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</si>
  <si>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</si>
  <si>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</si>
  <si>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 xml:space="preserve"> </t>
    <phoneticPr fontId="5"/>
  </si>
  <si>
    <t>島根県　浜田市</t>
  </si>
  <si>
    <t>浜田市栄町駐車場</t>
  </si>
  <si>
    <t>法非適用</t>
  </si>
  <si>
    <t>駐車場整備事業</t>
  </si>
  <si>
    <t>-</t>
  </si>
  <si>
    <t>Ａ３Ｂ１</t>
  </si>
  <si>
    <t>非設置</t>
  </si>
  <si>
    <t>該当数値なし</t>
  </si>
  <si>
    <t>都市計画駐車場 届出駐車場</t>
  </si>
  <si>
    <t>広場式</t>
  </si>
  <si>
    <t>商業施設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</si>
  <si>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</si>
  <si>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</si>
  <si>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</si>
  <si>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</si>
  <si>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</si>
  <si>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</si>
  <si>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</si>
  <si>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借入金もなく、今のところ大規模修繕や設備投資を行う予定もないため、将来的な用途廃止・民間譲渡の可能性も含めた経営方針を検討していく。</t>
    <rPh sb="1" eb="3">
      <t>カリイレ</t>
    </rPh>
    <rPh sb="3" eb="4">
      <t>キン</t>
    </rPh>
    <rPh sb="8" eb="9">
      <t>イマ</t>
    </rPh>
    <rPh sb="13" eb="16">
      <t>ダイキボ</t>
    </rPh>
    <rPh sb="16" eb="18">
      <t>シュウゼン</t>
    </rPh>
    <rPh sb="19" eb="21">
      <t>セツビ</t>
    </rPh>
    <rPh sb="21" eb="23">
      <t>トウシ</t>
    </rPh>
    <rPh sb="24" eb="25">
      <t>オコナ</t>
    </rPh>
    <rPh sb="26" eb="28">
      <t>ヨテイ</t>
    </rPh>
    <rPh sb="34" eb="37">
      <t>ショウライテキ</t>
    </rPh>
    <rPh sb="38" eb="40">
      <t>ヨウト</t>
    </rPh>
    <rPh sb="40" eb="42">
      <t>ハイシ</t>
    </rPh>
    <rPh sb="43" eb="45">
      <t>ミンカン</t>
    </rPh>
    <rPh sb="45" eb="47">
      <t>ジョウト</t>
    </rPh>
    <rPh sb="48" eb="51">
      <t>カノウセイ</t>
    </rPh>
    <rPh sb="52" eb="53">
      <t>フク</t>
    </rPh>
    <rPh sb="55" eb="57">
      <t>ケイエイ</t>
    </rPh>
    <rPh sb="57" eb="59">
      <t>ホウシン</t>
    </rPh>
    <rPh sb="60" eb="62">
      <t>ケントウ</t>
    </rPh>
    <phoneticPr fontId="5"/>
  </si>
  <si>
    <t>　稼働率は前年度より2.5pt増加したものの、周辺店舗の減少は続いており利用は低調となっている。</t>
    <rPh sb="1" eb="3">
      <t>カドウ</t>
    </rPh>
    <rPh sb="3" eb="4">
      <t>リツ</t>
    </rPh>
    <rPh sb="5" eb="8">
      <t>ゼンネンド</t>
    </rPh>
    <rPh sb="15" eb="17">
      <t>ゾウカ</t>
    </rPh>
    <rPh sb="23" eb="25">
      <t>シュウヘン</t>
    </rPh>
    <rPh sb="25" eb="27">
      <t>テンポ</t>
    </rPh>
    <rPh sb="28" eb="30">
      <t>ゲンショウ</t>
    </rPh>
    <rPh sb="31" eb="32">
      <t>ツヅ</t>
    </rPh>
    <rPh sb="36" eb="38">
      <t>リヨウ</t>
    </rPh>
    <rPh sb="39" eb="41">
      <t>テイチョウ</t>
    </rPh>
    <phoneticPr fontId="5"/>
  </si>
  <si>
    <t>　本駐車場については、維持管理費が大きくないため、一定の稼働率を確保すれば安定した経営が可能と考えられる。
　利便性や稼働率の向上を図るため、指定管理者等と連携して管理運営を行っていく必要がある。</t>
    <rPh sb="1" eb="2">
      <t>ホン</t>
    </rPh>
    <rPh sb="2" eb="5">
      <t>チュウシャジョウ</t>
    </rPh>
    <rPh sb="11" eb="13">
      <t>イジ</t>
    </rPh>
    <rPh sb="13" eb="16">
      <t>カンリヒ</t>
    </rPh>
    <rPh sb="17" eb="18">
      <t>オオ</t>
    </rPh>
    <rPh sb="25" eb="27">
      <t>イッテイ</t>
    </rPh>
    <rPh sb="28" eb="30">
      <t>カドウ</t>
    </rPh>
    <rPh sb="30" eb="31">
      <t>リツ</t>
    </rPh>
    <rPh sb="32" eb="34">
      <t>カクホ</t>
    </rPh>
    <rPh sb="37" eb="39">
      <t>アンテイ</t>
    </rPh>
    <rPh sb="41" eb="43">
      <t>ケイエイ</t>
    </rPh>
    <rPh sb="44" eb="46">
      <t>カノウ</t>
    </rPh>
    <rPh sb="47" eb="48">
      <t>カンガ</t>
    </rPh>
    <rPh sb="55" eb="58">
      <t>リベンセイ</t>
    </rPh>
    <rPh sb="59" eb="61">
      <t>カドウ</t>
    </rPh>
    <rPh sb="61" eb="62">
      <t>リツ</t>
    </rPh>
    <rPh sb="63" eb="65">
      <t>コウジョウ</t>
    </rPh>
    <rPh sb="66" eb="67">
      <t>ハカ</t>
    </rPh>
    <rPh sb="71" eb="73">
      <t>シテイ</t>
    </rPh>
    <rPh sb="73" eb="76">
      <t>カンリシャ</t>
    </rPh>
    <rPh sb="76" eb="77">
      <t>トウ</t>
    </rPh>
    <rPh sb="78" eb="80">
      <t>レンケイ</t>
    </rPh>
    <rPh sb="82" eb="84">
      <t>カンリ</t>
    </rPh>
    <rPh sb="84" eb="86">
      <t>ウンエイ</t>
    </rPh>
    <rPh sb="87" eb="88">
      <t>オコナ</t>
    </rPh>
    <rPh sb="92" eb="94">
      <t>ヒツヨウ</t>
    </rPh>
    <phoneticPr fontId="5"/>
  </si>
  <si>
    <t>　収益的収支比率は114.2％となり前年度より7.7pt減少したが、通常の維持管理費は駐車場使用料で賄えている。
　利用者の減少により、各指標とも低調なため、利用者増に向けた取組を進める必要がある。</t>
    <rPh sb="1" eb="4">
      <t>シュウエキテキ</t>
    </rPh>
    <rPh sb="4" eb="6">
      <t>シュウシ</t>
    </rPh>
    <rPh sb="6" eb="8">
      <t>ヒリツ</t>
    </rPh>
    <rPh sb="18" eb="21">
      <t>ゼンネンド</t>
    </rPh>
    <rPh sb="28" eb="30">
      <t>ゲンショウ</t>
    </rPh>
    <rPh sb="34" eb="36">
      <t>ツウジョウ</t>
    </rPh>
    <rPh sb="37" eb="39">
      <t>イジ</t>
    </rPh>
    <rPh sb="39" eb="42">
      <t>カンリヒ</t>
    </rPh>
    <rPh sb="43" eb="46">
      <t>チュウシャジョウ</t>
    </rPh>
    <rPh sb="46" eb="49">
      <t>シヨウリョウ</t>
    </rPh>
    <rPh sb="50" eb="51">
      <t>マカナ</t>
    </rPh>
    <rPh sb="58" eb="61">
      <t>リヨウシャ</t>
    </rPh>
    <rPh sb="62" eb="64">
      <t>ゲンショウ</t>
    </rPh>
    <rPh sb="68" eb="69">
      <t>カク</t>
    </rPh>
    <rPh sb="69" eb="71">
      <t>シヒョウ</t>
    </rPh>
    <rPh sb="73" eb="75">
      <t>テイチョウ</t>
    </rPh>
    <rPh sb="79" eb="82">
      <t>リヨウシャ</t>
    </rPh>
    <rPh sb="82" eb="83">
      <t>ゾウ</t>
    </rPh>
    <rPh sb="84" eb="85">
      <t>ム</t>
    </rPh>
    <rPh sb="87" eb="89">
      <t>トリクミ</t>
    </rPh>
    <rPh sb="90" eb="91">
      <t>スス</t>
    </rPh>
    <rPh sb="93" eb="95">
      <t>ヒツヨウ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</si>
</sst>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121.9</c:v>
                </c:pt>
                <c:pt idx="1">
                  <c:v>134.30000000000001</c:v>
                </c:pt>
                <c:pt idx="2">
                  <c:v>128.30000000000001</c:v>
                </c:pt>
                <c:pt idx="3">
                  <c:v>121.9</c:v>
                </c:pt>
                <c:pt idx="4">
                  <c:v>114.2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E4-41CA-954D-BC96D56D9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383.4</c:v>
                </c:pt>
                <c:pt idx="1">
                  <c:v>338.4</c:v>
                </c:pt>
                <c:pt idx="2">
                  <c:v>1268.9000000000001</c:v>
                </c:pt>
                <c:pt idx="3">
                  <c:v>2075.9</c:v>
                </c:pt>
                <c:pt idx="4">
                  <c:v>1433.6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4-41CA-954D-BC96D56D9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48-4DA8-B214-73CCED7A2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70.3</c:v>
                </c:pt>
                <c:pt idx="1">
                  <c:v>70</c:v>
                </c:pt>
                <c:pt idx="2">
                  <c:v>47.6</c:v>
                </c:pt>
                <c:pt idx="3">
                  <c:v>35.9</c:v>
                </c:pt>
                <c:pt idx="4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48-4DA8-B214-73CCED7A2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3209-4FCA-A637-E9C69DAE8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09-4FCA-A637-E9C69DAE8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2559-4AA6-8690-028A0C947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59-4AA6-8690-028A0C947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25-476D-A3BE-235C15552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10.199999999999999</c:v>
                </c:pt>
                <c:pt idx="1">
                  <c:v>5.0999999999999996</c:v>
                </c:pt>
                <c:pt idx="2">
                  <c:v>1.9</c:v>
                </c:pt>
                <c:pt idx="3">
                  <c:v>3.3</c:v>
                </c:pt>
                <c:pt idx="4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25-476D-A3BE-235C15552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7E-4494-AA8B-95DA72147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407</c:v>
                </c:pt>
                <c:pt idx="1">
                  <c:v>166</c:v>
                </c:pt>
                <c:pt idx="2">
                  <c:v>18</c:v>
                </c:pt>
                <c:pt idx="3">
                  <c:v>22</c:v>
                </c:pt>
                <c:pt idx="4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7E-4494-AA8B-95DA72147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115</c:v>
                </c:pt>
                <c:pt idx="1">
                  <c:v>117.5</c:v>
                </c:pt>
                <c:pt idx="2">
                  <c:v>105</c:v>
                </c:pt>
                <c:pt idx="3">
                  <c:v>115</c:v>
                </c:pt>
                <c:pt idx="4">
                  <c:v>117.5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7B-4A4B-B382-432B68017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224.4</c:v>
                </c:pt>
                <c:pt idx="1">
                  <c:v>251.9</c:v>
                </c:pt>
                <c:pt idx="2">
                  <c:v>291.5</c:v>
                </c:pt>
                <c:pt idx="3">
                  <c:v>313.39999999999998</c:v>
                </c:pt>
                <c:pt idx="4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7B-4A4B-B382-432B68017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14.5</c:v>
                </c:pt>
                <c:pt idx="1">
                  <c:v>23.6</c:v>
                </c:pt>
                <c:pt idx="2">
                  <c:v>22</c:v>
                </c:pt>
                <c:pt idx="3">
                  <c:v>11.7</c:v>
                </c:pt>
                <c:pt idx="4">
                  <c:v>12.3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73-4D93-9650-074197B0A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-122.5</c:v>
                </c:pt>
                <c:pt idx="1">
                  <c:v>8.5</c:v>
                </c:pt>
                <c:pt idx="2">
                  <c:v>26.6</c:v>
                </c:pt>
                <c:pt idx="3">
                  <c:v>35.4</c:v>
                </c:pt>
                <c:pt idx="4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73-4D93-9650-074197B0A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548</c:v>
                </c:pt>
                <c:pt idx="1">
                  <c:v>780</c:v>
                </c:pt>
                <c:pt idx="2">
                  <c:v>673</c:v>
                </c:pt>
                <c:pt idx="3">
                  <c:v>629</c:v>
                </c:pt>
                <c:pt idx="4">
                  <c:v>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AB-40EA-A98F-CE72CFC88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2576</c:v>
                </c:pt>
                <c:pt idx="1">
                  <c:v>4153</c:v>
                </c:pt>
                <c:pt idx="2">
                  <c:v>6140</c:v>
                </c:pt>
                <c:pt idx="3">
                  <c:v>9344</c:v>
                </c:pt>
                <c:pt idx="4">
                  <c:v>6621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AB-40EA-A98F-CE72CFC88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BU1" zoomScaleNormal="100" zoomScaleSheetLayoutView="70" workbookViewId="0">
      <selection activeCell="ND32" sqref="ND32:NR47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15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15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0" t="str">
        <f>データ!H6&amp;"　"&amp;データ!I6</f>
        <v>島根県浜田市　浜田市栄町駐車場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15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Ａ３Ｂ１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商業施設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1265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15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15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120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広場式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53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40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100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利用料金制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0"/>
      <c r="NC15" s="2"/>
      <c r="ND15" s="76" t="s">
        <v>133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9" t="str">
        <f>データ!$B$11</f>
        <v>R02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R03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R04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R05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R06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9" t="str">
        <f>データ!$B$11</f>
        <v>R02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R03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R04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R05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R06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9" t="str">
        <f>データ!$B$11</f>
        <v>R02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R03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R04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R05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R06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121.9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134.30000000000001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128.30000000000001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121.9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114.2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115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117.5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105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115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117.5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383.4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338.4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1268.9000000000001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2075.9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1433.6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10.199999999999999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5.0999999999999996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1.9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3.3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3.8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224.4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251.9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291.5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313.39999999999998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324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76" t="s">
        <v>130</v>
      </c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76" t="s">
        <v>131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9" t="str">
        <f>データ!$B$11</f>
        <v>R02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R03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R04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R05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R06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9" t="str">
        <f>データ!$B$11</f>
        <v>R02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R03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R04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R05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R06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9" t="str">
        <f>データ!$B$11</f>
        <v>R02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R03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R04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R05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R06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14.5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23.6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22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11.7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12.3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548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780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673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629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404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407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166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18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22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59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-122.5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8.5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26.6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35.4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27.3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2576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4153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6140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9344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6621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15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0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0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76" t="s">
        <v>132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3406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R02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R03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R04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R05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R06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0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R02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R03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R04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R05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R06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R02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R03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R04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R05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R06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15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15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70.3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70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47.6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35.9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24.8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5kI2wosNkOmbiX843dSVQYwwrjiPT+0Ch4iH2/qotWFarFNb+2JkRRynDa5DpnFDd8U6UgpQBSN9aEhDPHXitg==" saltValue="/UDTfN3fGhNXG+7bc2mEgA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61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62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63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64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65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66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67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68</v>
      </c>
      <c r="CN4" s="144" t="s">
        <v>69</v>
      </c>
      <c r="CO4" s="135" t="s">
        <v>70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71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72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73</v>
      </c>
      <c r="B5" s="46"/>
      <c r="C5" s="46"/>
      <c r="D5" s="46"/>
      <c r="E5" s="46"/>
      <c r="F5" s="46"/>
      <c r="G5" s="46"/>
      <c r="H5" s="47" t="s">
        <v>74</v>
      </c>
      <c r="I5" s="47" t="s">
        <v>75</v>
      </c>
      <c r="J5" s="47" t="s">
        <v>76</v>
      </c>
      <c r="K5" s="47" t="s">
        <v>77</v>
      </c>
      <c r="L5" s="47" t="s">
        <v>78</v>
      </c>
      <c r="M5" s="47" t="s">
        <v>4</v>
      </c>
      <c r="N5" s="47" t="s">
        <v>5</v>
      </c>
      <c r="O5" s="47" t="s">
        <v>79</v>
      </c>
      <c r="P5" s="47" t="s">
        <v>13</v>
      </c>
      <c r="Q5" s="47" t="s">
        <v>80</v>
      </c>
      <c r="R5" s="47" t="s">
        <v>81</v>
      </c>
      <c r="S5" s="47" t="s">
        <v>82</v>
      </c>
      <c r="T5" s="47" t="s">
        <v>83</v>
      </c>
      <c r="U5" s="47" t="s">
        <v>84</v>
      </c>
      <c r="V5" s="47" t="s">
        <v>85</v>
      </c>
      <c r="W5" s="47" t="s">
        <v>86</v>
      </c>
      <c r="X5" s="47" t="s">
        <v>87</v>
      </c>
      <c r="Y5" s="47" t="s">
        <v>88</v>
      </c>
      <c r="Z5" s="47" t="s">
        <v>89</v>
      </c>
      <c r="AA5" s="47" t="s">
        <v>90</v>
      </c>
      <c r="AB5" s="47" t="s">
        <v>91</v>
      </c>
      <c r="AC5" s="47" t="s">
        <v>92</v>
      </c>
      <c r="AD5" s="47" t="s">
        <v>93</v>
      </c>
      <c r="AE5" s="47" t="s">
        <v>94</v>
      </c>
      <c r="AF5" s="47" t="s">
        <v>95</v>
      </c>
      <c r="AG5" s="47" t="s">
        <v>96</v>
      </c>
      <c r="AH5" s="47" t="s">
        <v>97</v>
      </c>
      <c r="AI5" s="47" t="s">
        <v>98</v>
      </c>
      <c r="AJ5" s="47" t="s">
        <v>88</v>
      </c>
      <c r="AK5" s="47" t="s">
        <v>89</v>
      </c>
      <c r="AL5" s="47" t="s">
        <v>99</v>
      </c>
      <c r="AM5" s="47" t="s">
        <v>91</v>
      </c>
      <c r="AN5" s="47" t="s">
        <v>92</v>
      </c>
      <c r="AO5" s="47" t="s">
        <v>93</v>
      </c>
      <c r="AP5" s="47" t="s">
        <v>94</v>
      </c>
      <c r="AQ5" s="47" t="s">
        <v>95</v>
      </c>
      <c r="AR5" s="47" t="s">
        <v>96</v>
      </c>
      <c r="AS5" s="47" t="s">
        <v>97</v>
      </c>
      <c r="AT5" s="47" t="s">
        <v>98</v>
      </c>
      <c r="AU5" s="47" t="s">
        <v>88</v>
      </c>
      <c r="AV5" s="47" t="s">
        <v>89</v>
      </c>
      <c r="AW5" s="47" t="s">
        <v>100</v>
      </c>
      <c r="AX5" s="47" t="s">
        <v>101</v>
      </c>
      <c r="AY5" s="47" t="s">
        <v>92</v>
      </c>
      <c r="AZ5" s="47" t="s">
        <v>93</v>
      </c>
      <c r="BA5" s="47" t="s">
        <v>94</v>
      </c>
      <c r="BB5" s="47" t="s">
        <v>95</v>
      </c>
      <c r="BC5" s="47" t="s">
        <v>96</v>
      </c>
      <c r="BD5" s="47" t="s">
        <v>97</v>
      </c>
      <c r="BE5" s="47" t="s">
        <v>98</v>
      </c>
      <c r="BF5" s="47" t="s">
        <v>88</v>
      </c>
      <c r="BG5" s="47" t="s">
        <v>102</v>
      </c>
      <c r="BH5" s="47" t="s">
        <v>90</v>
      </c>
      <c r="BI5" s="47" t="s">
        <v>91</v>
      </c>
      <c r="BJ5" s="47" t="s">
        <v>103</v>
      </c>
      <c r="BK5" s="47" t="s">
        <v>93</v>
      </c>
      <c r="BL5" s="47" t="s">
        <v>94</v>
      </c>
      <c r="BM5" s="47" t="s">
        <v>95</v>
      </c>
      <c r="BN5" s="47" t="s">
        <v>96</v>
      </c>
      <c r="BO5" s="47" t="s">
        <v>97</v>
      </c>
      <c r="BP5" s="47" t="s">
        <v>98</v>
      </c>
      <c r="BQ5" s="47" t="s">
        <v>88</v>
      </c>
      <c r="BR5" s="47" t="s">
        <v>89</v>
      </c>
      <c r="BS5" s="47" t="s">
        <v>100</v>
      </c>
      <c r="BT5" s="47" t="s">
        <v>101</v>
      </c>
      <c r="BU5" s="47" t="s">
        <v>92</v>
      </c>
      <c r="BV5" s="47" t="s">
        <v>93</v>
      </c>
      <c r="BW5" s="47" t="s">
        <v>94</v>
      </c>
      <c r="BX5" s="47" t="s">
        <v>95</v>
      </c>
      <c r="BY5" s="47" t="s">
        <v>96</v>
      </c>
      <c r="BZ5" s="47" t="s">
        <v>97</v>
      </c>
      <c r="CA5" s="47" t="s">
        <v>98</v>
      </c>
      <c r="CB5" s="47" t="s">
        <v>104</v>
      </c>
      <c r="CC5" s="47" t="s">
        <v>102</v>
      </c>
      <c r="CD5" s="47" t="s">
        <v>90</v>
      </c>
      <c r="CE5" s="47" t="s">
        <v>101</v>
      </c>
      <c r="CF5" s="47" t="s">
        <v>103</v>
      </c>
      <c r="CG5" s="47" t="s">
        <v>93</v>
      </c>
      <c r="CH5" s="47" t="s">
        <v>94</v>
      </c>
      <c r="CI5" s="47" t="s">
        <v>95</v>
      </c>
      <c r="CJ5" s="47" t="s">
        <v>96</v>
      </c>
      <c r="CK5" s="47" t="s">
        <v>97</v>
      </c>
      <c r="CL5" s="47" t="s">
        <v>98</v>
      </c>
      <c r="CM5" s="145"/>
      <c r="CN5" s="145"/>
      <c r="CO5" s="47" t="s">
        <v>88</v>
      </c>
      <c r="CP5" s="47" t="s">
        <v>89</v>
      </c>
      <c r="CQ5" s="47" t="s">
        <v>100</v>
      </c>
      <c r="CR5" s="47" t="s">
        <v>101</v>
      </c>
      <c r="CS5" s="47" t="s">
        <v>92</v>
      </c>
      <c r="CT5" s="47" t="s">
        <v>93</v>
      </c>
      <c r="CU5" s="47" t="s">
        <v>94</v>
      </c>
      <c r="CV5" s="47" t="s">
        <v>95</v>
      </c>
      <c r="CW5" s="47" t="s">
        <v>96</v>
      </c>
      <c r="CX5" s="47" t="s">
        <v>97</v>
      </c>
      <c r="CY5" s="47" t="s">
        <v>98</v>
      </c>
      <c r="CZ5" s="47" t="s">
        <v>105</v>
      </c>
      <c r="DA5" s="47" t="s">
        <v>89</v>
      </c>
      <c r="DB5" s="47" t="s">
        <v>100</v>
      </c>
      <c r="DC5" s="47" t="s">
        <v>91</v>
      </c>
      <c r="DD5" s="47" t="s">
        <v>103</v>
      </c>
      <c r="DE5" s="47" t="s">
        <v>93</v>
      </c>
      <c r="DF5" s="47" t="s">
        <v>94</v>
      </c>
      <c r="DG5" s="47" t="s">
        <v>95</v>
      </c>
      <c r="DH5" s="47" t="s">
        <v>96</v>
      </c>
      <c r="DI5" s="47" t="s">
        <v>97</v>
      </c>
      <c r="DJ5" s="47" t="s">
        <v>35</v>
      </c>
      <c r="DK5" s="47" t="s">
        <v>88</v>
      </c>
      <c r="DL5" s="47" t="s">
        <v>102</v>
      </c>
      <c r="DM5" s="47" t="s">
        <v>90</v>
      </c>
      <c r="DN5" s="47" t="s">
        <v>101</v>
      </c>
      <c r="DO5" s="47" t="s">
        <v>92</v>
      </c>
      <c r="DP5" s="47" t="s">
        <v>93</v>
      </c>
      <c r="DQ5" s="47" t="s">
        <v>94</v>
      </c>
      <c r="DR5" s="47" t="s">
        <v>95</v>
      </c>
      <c r="DS5" s="47" t="s">
        <v>96</v>
      </c>
      <c r="DT5" s="47" t="s">
        <v>97</v>
      </c>
      <c r="DU5" s="47" t="s">
        <v>98</v>
      </c>
    </row>
    <row r="6" spans="1:125" s="54" customFormat="1" x14ac:dyDescent="0.15">
      <c r="A6" s="37" t="s">
        <v>106</v>
      </c>
      <c r="B6" s="48">
        <f>B8</f>
        <v>2024</v>
      </c>
      <c r="C6" s="48">
        <f t="shared" ref="C6:X6" si="1">C8</f>
        <v>322024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</v>
      </c>
      <c r="H6" s="48" t="str">
        <f>SUBSTITUTE(H8,"　","")</f>
        <v>島根県浜田市</v>
      </c>
      <c r="I6" s="48" t="str">
        <f t="shared" si="1"/>
        <v>浜田市栄町駐車場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都市計画駐車場 届出駐車場</v>
      </c>
      <c r="Q6" s="50" t="str">
        <f t="shared" si="1"/>
        <v>広場式</v>
      </c>
      <c r="R6" s="51">
        <f t="shared" si="1"/>
        <v>53</v>
      </c>
      <c r="S6" s="50" t="str">
        <f t="shared" si="1"/>
        <v>商業施設</v>
      </c>
      <c r="T6" s="50" t="str">
        <f t="shared" si="1"/>
        <v>無</v>
      </c>
      <c r="U6" s="51">
        <f t="shared" si="1"/>
        <v>1265</v>
      </c>
      <c r="V6" s="51">
        <f t="shared" si="1"/>
        <v>40</v>
      </c>
      <c r="W6" s="51">
        <f t="shared" si="1"/>
        <v>100</v>
      </c>
      <c r="X6" s="50" t="str">
        <f t="shared" si="1"/>
        <v>利用料金制</v>
      </c>
      <c r="Y6" s="52">
        <f>IF(Y8="-",NA(),Y8)</f>
        <v>121.9</v>
      </c>
      <c r="Z6" s="52">
        <f t="shared" ref="Z6:AH6" si="2">IF(Z8="-",NA(),Z8)</f>
        <v>134.30000000000001</v>
      </c>
      <c r="AA6" s="52">
        <f t="shared" si="2"/>
        <v>128.30000000000001</v>
      </c>
      <c r="AB6" s="52">
        <f t="shared" si="2"/>
        <v>121.9</v>
      </c>
      <c r="AC6" s="52">
        <f t="shared" si="2"/>
        <v>114.2</v>
      </c>
      <c r="AD6" s="52">
        <f t="shared" si="2"/>
        <v>383.4</v>
      </c>
      <c r="AE6" s="52">
        <f t="shared" si="2"/>
        <v>338.4</v>
      </c>
      <c r="AF6" s="52">
        <f t="shared" si="2"/>
        <v>1268.9000000000001</v>
      </c>
      <c r="AG6" s="52">
        <f t="shared" si="2"/>
        <v>2075.9</v>
      </c>
      <c r="AH6" s="52">
        <f t="shared" si="2"/>
        <v>1433.6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10.199999999999999</v>
      </c>
      <c r="AP6" s="52">
        <f t="shared" si="3"/>
        <v>5.0999999999999996</v>
      </c>
      <c r="AQ6" s="52">
        <f t="shared" si="3"/>
        <v>1.9</v>
      </c>
      <c r="AR6" s="52">
        <f t="shared" si="3"/>
        <v>3.3</v>
      </c>
      <c r="AS6" s="52">
        <f t="shared" si="3"/>
        <v>3.8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407</v>
      </c>
      <c r="BA6" s="53">
        <f t="shared" si="4"/>
        <v>166</v>
      </c>
      <c r="BB6" s="53">
        <f t="shared" si="4"/>
        <v>18</v>
      </c>
      <c r="BC6" s="53">
        <f t="shared" si="4"/>
        <v>22</v>
      </c>
      <c r="BD6" s="53">
        <f t="shared" si="4"/>
        <v>59</v>
      </c>
      <c r="BE6" s="51" t="str">
        <f>IF(BE8="-","",IF(BE8="-","【-】","【"&amp;SUBSTITUTE(TEXT(BE8,"#,##0"),"-","△")&amp;"】"))</f>
        <v>【39】</v>
      </c>
      <c r="BF6" s="52">
        <f>IF(BF8="-",NA(),BF8)</f>
        <v>14.5</v>
      </c>
      <c r="BG6" s="52">
        <f t="shared" ref="BG6:BO6" si="5">IF(BG8="-",NA(),BG8)</f>
        <v>23.6</v>
      </c>
      <c r="BH6" s="52">
        <f t="shared" si="5"/>
        <v>22</v>
      </c>
      <c r="BI6" s="52">
        <f t="shared" si="5"/>
        <v>11.7</v>
      </c>
      <c r="BJ6" s="52">
        <f t="shared" si="5"/>
        <v>12.3</v>
      </c>
      <c r="BK6" s="52">
        <f t="shared" si="5"/>
        <v>-122.5</v>
      </c>
      <c r="BL6" s="52">
        <f t="shared" si="5"/>
        <v>8.5</v>
      </c>
      <c r="BM6" s="52">
        <f t="shared" si="5"/>
        <v>26.6</v>
      </c>
      <c r="BN6" s="52">
        <f t="shared" si="5"/>
        <v>35.4</v>
      </c>
      <c r="BO6" s="52">
        <f t="shared" si="5"/>
        <v>27.3</v>
      </c>
      <c r="BP6" s="49" t="str">
        <f>IF(BP8="-","",IF(BP8="-","【-】","【"&amp;SUBSTITUTE(TEXT(BP8,"#,##0.0"),"-","△")&amp;"】"))</f>
        <v>【2.0】</v>
      </c>
      <c r="BQ6" s="53">
        <f>IF(BQ8="-",NA(),BQ8)</f>
        <v>548</v>
      </c>
      <c r="BR6" s="53">
        <f t="shared" ref="BR6:BZ6" si="6">IF(BR8="-",NA(),BR8)</f>
        <v>780</v>
      </c>
      <c r="BS6" s="53">
        <f t="shared" si="6"/>
        <v>673</v>
      </c>
      <c r="BT6" s="53">
        <f t="shared" si="6"/>
        <v>629</v>
      </c>
      <c r="BU6" s="53">
        <f t="shared" si="6"/>
        <v>404</v>
      </c>
      <c r="BV6" s="53">
        <f t="shared" si="6"/>
        <v>2576</v>
      </c>
      <c r="BW6" s="53">
        <f t="shared" si="6"/>
        <v>4153</v>
      </c>
      <c r="BX6" s="53">
        <f t="shared" si="6"/>
        <v>6140</v>
      </c>
      <c r="BY6" s="53">
        <f t="shared" si="6"/>
        <v>9344</v>
      </c>
      <c r="BZ6" s="53">
        <f t="shared" si="6"/>
        <v>6621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107</v>
      </c>
      <c r="CM6" s="51">
        <f t="shared" ref="CM6:CN6" si="7">CM8</f>
        <v>3406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107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70.3</v>
      </c>
      <c r="DF6" s="52">
        <f t="shared" si="8"/>
        <v>70</v>
      </c>
      <c r="DG6" s="52">
        <f t="shared" si="8"/>
        <v>47.6</v>
      </c>
      <c r="DH6" s="52">
        <f t="shared" si="8"/>
        <v>35.9</v>
      </c>
      <c r="DI6" s="52">
        <f t="shared" si="8"/>
        <v>24.8</v>
      </c>
      <c r="DJ6" s="49" t="str">
        <f>IF(DJ8="-","",IF(DJ8="-","【-】","【"&amp;SUBSTITUTE(TEXT(DJ8,"#,##0.0"),"-","△")&amp;"】"))</f>
        <v>【73.4】</v>
      </c>
      <c r="DK6" s="52">
        <f>IF(DK8="-",NA(),DK8)</f>
        <v>115</v>
      </c>
      <c r="DL6" s="52">
        <f t="shared" ref="DL6:DT6" si="9">IF(DL8="-",NA(),DL8)</f>
        <v>117.5</v>
      </c>
      <c r="DM6" s="52">
        <f t="shared" si="9"/>
        <v>105</v>
      </c>
      <c r="DN6" s="52">
        <f t="shared" si="9"/>
        <v>115</v>
      </c>
      <c r="DO6" s="52">
        <f t="shared" si="9"/>
        <v>117.5</v>
      </c>
      <c r="DP6" s="52">
        <f t="shared" si="9"/>
        <v>224.4</v>
      </c>
      <c r="DQ6" s="52">
        <f t="shared" si="9"/>
        <v>251.9</v>
      </c>
      <c r="DR6" s="52">
        <f t="shared" si="9"/>
        <v>291.5</v>
      </c>
      <c r="DS6" s="52">
        <f t="shared" si="9"/>
        <v>313.39999999999998</v>
      </c>
      <c r="DT6" s="52">
        <f t="shared" si="9"/>
        <v>324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15">
      <c r="A7" s="37" t="s">
        <v>108</v>
      </c>
      <c r="B7" s="48">
        <f t="shared" ref="B7:X7" si="10">B8</f>
        <v>2024</v>
      </c>
      <c r="C7" s="48">
        <f t="shared" si="10"/>
        <v>322024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</v>
      </c>
      <c r="H7" s="48" t="str">
        <f t="shared" si="10"/>
        <v>島根県　浜田市</v>
      </c>
      <c r="I7" s="48" t="str">
        <f t="shared" si="10"/>
        <v>浜田市栄町駐車場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都市計画駐車場 届出駐車場</v>
      </c>
      <c r="Q7" s="50" t="str">
        <f t="shared" si="10"/>
        <v>広場式</v>
      </c>
      <c r="R7" s="51">
        <f t="shared" si="10"/>
        <v>53</v>
      </c>
      <c r="S7" s="50" t="str">
        <f t="shared" si="10"/>
        <v>商業施設</v>
      </c>
      <c r="T7" s="50" t="str">
        <f t="shared" si="10"/>
        <v>無</v>
      </c>
      <c r="U7" s="51">
        <f t="shared" si="10"/>
        <v>1265</v>
      </c>
      <c r="V7" s="51">
        <f t="shared" si="10"/>
        <v>40</v>
      </c>
      <c r="W7" s="51">
        <f t="shared" si="10"/>
        <v>100</v>
      </c>
      <c r="X7" s="50" t="str">
        <f t="shared" si="10"/>
        <v>利用料金制</v>
      </c>
      <c r="Y7" s="52">
        <f>Y8</f>
        <v>121.9</v>
      </c>
      <c r="Z7" s="52">
        <f t="shared" ref="Z7:AH7" si="11">Z8</f>
        <v>134.30000000000001</v>
      </c>
      <c r="AA7" s="52">
        <f t="shared" si="11"/>
        <v>128.30000000000001</v>
      </c>
      <c r="AB7" s="52">
        <f t="shared" si="11"/>
        <v>121.9</v>
      </c>
      <c r="AC7" s="52">
        <f t="shared" si="11"/>
        <v>114.2</v>
      </c>
      <c r="AD7" s="52">
        <f t="shared" si="11"/>
        <v>383.4</v>
      </c>
      <c r="AE7" s="52">
        <f t="shared" si="11"/>
        <v>338.4</v>
      </c>
      <c r="AF7" s="52">
        <f t="shared" si="11"/>
        <v>1268.9000000000001</v>
      </c>
      <c r="AG7" s="52">
        <f t="shared" si="11"/>
        <v>2075.9</v>
      </c>
      <c r="AH7" s="52">
        <f t="shared" si="11"/>
        <v>1433.6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10.199999999999999</v>
      </c>
      <c r="AP7" s="52">
        <f t="shared" si="12"/>
        <v>5.0999999999999996</v>
      </c>
      <c r="AQ7" s="52">
        <f t="shared" si="12"/>
        <v>1.9</v>
      </c>
      <c r="AR7" s="52">
        <f t="shared" si="12"/>
        <v>3.3</v>
      </c>
      <c r="AS7" s="52">
        <f t="shared" si="12"/>
        <v>3.8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407</v>
      </c>
      <c r="BA7" s="53">
        <f t="shared" si="13"/>
        <v>166</v>
      </c>
      <c r="BB7" s="53">
        <f t="shared" si="13"/>
        <v>18</v>
      </c>
      <c r="BC7" s="53">
        <f t="shared" si="13"/>
        <v>22</v>
      </c>
      <c r="BD7" s="53">
        <f t="shared" si="13"/>
        <v>59</v>
      </c>
      <c r="BE7" s="51"/>
      <c r="BF7" s="52">
        <f>BF8</f>
        <v>14.5</v>
      </c>
      <c r="BG7" s="52">
        <f t="shared" ref="BG7:BO7" si="14">BG8</f>
        <v>23.6</v>
      </c>
      <c r="BH7" s="52">
        <f t="shared" si="14"/>
        <v>22</v>
      </c>
      <c r="BI7" s="52">
        <f t="shared" si="14"/>
        <v>11.7</v>
      </c>
      <c r="BJ7" s="52">
        <f t="shared" si="14"/>
        <v>12.3</v>
      </c>
      <c r="BK7" s="52">
        <f t="shared" si="14"/>
        <v>-122.5</v>
      </c>
      <c r="BL7" s="52">
        <f t="shared" si="14"/>
        <v>8.5</v>
      </c>
      <c r="BM7" s="52">
        <f t="shared" si="14"/>
        <v>26.6</v>
      </c>
      <c r="BN7" s="52">
        <f t="shared" si="14"/>
        <v>35.4</v>
      </c>
      <c r="BO7" s="52">
        <f t="shared" si="14"/>
        <v>27.3</v>
      </c>
      <c r="BP7" s="49"/>
      <c r="BQ7" s="53">
        <f>BQ8</f>
        <v>548</v>
      </c>
      <c r="BR7" s="53">
        <f t="shared" ref="BR7:BZ7" si="15">BR8</f>
        <v>780</v>
      </c>
      <c r="BS7" s="53">
        <f t="shared" si="15"/>
        <v>673</v>
      </c>
      <c r="BT7" s="53">
        <f t="shared" si="15"/>
        <v>629</v>
      </c>
      <c r="BU7" s="53">
        <f t="shared" si="15"/>
        <v>404</v>
      </c>
      <c r="BV7" s="53">
        <f t="shared" si="15"/>
        <v>2576</v>
      </c>
      <c r="BW7" s="53">
        <f t="shared" si="15"/>
        <v>4153</v>
      </c>
      <c r="BX7" s="53">
        <f t="shared" si="15"/>
        <v>6140</v>
      </c>
      <c r="BY7" s="53">
        <f t="shared" si="15"/>
        <v>9344</v>
      </c>
      <c r="BZ7" s="53">
        <f t="shared" si="15"/>
        <v>6621</v>
      </c>
      <c r="CA7" s="51"/>
      <c r="CB7" s="52" t="s">
        <v>109</v>
      </c>
      <c r="CC7" s="52" t="s">
        <v>109</v>
      </c>
      <c r="CD7" s="52" t="s">
        <v>109</v>
      </c>
      <c r="CE7" s="52" t="s">
        <v>109</v>
      </c>
      <c r="CF7" s="52" t="s">
        <v>109</v>
      </c>
      <c r="CG7" s="52" t="s">
        <v>109</v>
      </c>
      <c r="CH7" s="52" t="s">
        <v>109</v>
      </c>
      <c r="CI7" s="52" t="s">
        <v>109</v>
      </c>
      <c r="CJ7" s="52" t="s">
        <v>109</v>
      </c>
      <c r="CK7" s="52" t="s">
        <v>110</v>
      </c>
      <c r="CL7" s="49"/>
      <c r="CM7" s="51">
        <f>CM8</f>
        <v>3406</v>
      </c>
      <c r="CN7" s="51">
        <f>CN8</f>
        <v>0</v>
      </c>
      <c r="CO7" s="52" t="s">
        <v>109</v>
      </c>
      <c r="CP7" s="52" t="s">
        <v>109</v>
      </c>
      <c r="CQ7" s="52" t="s">
        <v>109</v>
      </c>
      <c r="CR7" s="52" t="s">
        <v>109</v>
      </c>
      <c r="CS7" s="52" t="s">
        <v>109</v>
      </c>
      <c r="CT7" s="52" t="s">
        <v>109</v>
      </c>
      <c r="CU7" s="52" t="s">
        <v>109</v>
      </c>
      <c r="CV7" s="52" t="s">
        <v>109</v>
      </c>
      <c r="CW7" s="52" t="s">
        <v>109</v>
      </c>
      <c r="CX7" s="52" t="s">
        <v>111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70.3</v>
      </c>
      <c r="DF7" s="52">
        <f t="shared" si="16"/>
        <v>70</v>
      </c>
      <c r="DG7" s="52">
        <f t="shared" si="16"/>
        <v>47.6</v>
      </c>
      <c r="DH7" s="52">
        <f t="shared" si="16"/>
        <v>35.9</v>
      </c>
      <c r="DI7" s="52">
        <f t="shared" si="16"/>
        <v>24.8</v>
      </c>
      <c r="DJ7" s="49"/>
      <c r="DK7" s="52">
        <f>DK8</f>
        <v>115</v>
      </c>
      <c r="DL7" s="52">
        <f t="shared" ref="DL7:DT7" si="17">DL8</f>
        <v>117.5</v>
      </c>
      <c r="DM7" s="52">
        <f t="shared" si="17"/>
        <v>105</v>
      </c>
      <c r="DN7" s="52">
        <f t="shared" si="17"/>
        <v>115</v>
      </c>
      <c r="DO7" s="52">
        <f t="shared" si="17"/>
        <v>117.5</v>
      </c>
      <c r="DP7" s="52">
        <f t="shared" si="17"/>
        <v>224.4</v>
      </c>
      <c r="DQ7" s="52">
        <f t="shared" si="17"/>
        <v>251.9</v>
      </c>
      <c r="DR7" s="52">
        <f t="shared" si="17"/>
        <v>291.5</v>
      </c>
      <c r="DS7" s="52">
        <f t="shared" si="17"/>
        <v>313.39999999999998</v>
      </c>
      <c r="DT7" s="52">
        <f t="shared" si="17"/>
        <v>324</v>
      </c>
      <c r="DU7" s="49"/>
    </row>
    <row r="8" spans="1:125" s="54" customFormat="1" x14ac:dyDescent="0.15">
      <c r="A8" s="37"/>
      <c r="B8" s="55">
        <v>2024</v>
      </c>
      <c r="C8" s="55">
        <v>322024</v>
      </c>
      <c r="D8" s="55">
        <v>47</v>
      </c>
      <c r="E8" s="55">
        <v>14</v>
      </c>
      <c r="F8" s="55">
        <v>0</v>
      </c>
      <c r="G8" s="55">
        <v>1</v>
      </c>
      <c r="H8" s="55" t="s">
        <v>112</v>
      </c>
      <c r="I8" s="55" t="s">
        <v>113</v>
      </c>
      <c r="J8" s="55" t="s">
        <v>114</v>
      </c>
      <c r="K8" s="55" t="s">
        <v>115</v>
      </c>
      <c r="L8" s="55" t="s">
        <v>116</v>
      </c>
      <c r="M8" s="55" t="s">
        <v>117</v>
      </c>
      <c r="N8" s="55" t="s">
        <v>118</v>
      </c>
      <c r="O8" s="56" t="s">
        <v>119</v>
      </c>
      <c r="P8" s="57" t="s">
        <v>120</v>
      </c>
      <c r="Q8" s="57" t="s">
        <v>121</v>
      </c>
      <c r="R8" s="58">
        <v>53</v>
      </c>
      <c r="S8" s="57" t="s">
        <v>122</v>
      </c>
      <c r="T8" s="57" t="s">
        <v>123</v>
      </c>
      <c r="U8" s="58">
        <v>1265</v>
      </c>
      <c r="V8" s="58">
        <v>40</v>
      </c>
      <c r="W8" s="58">
        <v>100</v>
      </c>
      <c r="X8" s="57" t="s">
        <v>124</v>
      </c>
      <c r="Y8" s="59">
        <v>121.9</v>
      </c>
      <c r="Z8" s="59">
        <v>134.30000000000001</v>
      </c>
      <c r="AA8" s="59">
        <v>128.30000000000001</v>
      </c>
      <c r="AB8" s="59">
        <v>121.9</v>
      </c>
      <c r="AC8" s="59">
        <v>114.2</v>
      </c>
      <c r="AD8" s="59">
        <v>383.4</v>
      </c>
      <c r="AE8" s="59">
        <v>338.4</v>
      </c>
      <c r="AF8" s="59">
        <v>1268.9000000000001</v>
      </c>
      <c r="AG8" s="59">
        <v>2075.9</v>
      </c>
      <c r="AH8" s="59">
        <v>1433.6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10.199999999999999</v>
      </c>
      <c r="AP8" s="59">
        <v>5.0999999999999996</v>
      </c>
      <c r="AQ8" s="59">
        <v>1.9</v>
      </c>
      <c r="AR8" s="59">
        <v>3.3</v>
      </c>
      <c r="AS8" s="59">
        <v>3.8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407</v>
      </c>
      <c r="BA8" s="60">
        <v>166</v>
      </c>
      <c r="BB8" s="60">
        <v>18</v>
      </c>
      <c r="BC8" s="60">
        <v>22</v>
      </c>
      <c r="BD8" s="60">
        <v>59</v>
      </c>
      <c r="BE8" s="60">
        <v>39</v>
      </c>
      <c r="BF8" s="59">
        <v>14.5</v>
      </c>
      <c r="BG8" s="59">
        <v>23.6</v>
      </c>
      <c r="BH8" s="59">
        <v>22</v>
      </c>
      <c r="BI8" s="59">
        <v>11.7</v>
      </c>
      <c r="BJ8" s="59">
        <v>12.3</v>
      </c>
      <c r="BK8" s="59">
        <v>-122.5</v>
      </c>
      <c r="BL8" s="59">
        <v>8.5</v>
      </c>
      <c r="BM8" s="59">
        <v>26.6</v>
      </c>
      <c r="BN8" s="59">
        <v>35.4</v>
      </c>
      <c r="BO8" s="59">
        <v>27.3</v>
      </c>
      <c r="BP8" s="56">
        <v>2</v>
      </c>
      <c r="BQ8" s="60">
        <v>548</v>
      </c>
      <c r="BR8" s="60">
        <v>780</v>
      </c>
      <c r="BS8" s="60">
        <v>673</v>
      </c>
      <c r="BT8" s="61">
        <v>629</v>
      </c>
      <c r="BU8" s="61">
        <v>404</v>
      </c>
      <c r="BV8" s="60">
        <v>2576</v>
      </c>
      <c r="BW8" s="60">
        <v>4153</v>
      </c>
      <c r="BX8" s="60">
        <v>6140</v>
      </c>
      <c r="BY8" s="60">
        <v>9344</v>
      </c>
      <c r="BZ8" s="60">
        <v>6621</v>
      </c>
      <c r="CA8" s="58">
        <v>10905</v>
      </c>
      <c r="CB8" s="59" t="s">
        <v>116</v>
      </c>
      <c r="CC8" s="59" t="s">
        <v>116</v>
      </c>
      <c r="CD8" s="59" t="s">
        <v>116</v>
      </c>
      <c r="CE8" s="59" t="s">
        <v>116</v>
      </c>
      <c r="CF8" s="59" t="s">
        <v>116</v>
      </c>
      <c r="CG8" s="59" t="s">
        <v>116</v>
      </c>
      <c r="CH8" s="59" t="s">
        <v>116</v>
      </c>
      <c r="CI8" s="59" t="s">
        <v>116</v>
      </c>
      <c r="CJ8" s="59" t="s">
        <v>116</v>
      </c>
      <c r="CK8" s="59" t="s">
        <v>116</v>
      </c>
      <c r="CL8" s="56" t="s">
        <v>116</v>
      </c>
      <c r="CM8" s="58">
        <v>3406</v>
      </c>
      <c r="CN8" s="58">
        <v>0</v>
      </c>
      <c r="CO8" s="59" t="s">
        <v>116</v>
      </c>
      <c r="CP8" s="59" t="s">
        <v>116</v>
      </c>
      <c r="CQ8" s="59" t="s">
        <v>116</v>
      </c>
      <c r="CR8" s="59" t="s">
        <v>116</v>
      </c>
      <c r="CS8" s="59" t="s">
        <v>116</v>
      </c>
      <c r="CT8" s="59" t="s">
        <v>116</v>
      </c>
      <c r="CU8" s="59" t="s">
        <v>116</v>
      </c>
      <c r="CV8" s="59" t="s">
        <v>116</v>
      </c>
      <c r="CW8" s="59" t="s">
        <v>116</v>
      </c>
      <c r="CX8" s="59" t="s">
        <v>116</v>
      </c>
      <c r="CY8" s="56" t="s">
        <v>116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70.3</v>
      </c>
      <c r="DF8" s="59">
        <v>70</v>
      </c>
      <c r="DG8" s="59">
        <v>47.6</v>
      </c>
      <c r="DH8" s="59">
        <v>35.9</v>
      </c>
      <c r="DI8" s="59">
        <v>24.8</v>
      </c>
      <c r="DJ8" s="56">
        <v>73.400000000000006</v>
      </c>
      <c r="DK8" s="59">
        <v>115</v>
      </c>
      <c r="DL8" s="59">
        <v>117.5</v>
      </c>
      <c r="DM8" s="59">
        <v>105</v>
      </c>
      <c r="DN8" s="59">
        <v>115</v>
      </c>
      <c r="DO8" s="59">
        <v>117.5</v>
      </c>
      <c r="DP8" s="59">
        <v>224.4</v>
      </c>
      <c r="DQ8" s="59">
        <v>251.9</v>
      </c>
      <c r="DR8" s="59">
        <v>291.5</v>
      </c>
      <c r="DS8" s="59">
        <v>313.39999999999998</v>
      </c>
      <c r="DT8" s="59">
        <v>324</v>
      </c>
      <c r="DU8" s="56">
        <v>218.2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125</v>
      </c>
      <c r="C10" s="64" t="s">
        <v>126</v>
      </c>
      <c r="D10" s="64" t="s">
        <v>127</v>
      </c>
      <c r="E10" s="64" t="s">
        <v>128</v>
      </c>
      <c r="F10" s="64" t="s">
        <v>129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仙田裕樹</cp:lastModifiedBy>
  <cp:lastPrinted>2026-02-08T23:51:00Z</cp:lastPrinted>
  <dcterms:created xsi:type="dcterms:W3CDTF">2025-12-12T09:31:57Z</dcterms:created>
  <dcterms:modified xsi:type="dcterms:W3CDTF">2026-02-08T23:51:06Z</dcterms:modified>
  <cp:category/>
</cp:coreProperties>
</file>