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rfile\保存\01本庁\12保_水道管理\R07年度\0000庶務\R7_調査・回答・通知\R7.1.20【2.4財政課提出〆】公営企業に係る経営比較分析表（令和６年度決算）の分析・公表について\【経営比較分析表】2024_322024_46_1718\"/>
    </mc:Choice>
  </mc:AlternateContent>
  <workbookProtection workbookAlgorithmName="SHA-512" workbookHashValue="58iBo4BW+Ick4gTtpxMbo6ZwoMbLB4BKIfD6CTjDOjIVzoKCeq/ue8ZCLCb/FV3MlHToO3RGcYay9A8RzRDwrw==" workbookSaltValue="zO4X9zxISqgJvoCEZx11S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<sst xmlns="http://schemas.openxmlformats.org/spreadsheetml/2006/main" count="325" uniqueCount="116">
  <si>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</si>
  <si>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</si>
  <si>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</si>
  <si>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</si>
  <si>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</si>
  <si>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</si>
  <si>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</si>
  <si>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</si>
  <si>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</si>
  <si>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</si>
  <si>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</si>
  <si>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</si>
  <si>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</si>
  <si>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</si>
  <si>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</si>
  <si>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</si>
  <si>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</si>
  <si>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</si>
  <si>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</si>
  <si>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</si>
  <si>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</si>
  <si>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</si>
  <si>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</si>
  <si>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</si>
  <si>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</si>
  <si>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</si>
  <si>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</si>
  <si>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</si>
  <si>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</si>
  <si>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</si>
  <si>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</si>
  <si>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</si>
  <si>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</si>
  <si>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</si>
  <si>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</si>
  <si>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</si>
  <si>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</si>
  <si>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</si>
  <si>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</si>
  <si>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</si>
  <si>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</si>
  <si>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</si>
  <si>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</si>
  <si>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</si>
  <si>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</si>
  <si>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</si>
  <si>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</si>
  <si>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</si>
  <si>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</si>
  <si>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</si>
  <si>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</si>
  <si>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</si>
  <si>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</si>
  <si>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</si>
  <si>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</si>
  <si>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</si>
  <si>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</si>
  <si>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</si>
  <si>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</si>
  <si>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</si>
  <si>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</si>
  <si>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</si>
  <si>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</si>
  <si>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</si>
  <si>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</si>
  <si>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</si>
  <si>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</si>
  <si>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</si>
  <si>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</si>
  <si>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</si>
  <si>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</si>
  <si>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</si>
  <si>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</si>
  <si>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</si>
  <si>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</si>
  <si>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</si>
  <si>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</si>
  <si>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</si>
  <si>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</si>
  <si>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</si>
  <si>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</si>
  <si>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</si>
  <si>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</si>
  <si>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</si>
  <si>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</si>
  <si>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</si>
  <si>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</si>
  <si>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</si>
  <si>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</si>
  <si>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</si>
  <si>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</si>
  <si>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</si>
  <si>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</si>
  <si>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</si>
  <si>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</si>
  <si>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</si>
  <si>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浜田市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</si>
  <si>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</si>
  <si>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</si>
  <si>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</si>
  <si>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</si>
  <si>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</si>
  <si>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</si>
  <si>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</si>
  <si>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</si>
  <si>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</si>
  <si>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</si>
  <si>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</si>
  <si>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</si>
  <si>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</si>
  <si>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</si>
  <si>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</si>
  <si>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</si>
  <si>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①有形固定資産減価償却率は類似団体に比べて34.27ポイント低いが、これは本市が令和6年度に企業会計に移行し、減価償却を開始したばかりのためである。
　平成17年度の供用開始から19年が経過しており、特に電気設備は老朽化が進んでいるため、今後も修繕の増加が見込まれる。
</t>
    <rPh sb="41" eb="43">
      <t>レイワ</t>
    </rPh>
    <rPh sb="44" eb="46">
      <t>ネンド</t>
    </rPh>
    <rPh sb="52" eb="54">
      <t>イコウ</t>
    </rPh>
    <rPh sb="101" eb="102">
      <t>トク</t>
    </rPh>
    <phoneticPr fontId="4"/>
  </si>
  <si>
    <r>
      <t>　</t>
    </r>
    <r>
      <rPr>
        <sz val="11"/>
        <rFont val="ＭＳ ゴシック"/>
        <family val="3"/>
        <charset val="128"/>
      </rPr>
      <t>本市の個別排水処理事業は、令和6年度から地方公営企業法を適用した。</t>
    </r>
    <r>
      <rPr>
        <sz val="11"/>
        <color rgb="FFFF0000"/>
        <rFont val="ＭＳ ゴシック"/>
        <family val="3"/>
        <charset val="128"/>
      </rPr>
      <t xml:space="preserve">
　</t>
    </r>
    <r>
      <rPr>
        <sz val="11"/>
        <rFont val="ＭＳ ゴシック"/>
        <family val="3"/>
        <charset val="128"/>
      </rPr>
      <t>③短期的な債務に対する支払い能力を表す流動比率は、100％を大きく下回っている。要因としては、必要最低限の現金しか保有しておらず、期中の資金不足は一般会計からの一時借入金で賄う資金計画となっていることがある。</t>
    </r>
    <r>
      <rPr>
        <sz val="11"/>
        <color rgb="FFFF0000"/>
        <rFont val="ＭＳ ゴシック"/>
        <family val="3"/>
        <charset val="128"/>
      </rPr>
      <t xml:space="preserve">
 </t>
    </r>
    <r>
      <rPr>
        <sz val="11"/>
        <rFont val="ＭＳ ゴシック"/>
        <family val="3"/>
        <charset val="128"/>
      </rPr>
      <t xml:space="preserve"> ⑤経費回収率は、40.70％となっており、類似団体に比べ2.15ポイント高い。また、⑥汚水処理原価は、類似団体平均値よりも100.71円高くなっている。農業集落排水事業を補完する事業であり、使用者数及び汚水処理水量が少ないため、汚水処理効率が低い。</t>
    </r>
    <r>
      <rPr>
        <sz val="11"/>
        <color rgb="FFFF0000"/>
        <rFont val="ＭＳ ゴシック"/>
        <family val="3"/>
        <charset val="128"/>
      </rPr>
      <t xml:space="preserve">
　</t>
    </r>
    <r>
      <rPr>
        <sz val="11"/>
        <rFont val="ＭＳ ゴシック"/>
        <family val="3"/>
        <charset val="128"/>
      </rPr>
      <t>⑧水洗化率は、100％であり公共用水域の水質保全に繋がっている。</t>
    </r>
    <r>
      <rPr>
        <sz val="11"/>
        <color rgb="FFFF0000"/>
        <rFont val="ＭＳ ゴシック"/>
        <family val="3"/>
        <charset val="128"/>
      </rPr>
      <t xml:space="preserve">
　</t>
    </r>
    <r>
      <rPr>
        <sz val="11"/>
        <rFont val="ＭＳ ゴシック"/>
        <family val="3"/>
        <charset val="128"/>
      </rPr>
      <t>引き続き汚水処理費の削減に努め、健全経営を目指す必要がある。</t>
    </r>
    <rPh sb="4" eb="6">
      <t>コベツ</t>
    </rPh>
    <rPh sb="66" eb="67">
      <t>オオ</t>
    </rPh>
    <rPh sb="179" eb="180">
      <t>タカ</t>
    </rPh>
    <rPh sb="219" eb="221">
      <t>ノウギョウ</t>
    </rPh>
    <rPh sb="221" eb="223">
      <t>シュウラク</t>
    </rPh>
    <rPh sb="223" eb="225">
      <t>ハイスイ</t>
    </rPh>
    <rPh sb="225" eb="227">
      <t>ジギョウ</t>
    </rPh>
    <rPh sb="228" eb="230">
      <t>ホカン</t>
    </rPh>
    <rPh sb="232" eb="234">
      <t>ジギョウ</t>
    </rPh>
    <rPh sb="303" eb="304">
      <t>ヒ</t>
    </rPh>
    <rPh sb="305" eb="306">
      <t>ツヅ</t>
    </rPh>
    <phoneticPr fontId="4"/>
  </si>
  <si>
    <t>　総収益のうち、一般会計からの繰入金が大半を占めており、基準内繰入である分流式下水道等に要する経費以外にも、赤字補填分の基準外繰入を受け入れて経営を行っている。
　企業会計移行と、現在の経営状況等を踏まえて現行の経営戦略を見直し、経営の健全化と投資の効率化の取り組みを進め、将来にわたり持続可能な事業運営の構築を目指す。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</si>
</sst>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3C-4FA2-8DB3-47174389B65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B3C-4FA2-8DB3-47174389B65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38.46</c:v>
                </c:pt>
              </c:numCache>
            </c:numRef>
          </c:val>
          <c:extLst>
            <c:ext xmlns:c16="http://schemas.microsoft.com/office/drawing/2014/chart" uri="{C3380CC4-5D6E-409C-BE32-E72D297353CC}">
              <c16:uniqueId val="{00000000-4FEE-4F68-B8DE-26498EB74D4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44.52</c:v>
                </c:pt>
              </c:numCache>
            </c:numRef>
          </c:val>
          <c:smooth val="0"/>
          <c:extLst>
            <c:ext xmlns:c16="http://schemas.microsoft.com/office/drawing/2014/chart" uri="{C3380CC4-5D6E-409C-BE32-E72D297353CC}">
              <c16:uniqueId val="{00000001-4FEE-4F68-B8DE-26498EB74D4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ECE5-4342-9C8C-2EDF535894A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82.9</c:v>
                </c:pt>
              </c:numCache>
            </c:numRef>
          </c:val>
          <c:smooth val="0"/>
          <c:extLst>
            <c:ext xmlns:c16="http://schemas.microsoft.com/office/drawing/2014/chart" uri="{C3380CC4-5D6E-409C-BE32-E72D297353CC}">
              <c16:uniqueId val="{00000001-ECE5-4342-9C8C-2EDF535894A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100.04</c:v>
                </c:pt>
              </c:numCache>
            </c:numRef>
          </c:val>
          <c:extLst>
            <c:ext xmlns:c16="http://schemas.microsoft.com/office/drawing/2014/chart" uri="{C3380CC4-5D6E-409C-BE32-E72D297353CC}">
              <c16:uniqueId val="{00000000-4945-480E-878B-30288E86FD4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100.84</c:v>
                </c:pt>
              </c:numCache>
            </c:numRef>
          </c:val>
          <c:smooth val="0"/>
          <c:extLst>
            <c:ext xmlns:c16="http://schemas.microsoft.com/office/drawing/2014/chart" uri="{C3380CC4-5D6E-409C-BE32-E72D297353CC}">
              <c16:uniqueId val="{00000001-4945-480E-878B-30288E86FD4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5.52</c:v>
                </c:pt>
              </c:numCache>
            </c:numRef>
          </c:val>
          <c:extLst>
            <c:ext xmlns:c16="http://schemas.microsoft.com/office/drawing/2014/chart" uri="{C3380CC4-5D6E-409C-BE32-E72D297353CC}">
              <c16:uniqueId val="{00000000-EE89-414A-B7FD-9E875BD2560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39.79</c:v>
                </c:pt>
              </c:numCache>
            </c:numRef>
          </c:val>
          <c:smooth val="0"/>
          <c:extLst>
            <c:ext xmlns:c16="http://schemas.microsoft.com/office/drawing/2014/chart" uri="{C3380CC4-5D6E-409C-BE32-E72D297353CC}">
              <c16:uniqueId val="{00000001-EE89-414A-B7FD-9E875BD2560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6E-48CC-86AD-6DDC4F977C6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96E-48CC-86AD-6DDC4F977C6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DA5-4398-BEF0-CE659879A21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135.16999999999999</c:v>
                </c:pt>
              </c:numCache>
            </c:numRef>
          </c:val>
          <c:smooth val="0"/>
          <c:extLst>
            <c:ext xmlns:c16="http://schemas.microsoft.com/office/drawing/2014/chart" uri="{C3380CC4-5D6E-409C-BE32-E72D297353CC}">
              <c16:uniqueId val="{00000001-2DA5-4398-BEF0-CE659879A21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69.38</c:v>
                </c:pt>
              </c:numCache>
            </c:numRef>
          </c:val>
          <c:extLst>
            <c:ext xmlns:c16="http://schemas.microsoft.com/office/drawing/2014/chart" uri="{C3380CC4-5D6E-409C-BE32-E72D297353CC}">
              <c16:uniqueId val="{00000000-71B1-446F-917C-1E428EA10DB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113.41</c:v>
                </c:pt>
              </c:numCache>
            </c:numRef>
          </c:val>
          <c:smooth val="0"/>
          <c:extLst>
            <c:ext xmlns:c16="http://schemas.microsoft.com/office/drawing/2014/chart" uri="{C3380CC4-5D6E-409C-BE32-E72D297353CC}">
              <c16:uniqueId val="{00000001-71B1-446F-917C-1E428EA10DB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22.71</c:v>
                </c:pt>
              </c:numCache>
            </c:numRef>
          </c:val>
          <c:extLst>
            <c:ext xmlns:c16="http://schemas.microsoft.com/office/drawing/2014/chart" uri="{C3380CC4-5D6E-409C-BE32-E72D297353CC}">
              <c16:uniqueId val="{00000000-A429-4FE5-92B4-1D19D47F9A3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950.64</c:v>
                </c:pt>
              </c:numCache>
            </c:numRef>
          </c:val>
          <c:smooth val="0"/>
          <c:extLst>
            <c:ext xmlns:c16="http://schemas.microsoft.com/office/drawing/2014/chart" uri="{C3380CC4-5D6E-409C-BE32-E72D297353CC}">
              <c16:uniqueId val="{00000001-A429-4FE5-92B4-1D19D47F9A3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40.700000000000003</c:v>
                </c:pt>
              </c:numCache>
            </c:numRef>
          </c:val>
          <c:extLst>
            <c:ext xmlns:c16="http://schemas.microsoft.com/office/drawing/2014/chart" uri="{C3380CC4-5D6E-409C-BE32-E72D297353CC}">
              <c16:uniqueId val="{00000000-5F25-460D-A605-4BFE1405903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38.549999999999997</c:v>
                </c:pt>
              </c:numCache>
            </c:numRef>
          </c:val>
          <c:smooth val="0"/>
          <c:extLst>
            <c:ext xmlns:c16="http://schemas.microsoft.com/office/drawing/2014/chart" uri="{C3380CC4-5D6E-409C-BE32-E72D297353CC}">
              <c16:uniqueId val="{00000001-5F25-460D-A605-4BFE1405903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492.05</c:v>
                </c:pt>
              </c:numCache>
            </c:numRef>
          </c:val>
          <c:extLst>
            <c:ext xmlns:c16="http://schemas.microsoft.com/office/drawing/2014/chart" uri="{C3380CC4-5D6E-409C-BE32-E72D297353CC}">
              <c16:uniqueId val="{00000000-8E48-490E-B859-93DBA43EFDE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391.34</c:v>
                </c:pt>
              </c:numCache>
            </c:numRef>
          </c:val>
          <c:smooth val="0"/>
          <c:extLst>
            <c:ext xmlns:c16="http://schemas.microsoft.com/office/drawing/2014/chart" uri="{C3380CC4-5D6E-409C-BE32-E72D297353CC}">
              <c16:uniqueId val="{00000001-8E48-490E-B859-93DBA43EFDE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U4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浜田市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個別排水処理</v>
      </c>
      <c r="Q8" s="39"/>
      <c r="R8" s="39"/>
      <c r="S8" s="39"/>
      <c r="T8" s="39"/>
      <c r="U8" s="39"/>
      <c r="V8" s="39"/>
      <c r="W8" s="39" t="str">
        <f>データ!L6</f>
        <v>L2</v>
      </c>
      <c r="X8" s="39"/>
      <c r="Y8" s="39"/>
      <c r="Z8" s="39"/>
      <c r="AA8" s="39"/>
      <c r="AB8" s="39"/>
      <c r="AC8" s="39"/>
      <c r="AD8" s="40" t="str">
        <f>データ!$M$6</f>
        <v>非設置</v>
      </c>
      <c r="AE8" s="40"/>
      <c r="AF8" s="40"/>
      <c r="AG8" s="40"/>
      <c r="AH8" s="40"/>
      <c r="AI8" s="40"/>
      <c r="AJ8" s="40"/>
      <c r="AK8" s="3"/>
      <c r="AL8" s="41">
        <f>データ!S6</f>
        <v>48576</v>
      </c>
      <c r="AM8" s="41"/>
      <c r="AN8" s="41"/>
      <c r="AO8" s="41"/>
      <c r="AP8" s="41"/>
      <c r="AQ8" s="41"/>
      <c r="AR8" s="41"/>
      <c r="AS8" s="41"/>
      <c r="AT8" s="34">
        <f>データ!T6</f>
        <v>690.64</v>
      </c>
      <c r="AU8" s="34"/>
      <c r="AV8" s="34"/>
      <c r="AW8" s="34"/>
      <c r="AX8" s="34"/>
      <c r="AY8" s="34"/>
      <c r="AZ8" s="34"/>
      <c r="BA8" s="34"/>
      <c r="BB8" s="34">
        <f>データ!U6</f>
        <v>70.33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18.899999999999999</v>
      </c>
      <c r="J10" s="34"/>
      <c r="K10" s="34"/>
      <c r="L10" s="34"/>
      <c r="M10" s="34"/>
      <c r="N10" s="34"/>
      <c r="O10" s="34"/>
      <c r="P10" s="34">
        <f>データ!P6</f>
        <v>0.1</v>
      </c>
      <c r="Q10" s="34"/>
      <c r="R10" s="34"/>
      <c r="S10" s="34"/>
      <c r="T10" s="34"/>
      <c r="U10" s="34"/>
      <c r="V10" s="34"/>
      <c r="W10" s="34">
        <f>データ!Q6</f>
        <v>100</v>
      </c>
      <c r="X10" s="34"/>
      <c r="Y10" s="34"/>
      <c r="Z10" s="34"/>
      <c r="AA10" s="34"/>
      <c r="AB10" s="34"/>
      <c r="AC10" s="34"/>
      <c r="AD10" s="41">
        <f>データ!R6</f>
        <v>3025</v>
      </c>
      <c r="AE10" s="41"/>
      <c r="AF10" s="41"/>
      <c r="AG10" s="41"/>
      <c r="AH10" s="41"/>
      <c r="AI10" s="41"/>
      <c r="AJ10" s="41"/>
      <c r="AK10" s="2"/>
      <c r="AL10" s="41">
        <f>データ!V6</f>
        <v>49</v>
      </c>
      <c r="AM10" s="41"/>
      <c r="AN10" s="41"/>
      <c r="AO10" s="41"/>
      <c r="AP10" s="41"/>
      <c r="AQ10" s="41"/>
      <c r="AR10" s="41"/>
      <c r="AS10" s="41"/>
      <c r="AT10" s="34">
        <f>データ!W6</f>
        <v>0.01</v>
      </c>
      <c r="AU10" s="34"/>
      <c r="AV10" s="34"/>
      <c r="AW10" s="34"/>
      <c r="AX10" s="34"/>
      <c r="AY10" s="34"/>
      <c r="AZ10" s="34"/>
      <c r="BA10" s="34"/>
      <c r="BB10" s="34">
        <f>データ!X6</f>
        <v>4900</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Y1taZhygvcuyijEtJqTCugm0zlwT7rDPK6i93eNUffD+Rc5MT8iwGkqN/Jt3bG27+Xmk3ebAAoNyb0QBArY/QA==" saltValue="RorDtL2Xyqi0WyIbKkuHh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322024</v>
      </c>
      <c r="D6" s="19">
        <f t="shared" si="3"/>
        <v>46</v>
      </c>
      <c r="E6" s="19">
        <f t="shared" si="3"/>
        <v>18</v>
      </c>
      <c r="F6" s="19">
        <f t="shared" si="3"/>
        <v>1</v>
      </c>
      <c r="G6" s="19">
        <f t="shared" si="3"/>
        <v>0</v>
      </c>
      <c r="H6" s="19" t="str">
        <f t="shared" si="3"/>
        <v>島根県　浜田市</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18.899999999999999</v>
      </c>
      <c r="P6" s="20">
        <f t="shared" si="3"/>
        <v>0.1</v>
      </c>
      <c r="Q6" s="20">
        <f t="shared" si="3"/>
        <v>100</v>
      </c>
      <c r="R6" s="20">
        <f t="shared" si="3"/>
        <v>3025</v>
      </c>
      <c r="S6" s="20">
        <f t="shared" si="3"/>
        <v>48576</v>
      </c>
      <c r="T6" s="20">
        <f t="shared" si="3"/>
        <v>690.64</v>
      </c>
      <c r="U6" s="20">
        <f t="shared" si="3"/>
        <v>70.33</v>
      </c>
      <c r="V6" s="20">
        <f t="shared" si="3"/>
        <v>49</v>
      </c>
      <c r="W6" s="20">
        <f t="shared" si="3"/>
        <v>0.01</v>
      </c>
      <c r="X6" s="20">
        <f t="shared" si="3"/>
        <v>4900</v>
      </c>
      <c r="Y6" s="21" t="str">
        <f>IF(Y7="",NA(),Y7)</f>
        <v>-</v>
      </c>
      <c r="Z6" s="21" t="str">
        <f t="shared" ref="Z6:AH6" si="4">IF(Z7="",NA(),Z7)</f>
        <v>-</v>
      </c>
      <c r="AA6" s="21" t="str">
        <f t="shared" si="4"/>
        <v>-</v>
      </c>
      <c r="AB6" s="21" t="str">
        <f t="shared" si="4"/>
        <v>-</v>
      </c>
      <c r="AC6" s="21">
        <f t="shared" si="4"/>
        <v>100.04</v>
      </c>
      <c r="AD6" s="21" t="str">
        <f t="shared" si="4"/>
        <v>-</v>
      </c>
      <c r="AE6" s="21" t="str">
        <f t="shared" si="4"/>
        <v>-</v>
      </c>
      <c r="AF6" s="21" t="str">
        <f t="shared" si="4"/>
        <v>-</v>
      </c>
      <c r="AG6" s="21" t="str">
        <f t="shared" si="4"/>
        <v>-</v>
      </c>
      <c r="AH6" s="21">
        <f t="shared" si="4"/>
        <v>100.84</v>
      </c>
      <c r="AI6" s="20" t="str">
        <f>IF(AI7="","",IF(AI7="-","【-】","【"&amp;SUBSTITUTE(TEXT(AI7,"#,##0.00"),"-","△")&amp;"】"))</f>
        <v>【100.11】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135.16999999999999</v>
      </c>
      <c r="AT6" s="20" t="str">
        <f>IF(AT7="","",IF(AT7="-","【-】","【"&amp;SUBSTITUTE(TEXT(AT7,"#,##0.00"),"-","△")&amp;"】"))</f>
        <v>【144.34】</v>
      </c>
      <c r="AU6" s="21" t="str">
        <f>IF(AU7="",NA(),AU7)</f>
        <v>-</v>
      </c>
      <c r="AV6" s="21" t="str">
        <f t="shared" ref="AV6:BD6" si="6">IF(AV7="",NA(),AV7)</f>
        <v>-</v>
      </c>
      <c r="AW6" s="21" t="str">
        <f t="shared" si="6"/>
        <v>-</v>
      </c>
      <c r="AX6" s="21" t="str">
        <f t="shared" si="6"/>
        <v>-</v>
      </c>
      <c r="AY6" s="21">
        <f t="shared" si="6"/>
        <v>69.38</v>
      </c>
      <c r="AZ6" s="21" t="str">
        <f t="shared" si="6"/>
        <v>-</v>
      </c>
      <c r="BA6" s="21" t="str">
        <f t="shared" si="6"/>
        <v>-</v>
      </c>
      <c r="BB6" s="21" t="str">
        <f t="shared" si="6"/>
        <v>-</v>
      </c>
      <c r="BC6" s="21" t="str">
        <f t="shared" si="6"/>
        <v>-</v>
      </c>
      <c r="BD6" s="21">
        <f t="shared" si="6"/>
        <v>113.41</v>
      </c>
      <c r="BE6" s="20" t="str">
        <f>IF(BE7="","",IF(BE7="-","【-】","【"&amp;SUBSTITUTE(TEXT(BE7,"#,##0.00"),"-","△")&amp;"】"))</f>
        <v>【114.26】</v>
      </c>
      <c r="BF6" s="21" t="str">
        <f>IF(BF7="",NA(),BF7)</f>
        <v>-</v>
      </c>
      <c r="BG6" s="21" t="str">
        <f t="shared" ref="BG6:BO6" si="7">IF(BG7="",NA(),BG7)</f>
        <v>-</v>
      </c>
      <c r="BH6" s="21" t="str">
        <f t="shared" si="7"/>
        <v>-</v>
      </c>
      <c r="BI6" s="21" t="str">
        <f t="shared" si="7"/>
        <v>-</v>
      </c>
      <c r="BJ6" s="21">
        <f t="shared" si="7"/>
        <v>22.71</v>
      </c>
      <c r="BK6" s="21" t="str">
        <f t="shared" si="7"/>
        <v>-</v>
      </c>
      <c r="BL6" s="21" t="str">
        <f t="shared" si="7"/>
        <v>-</v>
      </c>
      <c r="BM6" s="21" t="str">
        <f t="shared" si="7"/>
        <v>-</v>
      </c>
      <c r="BN6" s="21" t="str">
        <f t="shared" si="7"/>
        <v>-</v>
      </c>
      <c r="BO6" s="21">
        <f t="shared" si="7"/>
        <v>950.64</v>
      </c>
      <c r="BP6" s="20" t="str">
        <f>IF(BP7="","",IF(BP7="-","【-】","【"&amp;SUBSTITUTE(TEXT(BP7,"#,##0.00"),"-","△")&amp;"】"))</f>
        <v>【876.32】</v>
      </c>
      <c r="BQ6" s="21" t="str">
        <f>IF(BQ7="",NA(),BQ7)</f>
        <v>-</v>
      </c>
      <c r="BR6" s="21" t="str">
        <f t="shared" ref="BR6:BZ6" si="8">IF(BR7="",NA(),BR7)</f>
        <v>-</v>
      </c>
      <c r="BS6" s="21" t="str">
        <f t="shared" si="8"/>
        <v>-</v>
      </c>
      <c r="BT6" s="21" t="str">
        <f t="shared" si="8"/>
        <v>-</v>
      </c>
      <c r="BU6" s="21">
        <f t="shared" si="8"/>
        <v>40.700000000000003</v>
      </c>
      <c r="BV6" s="21" t="str">
        <f t="shared" si="8"/>
        <v>-</v>
      </c>
      <c r="BW6" s="21" t="str">
        <f t="shared" si="8"/>
        <v>-</v>
      </c>
      <c r="BX6" s="21" t="str">
        <f t="shared" si="8"/>
        <v>-</v>
      </c>
      <c r="BY6" s="21" t="str">
        <f t="shared" si="8"/>
        <v>-</v>
      </c>
      <c r="BZ6" s="21">
        <f t="shared" si="8"/>
        <v>38.549999999999997</v>
      </c>
      <c r="CA6" s="20" t="str">
        <f>IF(CA7="","",IF(CA7="-","【-】","【"&amp;SUBSTITUTE(TEXT(CA7,"#,##0.00"),"-","△")&amp;"】"))</f>
        <v>【39.48】</v>
      </c>
      <c r="CB6" s="21" t="str">
        <f>IF(CB7="",NA(),CB7)</f>
        <v>-</v>
      </c>
      <c r="CC6" s="21" t="str">
        <f t="shared" ref="CC6:CK6" si="9">IF(CC7="",NA(),CC7)</f>
        <v>-</v>
      </c>
      <c r="CD6" s="21" t="str">
        <f t="shared" si="9"/>
        <v>-</v>
      </c>
      <c r="CE6" s="21" t="str">
        <f t="shared" si="9"/>
        <v>-</v>
      </c>
      <c r="CF6" s="21">
        <f t="shared" si="9"/>
        <v>492.05</v>
      </c>
      <c r="CG6" s="21" t="str">
        <f t="shared" si="9"/>
        <v>-</v>
      </c>
      <c r="CH6" s="21" t="str">
        <f t="shared" si="9"/>
        <v>-</v>
      </c>
      <c r="CI6" s="21" t="str">
        <f t="shared" si="9"/>
        <v>-</v>
      </c>
      <c r="CJ6" s="21" t="str">
        <f t="shared" si="9"/>
        <v>-</v>
      </c>
      <c r="CK6" s="21">
        <f t="shared" si="9"/>
        <v>391.34</v>
      </c>
      <c r="CL6" s="20" t="str">
        <f>IF(CL7="","",IF(CL7="-","【-】","【"&amp;SUBSTITUTE(TEXT(CL7,"#,##0.00"),"-","△")&amp;"】"))</f>
        <v>【390.09】</v>
      </c>
      <c r="CM6" s="21" t="str">
        <f>IF(CM7="",NA(),CM7)</f>
        <v>-</v>
      </c>
      <c r="CN6" s="21" t="str">
        <f t="shared" ref="CN6:CV6" si="10">IF(CN7="",NA(),CN7)</f>
        <v>-</v>
      </c>
      <c r="CO6" s="21" t="str">
        <f t="shared" si="10"/>
        <v>-</v>
      </c>
      <c r="CP6" s="21" t="str">
        <f t="shared" si="10"/>
        <v>-</v>
      </c>
      <c r="CQ6" s="21">
        <f t="shared" si="10"/>
        <v>38.46</v>
      </c>
      <c r="CR6" s="21" t="str">
        <f t="shared" si="10"/>
        <v>-</v>
      </c>
      <c r="CS6" s="21" t="str">
        <f t="shared" si="10"/>
        <v>-</v>
      </c>
      <c r="CT6" s="21" t="str">
        <f t="shared" si="10"/>
        <v>-</v>
      </c>
      <c r="CU6" s="21" t="str">
        <f t="shared" si="10"/>
        <v>-</v>
      </c>
      <c r="CV6" s="21">
        <f t="shared" si="10"/>
        <v>44.52</v>
      </c>
      <c r="CW6" s="20" t="str">
        <f>IF(CW7="","",IF(CW7="-","【-】","【"&amp;SUBSTITUTE(TEXT(CW7,"#,##0.00"),"-","△")&amp;"】"))</f>
        <v>【45.56】</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82.9</v>
      </c>
      <c r="DH6" s="20" t="str">
        <f>IF(DH7="","",IF(DH7="-","【-】","【"&amp;SUBSTITUTE(TEXT(DH7,"#,##0.00"),"-","△")&amp;"】"))</f>
        <v>【82.62】</v>
      </c>
      <c r="DI6" s="21" t="str">
        <f>IF(DI7="",NA(),DI7)</f>
        <v>-</v>
      </c>
      <c r="DJ6" s="21" t="str">
        <f t="shared" ref="DJ6:DR6" si="12">IF(DJ7="",NA(),DJ7)</f>
        <v>-</v>
      </c>
      <c r="DK6" s="21" t="str">
        <f t="shared" si="12"/>
        <v>-</v>
      </c>
      <c r="DL6" s="21" t="str">
        <f t="shared" si="12"/>
        <v>-</v>
      </c>
      <c r="DM6" s="21">
        <f t="shared" si="12"/>
        <v>5.52</v>
      </c>
      <c r="DN6" s="21" t="str">
        <f t="shared" si="12"/>
        <v>-</v>
      </c>
      <c r="DO6" s="21" t="str">
        <f t="shared" si="12"/>
        <v>-</v>
      </c>
      <c r="DP6" s="21" t="str">
        <f t="shared" si="12"/>
        <v>-</v>
      </c>
      <c r="DQ6" s="21" t="str">
        <f t="shared" si="12"/>
        <v>-</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322024</v>
      </c>
      <c r="D7" s="23">
        <v>46</v>
      </c>
      <c r="E7" s="23">
        <v>18</v>
      </c>
      <c r="F7" s="23">
        <v>1</v>
      </c>
      <c r="G7" s="23">
        <v>0</v>
      </c>
      <c r="H7" s="23" t="s">
        <v>96</v>
      </c>
      <c r="I7" s="23" t="s">
        <v>97</v>
      </c>
      <c r="J7" s="23" t="s">
        <v>98</v>
      </c>
      <c r="K7" s="23" t="s">
        <v>99</v>
      </c>
      <c r="L7" s="23" t="s">
        <v>100</v>
      </c>
      <c r="M7" s="23" t="s">
        <v>101</v>
      </c>
      <c r="N7" s="24" t="s">
        <v>102</v>
      </c>
      <c r="O7" s="24">
        <v>18.899999999999999</v>
      </c>
      <c r="P7" s="24">
        <v>0.1</v>
      </c>
      <c r="Q7" s="24">
        <v>100</v>
      </c>
      <c r="R7" s="24">
        <v>3025</v>
      </c>
      <c r="S7" s="24">
        <v>48576</v>
      </c>
      <c r="T7" s="24">
        <v>690.64</v>
      </c>
      <c r="U7" s="24">
        <v>70.33</v>
      </c>
      <c r="V7" s="24">
        <v>49</v>
      </c>
      <c r="W7" s="24">
        <v>0.01</v>
      </c>
      <c r="X7" s="24">
        <v>4900</v>
      </c>
      <c r="Y7" s="24" t="s">
        <v>102</v>
      </c>
      <c r="Z7" s="24" t="s">
        <v>102</v>
      </c>
      <c r="AA7" s="24" t="s">
        <v>102</v>
      </c>
      <c r="AB7" s="24" t="s">
        <v>102</v>
      </c>
      <c r="AC7" s="24">
        <v>100.04</v>
      </c>
      <c r="AD7" s="24" t="s">
        <v>102</v>
      </c>
      <c r="AE7" s="24" t="s">
        <v>102</v>
      </c>
      <c r="AF7" s="24" t="s">
        <v>102</v>
      </c>
      <c r="AG7" s="24" t="s">
        <v>102</v>
      </c>
      <c r="AH7" s="24">
        <v>100.84</v>
      </c>
      <c r="AI7" s="24">
        <v>100.11</v>
      </c>
      <c r="AJ7" s="24" t="s">
        <v>102</v>
      </c>
      <c r="AK7" s="24" t="s">
        <v>102</v>
      </c>
      <c r="AL7" s="24" t="s">
        <v>102</v>
      </c>
      <c r="AM7" s="24" t="s">
        <v>102</v>
      </c>
      <c r="AN7" s="24">
        <v>0</v>
      </c>
      <c r="AO7" s="24" t="s">
        <v>102</v>
      </c>
      <c r="AP7" s="24" t="s">
        <v>102</v>
      </c>
      <c r="AQ7" s="24" t="s">
        <v>102</v>
      </c>
      <c r="AR7" s="24" t="s">
        <v>102</v>
      </c>
      <c r="AS7" s="24">
        <v>135.16999999999999</v>
      </c>
      <c r="AT7" s="24">
        <v>144.34</v>
      </c>
      <c r="AU7" s="24" t="s">
        <v>102</v>
      </c>
      <c r="AV7" s="24" t="s">
        <v>102</v>
      </c>
      <c r="AW7" s="24" t="s">
        <v>102</v>
      </c>
      <c r="AX7" s="24" t="s">
        <v>102</v>
      </c>
      <c r="AY7" s="24">
        <v>69.38</v>
      </c>
      <c r="AZ7" s="24" t="s">
        <v>102</v>
      </c>
      <c r="BA7" s="24" t="s">
        <v>102</v>
      </c>
      <c r="BB7" s="24" t="s">
        <v>102</v>
      </c>
      <c r="BC7" s="24" t="s">
        <v>102</v>
      </c>
      <c r="BD7" s="24">
        <v>113.41</v>
      </c>
      <c r="BE7" s="24">
        <v>114.26</v>
      </c>
      <c r="BF7" s="24" t="s">
        <v>102</v>
      </c>
      <c r="BG7" s="24" t="s">
        <v>102</v>
      </c>
      <c r="BH7" s="24" t="s">
        <v>102</v>
      </c>
      <c r="BI7" s="24" t="s">
        <v>102</v>
      </c>
      <c r="BJ7" s="24">
        <v>22.71</v>
      </c>
      <c r="BK7" s="24" t="s">
        <v>102</v>
      </c>
      <c r="BL7" s="24" t="s">
        <v>102</v>
      </c>
      <c r="BM7" s="24" t="s">
        <v>102</v>
      </c>
      <c r="BN7" s="24" t="s">
        <v>102</v>
      </c>
      <c r="BO7" s="24">
        <v>950.64</v>
      </c>
      <c r="BP7" s="24">
        <v>876.32</v>
      </c>
      <c r="BQ7" s="24" t="s">
        <v>102</v>
      </c>
      <c r="BR7" s="24" t="s">
        <v>102</v>
      </c>
      <c r="BS7" s="24" t="s">
        <v>102</v>
      </c>
      <c r="BT7" s="24" t="s">
        <v>102</v>
      </c>
      <c r="BU7" s="24">
        <v>40.700000000000003</v>
      </c>
      <c r="BV7" s="24" t="s">
        <v>102</v>
      </c>
      <c r="BW7" s="24" t="s">
        <v>102</v>
      </c>
      <c r="BX7" s="24" t="s">
        <v>102</v>
      </c>
      <c r="BY7" s="24" t="s">
        <v>102</v>
      </c>
      <c r="BZ7" s="24">
        <v>38.549999999999997</v>
      </c>
      <c r="CA7" s="24">
        <v>39.479999999999997</v>
      </c>
      <c r="CB7" s="24" t="s">
        <v>102</v>
      </c>
      <c r="CC7" s="24" t="s">
        <v>102</v>
      </c>
      <c r="CD7" s="24" t="s">
        <v>102</v>
      </c>
      <c r="CE7" s="24" t="s">
        <v>102</v>
      </c>
      <c r="CF7" s="24">
        <v>492.05</v>
      </c>
      <c r="CG7" s="24" t="s">
        <v>102</v>
      </c>
      <c r="CH7" s="24" t="s">
        <v>102</v>
      </c>
      <c r="CI7" s="24" t="s">
        <v>102</v>
      </c>
      <c r="CJ7" s="24" t="s">
        <v>102</v>
      </c>
      <c r="CK7" s="24">
        <v>391.34</v>
      </c>
      <c r="CL7" s="24">
        <v>390.09</v>
      </c>
      <c r="CM7" s="24" t="s">
        <v>102</v>
      </c>
      <c r="CN7" s="24" t="s">
        <v>102</v>
      </c>
      <c r="CO7" s="24" t="s">
        <v>102</v>
      </c>
      <c r="CP7" s="24" t="s">
        <v>102</v>
      </c>
      <c r="CQ7" s="24">
        <v>38.46</v>
      </c>
      <c r="CR7" s="24" t="s">
        <v>102</v>
      </c>
      <c r="CS7" s="24" t="s">
        <v>102</v>
      </c>
      <c r="CT7" s="24" t="s">
        <v>102</v>
      </c>
      <c r="CU7" s="24" t="s">
        <v>102</v>
      </c>
      <c r="CV7" s="24">
        <v>44.52</v>
      </c>
      <c r="CW7" s="24">
        <v>45.56</v>
      </c>
      <c r="CX7" s="24" t="s">
        <v>102</v>
      </c>
      <c r="CY7" s="24" t="s">
        <v>102</v>
      </c>
      <c r="CZ7" s="24" t="s">
        <v>102</v>
      </c>
      <c r="DA7" s="24" t="s">
        <v>102</v>
      </c>
      <c r="DB7" s="24">
        <v>100</v>
      </c>
      <c r="DC7" s="24" t="s">
        <v>102</v>
      </c>
      <c r="DD7" s="24" t="s">
        <v>102</v>
      </c>
      <c r="DE7" s="24" t="s">
        <v>102</v>
      </c>
      <c r="DF7" s="24" t="s">
        <v>102</v>
      </c>
      <c r="DG7" s="24">
        <v>82.9</v>
      </c>
      <c r="DH7" s="24">
        <v>82.62</v>
      </c>
      <c r="DI7" s="24" t="s">
        <v>102</v>
      </c>
      <c r="DJ7" s="24" t="s">
        <v>102</v>
      </c>
      <c r="DK7" s="24" t="s">
        <v>102</v>
      </c>
      <c r="DL7" s="24" t="s">
        <v>102</v>
      </c>
      <c r="DM7" s="24">
        <v>5.52</v>
      </c>
      <c r="DN7" s="24" t="s">
        <v>102</v>
      </c>
      <c r="DO7" s="24" t="s">
        <v>102</v>
      </c>
      <c r="DP7" s="24" t="s">
        <v>102</v>
      </c>
      <c r="DQ7" s="24" t="s">
        <v>102</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2026-02-04T01:01:52Z</cp:lastPrinted>
  <dcterms:created xsi:type="dcterms:W3CDTF">2025-12-23T06:33:36Z</dcterms:created>
  <dcterms:modified xsi:type="dcterms:W3CDTF">2026-02-04T06:29:00Z</dcterms:modified>
  <cp:category/>
</cp:coreProperties>
</file>