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g1LeSsirKD86WwkZl75VlvUYoM0z4/JVmx1tPJBNeWkxdIauthG1J4Z0xtwvtYauy8OvAAYZex+P/Kt0HbBw==" workbookSaltValue="dAjxtEbcz022aIPeKOXgJw=="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<sst xmlns="http://schemas.openxmlformats.org/spreadsheetml/2006/main" xmlns:r="http://schemas.openxmlformats.org/officeDocument/2006/relationships" count="114" uniqueCount="114">
  <si>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</si>
  <si>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</si>
  <si>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</si>
  <si>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</si>
  <si>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</si>
  <si>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</si>
  <si>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</si>
  <si>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</si>
  <si>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</si>
  <si>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</si>
  <si>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</si>
  <si>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</si>
  <si>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</si>
  <si>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</si>
  <si>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</si>
  <si>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</si>
  <si>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</si>
  <si>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</si>
  <si>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</si>
  <si>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</si>
  <si>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</si>
  <si>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</si>
  <si>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</si>
  <si>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</si>
  <si>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</si>
  <si>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</si>
  <si>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</si>
  <si>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</si>
  <si>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</si>
  <si>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</si>
  <si>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</si>
  <si>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</si>
  <si>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</si>
  <si>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</si>
  <si>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</si>
  <si>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</si>
  <si>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</si>
  <si>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</si>
  <si>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</si>
  <si>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</si>
  <si>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</si>
  <si>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</si>
  <si>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</si>
  <si>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</si>
  <si>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</si>
  <si>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</si>
  <si>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</si>
  <si>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</si>
  <si>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</si>
  <si>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</si>
  <si>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</si>
  <si>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</si>
  <si>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</si>
  <si>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</si>
  <si>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</si>
  <si>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</si>
  <si>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</si>
  <si>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</si>
  <si>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</si>
  <si>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</si>
  <si>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</si>
  <si>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</si>
  <si>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</si>
  <si>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</si>
  <si>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</si>
  <si>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</si>
  <si>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</si>
  <si>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</si>
  <si>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</si>
  <si>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</si>
  <si>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</si>
  <si>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</si>
  <si>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</si>
  <si>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</si>
  <si>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</si>
  <si>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</si>
  <si>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</si>
  <si>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</si>
  <si>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</si>
  <si>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</si>
  <si>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</si>
  <si>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</si>
  <si>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</si>
  <si>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</si>
  <si>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</si>
  <si>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</si>
  <si>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</si>
  <si>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</si>
  <si>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</si>
  <si>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</si>
  <si>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</si>
  <si>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</si>
  <si>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</si>
  <si>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</si>
  <si>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</si>
  <si>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</si>
  <si>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</si>
  <si>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</si>
  <si>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</si>
  <si>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</si>
  <si>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</si>
  <si>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</si>
  <si>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</si>
  <si>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</si>
  <si>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</si>
  <si>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</si>
  <si>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</si>
  <si>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</si>
  <si>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</si>
  <si>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</si>
  <si>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</si>
  <si>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建設事業は平成14年度に完了している。現在、法定耐用年数に達するものはなく、今後当分の間は更新事業は発生しない予定である。
　①有形固定資産減価償却率は、年々上昇している。また、今後も上昇するものと見込んでいる。
　施設は各戸に設置する浄化槽のみで、管渠は有していない。</t>
  </si>
  <si>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</si>
  <si>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当事業は、対象世帯6戸の極めて小規模な事業であり、一般会計からの繰入れや長期前受金戻入など、使用料以外の収入のほか、公共下水道等他の事業と一体で経営しなければ、健全性が保てない状況である。
　総収益のうち下水道使用料の占める割合は43%で、繰出基準に基づく一般会計繰入金など使用料以外の収入を含めても費用を賄えおらず、①経常収支比率は50%台で推移している。
　当事業においては累積欠損金が生じているが、他事業も含めた会計全体で欠損金が生じないよう、更なる経費削減に努める。
　流動負債に次年度償還予定の企業債を含んでいるため、③流動比率は低い水準となっているが、当該償還財源は次年度の使用料（一体で経営する他事業分も含む）及び一般会計繰入金を予定している。
　④企業債残高対事業規模比率は、企業債残高の減少により低下した。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⑦施設利用率が低いが、その要因は浄化槽の人槽規模に対し1戸当たりの人数が少ないこと等が考えられる。
　⑧水洗化率は100%である。</t>
    <rPh sb="171" eb="172">
      <t>ダイ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</si>
</sst>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50</c:v>
                </c:pt>
                <c:pt idx="2">
                  <c:v>37.5</c:v>
                </c:pt>
                <c:pt idx="3">
                  <c:v>37.5</c:v>
                </c:pt>
                <c:pt idx="4">
                  <c:v>33.33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61.56</c:v>
                </c:pt>
                <c:pt idx="1">
                  <c:v>58.43</c:v>
                </c:pt>
                <c:pt idx="2">
                  <c:v>56.91</c:v>
                </c:pt>
                <c:pt idx="3">
                  <c:v>55.1</c:v>
                </c:pt>
                <c:pt idx="4">
                  <c:v>54.2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39.15</c:v>
                </c:pt>
                <c:pt idx="1">
                  <c:v>44.09</c:v>
                </c:pt>
                <c:pt idx="2">
                  <c:v>49.04</c:v>
                </c:pt>
                <c:pt idx="3">
                  <c:v>54.01</c:v>
                </c:pt>
                <c:pt idx="4">
                  <c:v>58.95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1597.64</c:v>
                </c:pt>
                <c:pt idx="1">
                  <c:v>1759.52</c:v>
                </c:pt>
                <c:pt idx="2">
                  <c:v>2098.4299999999998</c:v>
                </c:pt>
                <c:pt idx="3">
                  <c:v>2558.58</c:v>
                </c:pt>
                <c:pt idx="4">
                  <c:v>2868.52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7.58</c:v>
                </c:pt>
                <c:pt idx="1">
                  <c:v>7.64</c:v>
                </c:pt>
                <c:pt idx="2">
                  <c:v>5.32</c:v>
                </c:pt>
                <c:pt idx="3">
                  <c:v>5.99</c:v>
                </c:pt>
                <c:pt idx="4">
                  <c:v>5.23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281.13</c:v>
                </c:pt>
                <c:pt idx="1">
                  <c:v>250</c:v>
                </c:pt>
                <c:pt idx="2">
                  <c:v>251.83</c:v>
                </c:pt>
                <c:pt idx="3">
                  <c:v>286.39</c:v>
                </c:pt>
                <c:pt idx="4">
                  <c:v>224.69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43.89</c:v>
                </c:pt>
                <c:pt idx="1">
                  <c:v>40.46</c:v>
                </c:pt>
                <c:pt idx="2">
                  <c:v>37.97</c:v>
                </c:pt>
                <c:pt idx="3">
                  <c:v>34.770000000000003</c:v>
                </c:pt>
                <c:pt idx="4">
                  <c:v>33.47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345.99</c:v>
                </c:pt>
                <c:pt idx="1">
                  <c:v>376.36</c:v>
                </c:pt>
                <c:pt idx="2">
                  <c:v>399.21</c:v>
                </c:pt>
                <c:pt idx="3">
                  <c:v>443.84</c:v>
                </c:pt>
                <c:pt idx="4">
                  <c:v>476.85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2" workbookViewId="0">
      <selection activeCell="E11" sqref="E11"/>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-17.18</v>
      </c>
      <c r="J10" s="7"/>
      <c r="K10" s="7"/>
      <c r="L10" s="7"/>
      <c r="M10" s="7"/>
      <c r="N10" s="7"/>
      <c r="O10" s="7"/>
      <c r="P10" s="7">
        <f>データ!P6</f>
        <v>1.e-002</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15</v>
      </c>
      <c r="AM10" s="21"/>
      <c r="AN10" s="21"/>
      <c r="AO10" s="21"/>
      <c r="AP10" s="21"/>
      <c r="AQ10" s="21"/>
      <c r="AR10" s="21"/>
      <c r="AS10" s="21"/>
      <c r="AT10" s="7">
        <f>データ!W6</f>
        <v>0.24</v>
      </c>
      <c r="AU10" s="7"/>
      <c r="AV10" s="7"/>
      <c r="AW10" s="7"/>
      <c r="AX10" s="7"/>
      <c r="AY10" s="7"/>
      <c r="AZ10" s="7"/>
      <c r="BA10" s="7"/>
      <c r="BB10" s="7">
        <f>データ!X6</f>
        <v>62.5</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qlR/8wWjKbs7XsOs53y1tRkNMk58m2Kphe/T86JSsbEB8tR/clBhutWCpYUnCcy4XaUBS+cnCEfrAff2fBuUwQ==" saltValue="NXExmKJ9ERaKA35bfZKdi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60</v>
      </c>
      <c r="D3" s="64" t="s">
        <v>39</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27</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85</v>
      </c>
      <c r="Z5" s="72" t="s">
        <v>86</v>
      </c>
      <c r="AA5" s="72" t="s">
        <v>87</v>
      </c>
      <c r="AB5" s="72" t="s">
        <v>88</v>
      </c>
      <c r="AC5" s="72" t="s">
        <v>89</v>
      </c>
      <c r="AD5" s="72" t="s">
        <v>91</v>
      </c>
      <c r="AE5" s="72" t="s">
        <v>92</v>
      </c>
      <c r="AF5" s="72" t="s">
        <v>93</v>
      </c>
      <c r="AG5" s="72" t="s">
        <v>94</v>
      </c>
      <c r="AH5" s="72" t="s">
        <v>95</v>
      </c>
      <c r="AI5" s="72" t="s">
        <v>46</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322016</v>
      </c>
      <c r="D6" s="67">
        <f t="shared" si="1"/>
        <v>46</v>
      </c>
      <c r="E6" s="67">
        <f t="shared" si="1"/>
        <v>18</v>
      </c>
      <c r="F6" s="67">
        <f t="shared" si="1"/>
        <v>1</v>
      </c>
      <c r="G6" s="67">
        <f t="shared" si="1"/>
        <v>0</v>
      </c>
      <c r="H6" s="67" t="str">
        <f t="shared" si="1"/>
        <v>島根県　松江市</v>
      </c>
      <c r="I6" s="67" t="str">
        <f t="shared" si="1"/>
        <v>法適用</v>
      </c>
      <c r="J6" s="67" t="str">
        <f t="shared" si="1"/>
        <v>下水道事業</v>
      </c>
      <c r="K6" s="67" t="str">
        <f t="shared" si="1"/>
        <v>個別排水処理</v>
      </c>
      <c r="L6" s="67" t="str">
        <f t="shared" si="1"/>
        <v>L2</v>
      </c>
      <c r="M6" s="67" t="str">
        <f t="shared" si="1"/>
        <v>自治体職員</v>
      </c>
      <c r="N6" s="75" t="str">
        <f t="shared" si="1"/>
        <v>-</v>
      </c>
      <c r="O6" s="75">
        <f t="shared" si="1"/>
        <v>-17.18</v>
      </c>
      <c r="P6" s="75">
        <f t="shared" si="1"/>
        <v>1.e-002</v>
      </c>
      <c r="Q6" s="75">
        <f t="shared" si="1"/>
        <v>100</v>
      </c>
      <c r="R6" s="75">
        <f t="shared" si="1"/>
        <v>3080</v>
      </c>
      <c r="S6" s="75">
        <f t="shared" si="1"/>
        <v>194313</v>
      </c>
      <c r="T6" s="75">
        <f t="shared" si="1"/>
        <v>572.96</v>
      </c>
      <c r="U6" s="75">
        <f t="shared" si="1"/>
        <v>339.14</v>
      </c>
      <c r="V6" s="75">
        <f t="shared" si="1"/>
        <v>15</v>
      </c>
      <c r="W6" s="75">
        <f t="shared" si="1"/>
        <v>0.24</v>
      </c>
      <c r="X6" s="75">
        <f t="shared" si="1"/>
        <v>62.5</v>
      </c>
      <c r="Y6" s="83">
        <f t="shared" ref="Y6:AH6" si="2">IF(Y7="",NA(),Y7)</f>
        <v>61.56</v>
      </c>
      <c r="Z6" s="83">
        <f t="shared" si="2"/>
        <v>58.43</v>
      </c>
      <c r="AA6" s="83">
        <f t="shared" si="2"/>
        <v>56.91</v>
      </c>
      <c r="AB6" s="83">
        <f t="shared" si="2"/>
        <v>55.1</v>
      </c>
      <c r="AC6" s="83">
        <f t="shared" si="2"/>
        <v>54.2</v>
      </c>
      <c r="AD6" s="83">
        <f t="shared" si="2"/>
        <v>96.14</v>
      </c>
      <c r="AE6" s="83">
        <f t="shared" si="2"/>
        <v>95.6</v>
      </c>
      <c r="AF6" s="83">
        <f t="shared" si="2"/>
        <v>93.57</v>
      </c>
      <c r="AG6" s="83">
        <f t="shared" si="2"/>
        <v>96.48</v>
      </c>
      <c r="AH6" s="83">
        <f t="shared" si="2"/>
        <v>100.84</v>
      </c>
      <c r="AI6" s="75" t="str">
        <f>IF(AI7="","",IF(AI7="-","【-】","【"&amp;SUBSTITUTE(TEXT(AI7,"#,##0.00"),"-","△")&amp;"】"))</f>
        <v>【100.11】</v>
      </c>
      <c r="AJ6" s="83">
        <f t="shared" ref="AJ6:AS6" si="3">IF(AJ7="",NA(),AJ7)</f>
        <v>1597.64</v>
      </c>
      <c r="AK6" s="83">
        <f t="shared" si="3"/>
        <v>1759.52</v>
      </c>
      <c r="AL6" s="83">
        <f t="shared" si="3"/>
        <v>2098.4299999999998</v>
      </c>
      <c r="AM6" s="83">
        <f t="shared" si="3"/>
        <v>2558.58</v>
      </c>
      <c r="AN6" s="83">
        <f t="shared" si="3"/>
        <v>2868.52</v>
      </c>
      <c r="AO6" s="83">
        <f t="shared" si="3"/>
        <v>237</v>
      </c>
      <c r="AP6" s="83">
        <f t="shared" si="3"/>
        <v>257.23</v>
      </c>
      <c r="AQ6" s="83">
        <f t="shared" si="3"/>
        <v>293.54000000000002</v>
      </c>
      <c r="AR6" s="83">
        <f t="shared" si="3"/>
        <v>224.6</v>
      </c>
      <c r="AS6" s="83">
        <f t="shared" si="3"/>
        <v>135.16999999999999</v>
      </c>
      <c r="AT6" s="75" t="str">
        <f>IF(AT7="","",IF(AT7="-","【-】","【"&amp;SUBSTITUTE(TEXT(AT7,"#,##0.00"),"-","△")&amp;"】"))</f>
        <v>【144.34】</v>
      </c>
      <c r="AU6" s="83">
        <f t="shared" ref="AU6:BD6" si="4">IF(AU7="",NA(),AU7)</f>
        <v>7.58</v>
      </c>
      <c r="AV6" s="83">
        <f t="shared" si="4"/>
        <v>7.64</v>
      </c>
      <c r="AW6" s="83">
        <f t="shared" si="4"/>
        <v>5.32</v>
      </c>
      <c r="AX6" s="83">
        <f t="shared" si="4"/>
        <v>5.99</v>
      </c>
      <c r="AY6" s="83">
        <f t="shared" si="4"/>
        <v>5.23</v>
      </c>
      <c r="AZ6" s="83">
        <f t="shared" si="4"/>
        <v>135.35</v>
      </c>
      <c r="BA6" s="83">
        <f t="shared" si="4"/>
        <v>150.91999999999999</v>
      </c>
      <c r="BB6" s="83">
        <f t="shared" si="4"/>
        <v>151.72</v>
      </c>
      <c r="BC6" s="83">
        <f t="shared" si="4"/>
        <v>132.16</v>
      </c>
      <c r="BD6" s="83">
        <f t="shared" si="4"/>
        <v>113.41</v>
      </c>
      <c r="BE6" s="75" t="str">
        <f>IF(BE7="","",IF(BE7="-","【-】","【"&amp;SUBSTITUTE(TEXT(BE7,"#,##0.00"),"-","△")&amp;"】"))</f>
        <v>【114.26】</v>
      </c>
      <c r="BF6" s="83">
        <f t="shared" ref="BF6:BO6" si="5">IF(BF7="",NA(),BF7)</f>
        <v>281.13</v>
      </c>
      <c r="BG6" s="83">
        <f t="shared" si="5"/>
        <v>250</v>
      </c>
      <c r="BH6" s="83">
        <f t="shared" si="5"/>
        <v>251.83</v>
      </c>
      <c r="BI6" s="83">
        <f t="shared" si="5"/>
        <v>286.39</v>
      </c>
      <c r="BJ6" s="83">
        <f t="shared" si="5"/>
        <v>224.69</v>
      </c>
      <c r="BK6" s="83">
        <f t="shared" si="5"/>
        <v>782.91</v>
      </c>
      <c r="BL6" s="83">
        <f t="shared" si="5"/>
        <v>783.21</v>
      </c>
      <c r="BM6" s="83">
        <f t="shared" si="5"/>
        <v>902.04</v>
      </c>
      <c r="BN6" s="83">
        <f t="shared" si="5"/>
        <v>992.16</v>
      </c>
      <c r="BO6" s="83">
        <f t="shared" si="5"/>
        <v>950.64</v>
      </c>
      <c r="BP6" s="75" t="str">
        <f>IF(BP7="","",IF(BP7="-","【-】","【"&amp;SUBSTITUTE(TEXT(BP7,"#,##0.00"),"-","△")&amp;"】"))</f>
        <v>【876.32】</v>
      </c>
      <c r="BQ6" s="83">
        <f t="shared" ref="BQ6:BZ6" si="6">IF(BQ7="",NA(),BQ7)</f>
        <v>43.89</v>
      </c>
      <c r="BR6" s="83">
        <f t="shared" si="6"/>
        <v>40.46</v>
      </c>
      <c r="BS6" s="83">
        <f t="shared" si="6"/>
        <v>37.97</v>
      </c>
      <c r="BT6" s="83">
        <f t="shared" si="6"/>
        <v>34.770000000000003</v>
      </c>
      <c r="BU6" s="83">
        <f t="shared" si="6"/>
        <v>33.47</v>
      </c>
      <c r="BV6" s="83">
        <f t="shared" si="6"/>
        <v>49.38</v>
      </c>
      <c r="BW6" s="83">
        <f t="shared" si="6"/>
        <v>48.53</v>
      </c>
      <c r="BX6" s="83">
        <f t="shared" si="6"/>
        <v>46.11</v>
      </c>
      <c r="BY6" s="83">
        <f t="shared" si="6"/>
        <v>45.55</v>
      </c>
      <c r="BZ6" s="83">
        <f t="shared" si="6"/>
        <v>38.549999999999997</v>
      </c>
      <c r="CA6" s="75" t="str">
        <f>IF(CA7="","",IF(CA7="-","【-】","【"&amp;SUBSTITUTE(TEXT(CA7,"#,##0.00"),"-","△")&amp;"】"))</f>
        <v>【39.48】</v>
      </c>
      <c r="CB6" s="83">
        <f t="shared" ref="CB6:CK6" si="7">IF(CB7="",NA(),CB7)</f>
        <v>345.99</v>
      </c>
      <c r="CC6" s="83">
        <f t="shared" si="7"/>
        <v>376.36</v>
      </c>
      <c r="CD6" s="83">
        <f t="shared" si="7"/>
        <v>399.21</v>
      </c>
      <c r="CE6" s="83">
        <f t="shared" si="7"/>
        <v>443.84</v>
      </c>
      <c r="CF6" s="83">
        <f t="shared" si="7"/>
        <v>476.85</v>
      </c>
      <c r="CG6" s="83">
        <f t="shared" si="7"/>
        <v>316.97000000000003</v>
      </c>
      <c r="CH6" s="83">
        <f t="shared" si="7"/>
        <v>326.17</v>
      </c>
      <c r="CI6" s="83">
        <f t="shared" si="7"/>
        <v>336.93</v>
      </c>
      <c r="CJ6" s="83">
        <f t="shared" si="7"/>
        <v>331.17</v>
      </c>
      <c r="CK6" s="83">
        <f t="shared" si="7"/>
        <v>391.34</v>
      </c>
      <c r="CL6" s="75" t="str">
        <f>IF(CL7="","",IF(CL7="-","【-】","【"&amp;SUBSTITUTE(TEXT(CL7,"#,##0.00"),"-","△")&amp;"】"))</f>
        <v>【390.09】</v>
      </c>
      <c r="CM6" s="83">
        <f t="shared" ref="CM6:CV6" si="8">IF(CM7="",NA(),CM7)</f>
        <v>50</v>
      </c>
      <c r="CN6" s="83">
        <f t="shared" si="8"/>
        <v>50</v>
      </c>
      <c r="CO6" s="83">
        <f t="shared" si="8"/>
        <v>37.5</v>
      </c>
      <c r="CP6" s="83">
        <f t="shared" si="8"/>
        <v>37.5</v>
      </c>
      <c r="CQ6" s="83">
        <f t="shared" si="8"/>
        <v>33.33</v>
      </c>
      <c r="CR6" s="83">
        <f t="shared" si="8"/>
        <v>46.36</v>
      </c>
      <c r="CS6" s="83">
        <f t="shared" si="8"/>
        <v>46.45</v>
      </c>
      <c r="CT6" s="83">
        <f t="shared" si="8"/>
        <v>45.36</v>
      </c>
      <c r="CU6" s="83">
        <f t="shared" si="8"/>
        <v>45.93</v>
      </c>
      <c r="CV6" s="83">
        <f t="shared" si="8"/>
        <v>44.52</v>
      </c>
      <c r="CW6" s="75" t="str">
        <f>IF(CW7="","",IF(CW7="-","【-】","【"&amp;SUBSTITUTE(TEXT(CW7,"#,##0.00"),"-","△")&amp;"】"))</f>
        <v>【45.56】</v>
      </c>
      <c r="CX6" s="83">
        <f t="shared" ref="CX6:DG6" si="9">IF(CX7="",NA(),CX7)</f>
        <v>100</v>
      </c>
      <c r="CY6" s="83">
        <f t="shared" si="9"/>
        <v>100</v>
      </c>
      <c r="CZ6" s="83">
        <f t="shared" si="9"/>
        <v>100</v>
      </c>
      <c r="DA6" s="83">
        <f t="shared" si="9"/>
        <v>100</v>
      </c>
      <c r="DB6" s="83">
        <f t="shared" si="9"/>
        <v>100</v>
      </c>
      <c r="DC6" s="83">
        <f t="shared" si="9"/>
        <v>83.08</v>
      </c>
      <c r="DD6" s="83">
        <f t="shared" si="9"/>
        <v>82.61</v>
      </c>
      <c r="DE6" s="83">
        <f t="shared" si="9"/>
        <v>82.21</v>
      </c>
      <c r="DF6" s="83">
        <f t="shared" si="9"/>
        <v>82.98</v>
      </c>
      <c r="DG6" s="83">
        <f t="shared" si="9"/>
        <v>82.9</v>
      </c>
      <c r="DH6" s="75" t="str">
        <f>IF(DH7="","",IF(DH7="-","【-】","【"&amp;SUBSTITUTE(TEXT(DH7,"#,##0.00"),"-","△")&amp;"】"))</f>
        <v>【82.62】</v>
      </c>
      <c r="DI6" s="83">
        <f t="shared" ref="DI6:DR6" si="10">IF(DI7="",NA(),DI7)</f>
        <v>39.15</v>
      </c>
      <c r="DJ6" s="83">
        <f t="shared" si="10"/>
        <v>44.09</v>
      </c>
      <c r="DK6" s="83">
        <f t="shared" si="10"/>
        <v>49.04</v>
      </c>
      <c r="DL6" s="83">
        <f t="shared" si="10"/>
        <v>54.01</v>
      </c>
      <c r="DM6" s="83">
        <f t="shared" si="10"/>
        <v>58.95</v>
      </c>
      <c r="DN6" s="83">
        <f t="shared" si="10"/>
        <v>33.75</v>
      </c>
      <c r="DO6" s="83">
        <f t="shared" si="10"/>
        <v>36.21</v>
      </c>
      <c r="DP6" s="83">
        <f t="shared" si="10"/>
        <v>39.69</v>
      </c>
      <c r="DQ6" s="83">
        <f t="shared" si="10"/>
        <v>39.700000000000003</v>
      </c>
      <c r="DR6" s="83">
        <f t="shared" si="10"/>
        <v>39.79</v>
      </c>
      <c r="DS6" s="75" t="str">
        <f>IF(DS7="","",IF(DS7="-","【-】","【"&amp;SUBSTITUTE(TEXT(DS7,"#,##0.00"),"-","△")&amp;"】"))</f>
        <v>【39.30】</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322016</v>
      </c>
      <c r="D7" s="68">
        <v>46</v>
      </c>
      <c r="E7" s="68">
        <v>18</v>
      </c>
      <c r="F7" s="68">
        <v>1</v>
      </c>
      <c r="G7" s="68">
        <v>0</v>
      </c>
      <c r="H7" s="68" t="s">
        <v>97</v>
      </c>
      <c r="I7" s="68" t="s">
        <v>98</v>
      </c>
      <c r="J7" s="68" t="s">
        <v>99</v>
      </c>
      <c r="K7" s="68" t="s">
        <v>33</v>
      </c>
      <c r="L7" s="68" t="s">
        <v>84</v>
      </c>
      <c r="M7" s="68" t="s">
        <v>100</v>
      </c>
      <c r="N7" s="76" t="s">
        <v>101</v>
      </c>
      <c r="O7" s="76">
        <v>-17.18</v>
      </c>
      <c r="P7" s="76">
        <v>1.e-002</v>
      </c>
      <c r="Q7" s="76">
        <v>100</v>
      </c>
      <c r="R7" s="76">
        <v>3080</v>
      </c>
      <c r="S7" s="76">
        <v>194313</v>
      </c>
      <c r="T7" s="76">
        <v>572.96</v>
      </c>
      <c r="U7" s="76">
        <v>339.14</v>
      </c>
      <c r="V7" s="76">
        <v>15</v>
      </c>
      <c r="W7" s="76">
        <v>0.24</v>
      </c>
      <c r="X7" s="76">
        <v>62.5</v>
      </c>
      <c r="Y7" s="76">
        <v>61.56</v>
      </c>
      <c r="Z7" s="76">
        <v>58.43</v>
      </c>
      <c r="AA7" s="76">
        <v>56.91</v>
      </c>
      <c r="AB7" s="76">
        <v>55.1</v>
      </c>
      <c r="AC7" s="76">
        <v>54.2</v>
      </c>
      <c r="AD7" s="76">
        <v>96.14</v>
      </c>
      <c r="AE7" s="76">
        <v>95.6</v>
      </c>
      <c r="AF7" s="76">
        <v>93.57</v>
      </c>
      <c r="AG7" s="76">
        <v>96.48</v>
      </c>
      <c r="AH7" s="76">
        <v>100.84</v>
      </c>
      <c r="AI7" s="76">
        <v>100.11</v>
      </c>
      <c r="AJ7" s="76">
        <v>1597.64</v>
      </c>
      <c r="AK7" s="76">
        <v>1759.52</v>
      </c>
      <c r="AL7" s="76">
        <v>2098.4299999999998</v>
      </c>
      <c r="AM7" s="76">
        <v>2558.58</v>
      </c>
      <c r="AN7" s="76">
        <v>2868.52</v>
      </c>
      <c r="AO7" s="76">
        <v>237</v>
      </c>
      <c r="AP7" s="76">
        <v>257.23</v>
      </c>
      <c r="AQ7" s="76">
        <v>293.54000000000002</v>
      </c>
      <c r="AR7" s="76">
        <v>224.6</v>
      </c>
      <c r="AS7" s="76">
        <v>135.16999999999999</v>
      </c>
      <c r="AT7" s="76">
        <v>144.34</v>
      </c>
      <c r="AU7" s="76">
        <v>7.58</v>
      </c>
      <c r="AV7" s="76">
        <v>7.64</v>
      </c>
      <c r="AW7" s="76">
        <v>5.32</v>
      </c>
      <c r="AX7" s="76">
        <v>5.99</v>
      </c>
      <c r="AY7" s="76">
        <v>5.23</v>
      </c>
      <c r="AZ7" s="76">
        <v>135.35</v>
      </c>
      <c r="BA7" s="76">
        <v>150.91999999999999</v>
      </c>
      <c r="BB7" s="76">
        <v>151.72</v>
      </c>
      <c r="BC7" s="76">
        <v>132.16</v>
      </c>
      <c r="BD7" s="76">
        <v>113.41</v>
      </c>
      <c r="BE7" s="76">
        <v>114.26</v>
      </c>
      <c r="BF7" s="76">
        <v>281.13</v>
      </c>
      <c r="BG7" s="76">
        <v>250</v>
      </c>
      <c r="BH7" s="76">
        <v>251.83</v>
      </c>
      <c r="BI7" s="76">
        <v>286.39</v>
      </c>
      <c r="BJ7" s="76">
        <v>224.69</v>
      </c>
      <c r="BK7" s="76">
        <v>782.91</v>
      </c>
      <c r="BL7" s="76">
        <v>783.21</v>
      </c>
      <c r="BM7" s="76">
        <v>902.04</v>
      </c>
      <c r="BN7" s="76">
        <v>992.16</v>
      </c>
      <c r="BO7" s="76">
        <v>950.64</v>
      </c>
      <c r="BP7" s="76">
        <v>876.32</v>
      </c>
      <c r="BQ7" s="76">
        <v>43.89</v>
      </c>
      <c r="BR7" s="76">
        <v>40.46</v>
      </c>
      <c r="BS7" s="76">
        <v>37.97</v>
      </c>
      <c r="BT7" s="76">
        <v>34.770000000000003</v>
      </c>
      <c r="BU7" s="76">
        <v>33.47</v>
      </c>
      <c r="BV7" s="76">
        <v>49.38</v>
      </c>
      <c r="BW7" s="76">
        <v>48.53</v>
      </c>
      <c r="BX7" s="76">
        <v>46.11</v>
      </c>
      <c r="BY7" s="76">
        <v>45.55</v>
      </c>
      <c r="BZ7" s="76">
        <v>38.549999999999997</v>
      </c>
      <c r="CA7" s="76">
        <v>39.479999999999997</v>
      </c>
      <c r="CB7" s="76">
        <v>345.99</v>
      </c>
      <c r="CC7" s="76">
        <v>376.36</v>
      </c>
      <c r="CD7" s="76">
        <v>399.21</v>
      </c>
      <c r="CE7" s="76">
        <v>443.84</v>
      </c>
      <c r="CF7" s="76">
        <v>476.85</v>
      </c>
      <c r="CG7" s="76">
        <v>316.97000000000003</v>
      </c>
      <c r="CH7" s="76">
        <v>326.17</v>
      </c>
      <c r="CI7" s="76">
        <v>336.93</v>
      </c>
      <c r="CJ7" s="76">
        <v>331.17</v>
      </c>
      <c r="CK7" s="76">
        <v>391.34</v>
      </c>
      <c r="CL7" s="76">
        <v>390.09</v>
      </c>
      <c r="CM7" s="76">
        <v>50</v>
      </c>
      <c r="CN7" s="76">
        <v>50</v>
      </c>
      <c r="CO7" s="76">
        <v>37.5</v>
      </c>
      <c r="CP7" s="76">
        <v>37.5</v>
      </c>
      <c r="CQ7" s="76">
        <v>33.33</v>
      </c>
      <c r="CR7" s="76">
        <v>46.36</v>
      </c>
      <c r="CS7" s="76">
        <v>46.45</v>
      </c>
      <c r="CT7" s="76">
        <v>45.36</v>
      </c>
      <c r="CU7" s="76">
        <v>45.93</v>
      </c>
      <c r="CV7" s="76">
        <v>44.52</v>
      </c>
      <c r="CW7" s="76">
        <v>45.56</v>
      </c>
      <c r="CX7" s="76">
        <v>100</v>
      </c>
      <c r="CY7" s="76">
        <v>100</v>
      </c>
      <c r="CZ7" s="76">
        <v>100</v>
      </c>
      <c r="DA7" s="76">
        <v>100</v>
      </c>
      <c r="DB7" s="76">
        <v>100</v>
      </c>
      <c r="DC7" s="76">
        <v>83.08</v>
      </c>
      <c r="DD7" s="76">
        <v>82.61</v>
      </c>
      <c r="DE7" s="76">
        <v>82.21</v>
      </c>
      <c r="DF7" s="76">
        <v>82.98</v>
      </c>
      <c r="DG7" s="76">
        <v>82.9</v>
      </c>
      <c r="DH7" s="76">
        <v>82.62</v>
      </c>
      <c r="DI7" s="76">
        <v>39.15</v>
      </c>
      <c r="DJ7" s="76">
        <v>44.09</v>
      </c>
      <c r="DK7" s="76">
        <v>49.04</v>
      </c>
      <c r="DL7" s="76">
        <v>54.01</v>
      </c>
      <c r="DM7" s="76">
        <v>58.95</v>
      </c>
      <c r="DN7" s="76">
        <v>33.75</v>
      </c>
      <c r="DO7" s="76">
        <v>36.21</v>
      </c>
      <c r="DP7" s="76">
        <v>39.69</v>
      </c>
      <c r="DQ7" s="76">
        <v>39.700000000000003</v>
      </c>
      <c r="DR7" s="76">
        <v>39.79</v>
      </c>
      <c r="DS7" s="76">
        <v>39.299999999999997</v>
      </c>
      <c r="DT7" s="76" t="s">
        <v>101</v>
      </c>
      <c r="DU7" s="76" t="s">
        <v>101</v>
      </c>
      <c r="DV7" s="76" t="s">
        <v>101</v>
      </c>
      <c r="DW7" s="76" t="s">
        <v>101</v>
      </c>
      <c r="DX7" s="76" t="s">
        <v>101</v>
      </c>
      <c r="DY7" s="76" t="s">
        <v>101</v>
      </c>
      <c r="DZ7" s="76" t="s">
        <v>101</v>
      </c>
      <c r="EA7" s="76" t="s">
        <v>101</v>
      </c>
      <c r="EB7" s="76" t="s">
        <v>101</v>
      </c>
      <c r="EC7" s="76" t="s">
        <v>101</v>
      </c>
      <c r="ED7" s="76" t="s">
        <v>101</v>
      </c>
      <c r="EE7" s="76" t="s">
        <v>101</v>
      </c>
      <c r="EF7" s="76" t="s">
        <v>101</v>
      </c>
      <c r="EG7" s="76" t="s">
        <v>101</v>
      </c>
      <c r="EH7" s="76" t="s">
        <v>101</v>
      </c>
      <c r="EI7" s="76" t="s">
        <v>101</v>
      </c>
      <c r="EJ7" s="76" t="s">
        <v>101</v>
      </c>
      <c r="EK7" s="76" t="s">
        <v>101</v>
      </c>
      <c r="EL7" s="76" t="s">
        <v>101</v>
      </c>
      <c r="EM7" s="76" t="s">
        <v>101</v>
      </c>
      <c r="EN7" s="76" t="s">
        <v>101</v>
      </c>
      <c r="EO7" s="76" t="s">
        <v>101</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2026-01-29T07:49:30Z</cp:lastPrinted>
  <dcterms:created xsi:type="dcterms:W3CDTF">2025-12-23T06:33:35Z</dcterms:created>
  <dcterms:modified xsi:type="dcterms:W3CDTF">2026-02-04T01:37:20Z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2026-02-04T01:37:20Z</vt:filetime>
  </property>
</Properties>
</file>