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I1HlsXwvCFhrqAmKz8pRbrmXyEh6kXyXHWLWzzB3R4wmNnwbL2uNbk57GcDwz6f4QOpSC7meYC7rFwHte83GA==" workbookSaltValue="0QaFHeuYUQuUBZ61n/OuAQ=="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<sst xmlns="http://schemas.openxmlformats.org/spreadsheetml/2006/main" xmlns:r="http://schemas.openxmlformats.org/officeDocument/2006/relationships" count="114" uniqueCount="114">
  <si>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</si>
  <si>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</si>
  <si>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</si>
  <si>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</si>
  <si>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</si>
  <si>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</si>
  <si>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</si>
  <si>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</si>
  <si>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</si>
  <si>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</si>
  <si>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</si>
  <si>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</si>
  <si>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</si>
  <si>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</si>
  <si>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</si>
  <si>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</si>
  <si>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</si>
  <si>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</si>
  <si>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</si>
  <si>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</si>
  <si>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</si>
  <si>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</si>
  <si>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</si>
  <si>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</si>
  <si>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</si>
  <si>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</si>
  <si>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</si>
  <si>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</si>
  <si>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</si>
  <si>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</si>
  <si>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</si>
  <si>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</si>
  <si>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</si>
  <si>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</si>
  <si>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</si>
  <si>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</si>
  <si>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</si>
  <si>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</si>
  <si>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</si>
  <si>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</si>
  <si>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</si>
  <si>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</si>
  <si>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</si>
  <si>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</si>
  <si>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</si>
  <si>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</si>
  <si>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</si>
  <si>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</si>
  <si>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</si>
  <si>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</si>
  <si>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</si>
  <si>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</si>
  <si>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</si>
  <si>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</si>
  <si>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</si>
  <si>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</si>
  <si>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</si>
  <si>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</si>
  <si>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</si>
  <si>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</si>
  <si>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</si>
  <si>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</si>
  <si>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</si>
  <si>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</si>
  <si>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</si>
  <si>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</si>
  <si>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</si>
  <si>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</si>
  <si>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</si>
  <si>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</si>
  <si>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</si>
  <si>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</si>
  <si>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</si>
  <si>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</si>
  <si>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</si>
  <si>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</si>
  <si>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</si>
  <si>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</si>
  <si>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</si>
  <si>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</si>
  <si>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</si>
  <si>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</si>
  <si>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</si>
  <si>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</si>
  <si>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</si>
  <si>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</si>
  <si>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</si>
  <si>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</si>
  <si>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</si>
  <si>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</si>
  <si>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</si>
  <si>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</si>
  <si>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</si>
  <si>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</si>
  <si>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</si>
  <si>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</si>
  <si>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</si>
  <si>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</si>
  <si>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特定地域生活排水処理</t>
  </si>
  <si>
    <t>K2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</si>
  <si>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</si>
  <si>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</si>
  <si>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</si>
  <si>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</si>
  <si>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</si>
  <si>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</si>
  <si>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</si>
  <si>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</si>
  <si>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</si>
  <si>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</si>
  <si>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</si>
  <si>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①有形固定資産減価償却率は、年々上昇してきており、類似団体を上回っている。また、今後も上昇するものと見込んでいる。
　施設は各戸に設置する浄化槽のみで、管渠は有していない。</t>
  </si>
  <si>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</si>
  <si>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当事業は、一般会計からの繰入れや長期前受金戻入など、使用料以外の収入のほか、公共下水道等他の事業と一体で経営しなければ、健全性が保てない状況である。
　①経常収支比率が100%を下回り、総収益のうち下水道使用料の占める割合は45%で、繰出基準に基づく一般会計繰入金など使用料以外の収入を含めても費用を賄えておらず、①経常収支比率は60%前後で推移している。
　当事業においては累積欠損金が生じているが、他事業も含めた会計全体で欠損金が生じないよう、更なる経費削減に努める。
　流動負債に次年度償還予定の企業債を含んでいるため、③流動比率は低い水準となっているが、当該償還財源は次年度の使用料（一体で経営する他事業分も含む）及び一般会計繰入金を予定している。
　④企業債残高対事業規模比率は、企業債残高の減少により低下した。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⑦施設利用率が低いが、その要因は浄化槽の人槽規模に対し1戸当たりの人数が少ないこと等が考えられる。
　⑧水洗化率は100%である。</t>
    <rPh sb="357" eb="359">
      <t>テイカ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</si>
</sst>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48.45</c:v>
                </c:pt>
                <c:pt idx="1">
                  <c:v>47.2</c:v>
                </c:pt>
                <c:pt idx="2">
                  <c:v>46.4</c:v>
                </c:pt>
                <c:pt idx="3">
                  <c:v>44.79</c:v>
                </c:pt>
                <c:pt idx="4">
                  <c:v>46.82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61.31</c:v>
                </c:pt>
                <c:pt idx="1">
                  <c:v>62.3</c:v>
                </c:pt>
                <c:pt idx="2">
                  <c:v>61.22</c:v>
                </c:pt>
                <c:pt idx="3">
                  <c:v>59.04</c:v>
                </c:pt>
                <c:pt idx="4">
                  <c:v>58.56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99.03</c:v>
                </c:pt>
                <c:pt idx="1">
                  <c:v>100.41</c:v>
                </c:pt>
                <c:pt idx="2">
                  <c:v>100.17</c:v>
                </c:pt>
                <c:pt idx="3">
                  <c:v>96.95</c:v>
                </c:pt>
                <c:pt idx="4">
                  <c:v>99.24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30.45</c:v>
                </c:pt>
                <c:pt idx="1">
                  <c:v>34.659999999999997</c:v>
                </c:pt>
                <c:pt idx="2">
                  <c:v>38.799999999999997</c:v>
                </c:pt>
                <c:pt idx="3">
                  <c:v>42.93</c:v>
                </c:pt>
                <c:pt idx="4">
                  <c:v>46.85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15.74</c:v>
                </c:pt>
                <c:pt idx="1">
                  <c:v>21.02</c:v>
                </c:pt>
                <c:pt idx="2">
                  <c:v>24.31</c:v>
                </c:pt>
                <c:pt idx="3">
                  <c:v>26.92</c:v>
                </c:pt>
                <c:pt idx="4">
                  <c:v>27.57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1012.93</c:v>
                </c:pt>
                <c:pt idx="1">
                  <c:v>1179.29</c:v>
                </c:pt>
                <c:pt idx="2">
                  <c:v>1347.64</c:v>
                </c:pt>
                <c:pt idx="3">
                  <c:v>1547.6</c:v>
                </c:pt>
                <c:pt idx="4">
                  <c:v>1682.23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74.239999999999995</c:v>
                </c:pt>
                <c:pt idx="1">
                  <c:v>83.92</c:v>
                </c:pt>
                <c:pt idx="2">
                  <c:v>89.31</c:v>
                </c:pt>
                <c:pt idx="3">
                  <c:v>91.33</c:v>
                </c:pt>
                <c:pt idx="4">
                  <c:v>89.91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16.11</c:v>
                </c:pt>
                <c:pt idx="1">
                  <c:v>17.059999999999999</c:v>
                </c:pt>
                <c:pt idx="2">
                  <c:v>15.08</c:v>
                </c:pt>
                <c:pt idx="3">
                  <c:v>14.63</c:v>
                </c:pt>
                <c:pt idx="4">
                  <c:v>66.02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100.47</c:v>
                </c:pt>
                <c:pt idx="1">
                  <c:v>122.71</c:v>
                </c:pt>
                <c:pt idx="2">
                  <c:v>138.19999999999999</c:v>
                </c:pt>
                <c:pt idx="3">
                  <c:v>126.97</c:v>
                </c:pt>
                <c:pt idx="4">
                  <c:v>103.61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390.77</c:v>
                </c:pt>
                <c:pt idx="1">
                  <c:v>364.87</c:v>
                </c:pt>
                <c:pt idx="2">
                  <c:v>353.81</c:v>
                </c:pt>
                <c:pt idx="3">
                  <c:v>380.79</c:v>
                </c:pt>
                <c:pt idx="4">
                  <c:v>288.73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38.409999999999997</c:v>
                </c:pt>
                <c:pt idx="1">
                  <c:v>40.22</c:v>
                </c:pt>
                <c:pt idx="2">
                  <c:v>39.03</c:v>
                </c:pt>
                <c:pt idx="3">
                  <c:v>36.83</c:v>
                </c:pt>
                <c:pt idx="4">
                  <c:v>39.11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415.13</c:v>
                </c:pt>
                <c:pt idx="1">
                  <c:v>396.89</c:v>
                </c:pt>
                <c:pt idx="2">
                  <c:v>408.91</c:v>
                </c:pt>
                <c:pt idx="3">
                  <c:v>436.02</c:v>
                </c:pt>
                <c:pt idx="4">
                  <c:v>411.88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90" zoomScaleNormal="90" workbookViewId="0">
      <selection activeCell="D13" sqref="D1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12</v>
      </c>
      <c r="BM8" s="41"/>
      <c r="BN8" s="52" t="s">
        <v>20</v>
      </c>
      <c r="BO8" s="52"/>
      <c r="BP8" s="52"/>
      <c r="BQ8" s="52"/>
      <c r="BR8" s="52"/>
      <c r="BS8" s="52"/>
      <c r="BT8" s="52"/>
      <c r="BU8" s="52"/>
      <c r="BV8" s="52"/>
      <c r="BW8" s="52"/>
      <c r="BX8" s="52"/>
      <c r="BY8" s="56"/>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2"/>
      <c r="BN9" s="53" t="s">
        <v>36</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31.06</v>
      </c>
      <c r="J10" s="7"/>
      <c r="K10" s="7"/>
      <c r="L10" s="7"/>
      <c r="M10" s="7"/>
      <c r="N10" s="7"/>
      <c r="O10" s="7"/>
      <c r="P10" s="7">
        <f>データ!P6</f>
        <v>0.81</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1562</v>
      </c>
      <c r="AM10" s="21"/>
      <c r="AN10" s="21"/>
      <c r="AO10" s="21"/>
      <c r="AP10" s="21"/>
      <c r="AQ10" s="21"/>
      <c r="AR10" s="21"/>
      <c r="AS10" s="21"/>
      <c r="AT10" s="7">
        <f>データ!W6</f>
        <v>215.85</v>
      </c>
      <c r="AU10" s="7"/>
      <c r="AV10" s="7"/>
      <c r="AW10" s="7"/>
      <c r="AX10" s="7"/>
      <c r="AY10" s="7"/>
      <c r="AZ10" s="7"/>
      <c r="BA10" s="7"/>
      <c r="BB10" s="7">
        <f>データ!X6</f>
        <v>7.24</v>
      </c>
      <c r="BC10" s="7"/>
      <c r="BD10" s="7"/>
      <c r="BE10" s="7"/>
      <c r="BF10" s="7"/>
      <c r="BG10" s="7"/>
      <c r="BH10" s="7"/>
      <c r="BI10" s="7"/>
      <c r="BJ10" s="2"/>
      <c r="BK10" s="2"/>
      <c r="BL10" s="29" t="s">
        <v>37</v>
      </c>
      <c r="BM10" s="43"/>
      <c r="BN10" s="54" t="s">
        <v>39</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112</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oNOGFULcE+17v/aVCGRZMgmpOkwLGFFUBa/QPegIszTwLQHqXZ76VedRy6XWHztKWJyeb6fvBKchzrlZrBFKg==" saltValue="yAOGCSQX5eGvVcI48Uryt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57</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19</v>
      </c>
      <c r="B3" s="70" t="s">
        <v>31</v>
      </c>
      <c r="C3" s="70" t="s">
        <v>59</v>
      </c>
      <c r="D3" s="70" t="s">
        <v>38</v>
      </c>
      <c r="E3" s="70" t="s">
        <v>4</v>
      </c>
      <c r="F3" s="70" t="s">
        <v>3</v>
      </c>
      <c r="G3" s="70" t="s">
        <v>24</v>
      </c>
      <c r="H3" s="76" t="s">
        <v>60</v>
      </c>
      <c r="I3" s="79"/>
      <c r="J3" s="79"/>
      <c r="K3" s="79"/>
      <c r="L3" s="79"/>
      <c r="M3" s="79"/>
      <c r="N3" s="79"/>
      <c r="O3" s="79"/>
      <c r="P3" s="79"/>
      <c r="Q3" s="79"/>
      <c r="R3" s="79"/>
      <c r="S3" s="79"/>
      <c r="T3" s="79"/>
      <c r="U3" s="79"/>
      <c r="V3" s="79"/>
      <c r="W3" s="79"/>
      <c r="X3" s="84"/>
      <c r="Y3" s="87" t="s">
        <v>54</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10</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61</v>
      </c>
      <c r="B4" s="71"/>
      <c r="C4" s="71"/>
      <c r="D4" s="71"/>
      <c r="E4" s="71"/>
      <c r="F4" s="71"/>
      <c r="G4" s="71"/>
      <c r="H4" s="77"/>
      <c r="I4" s="80"/>
      <c r="J4" s="80"/>
      <c r="K4" s="80"/>
      <c r="L4" s="80"/>
      <c r="M4" s="80"/>
      <c r="N4" s="80"/>
      <c r="O4" s="80"/>
      <c r="P4" s="80"/>
      <c r="Q4" s="80"/>
      <c r="R4" s="80"/>
      <c r="S4" s="80"/>
      <c r="T4" s="80"/>
      <c r="U4" s="80"/>
      <c r="V4" s="80"/>
      <c r="W4" s="80"/>
      <c r="X4" s="85"/>
      <c r="Y4" s="88" t="s">
        <v>52</v>
      </c>
      <c r="Z4" s="88"/>
      <c r="AA4" s="88"/>
      <c r="AB4" s="88"/>
      <c r="AC4" s="88"/>
      <c r="AD4" s="88"/>
      <c r="AE4" s="88"/>
      <c r="AF4" s="88"/>
      <c r="AG4" s="88"/>
      <c r="AH4" s="88"/>
      <c r="AI4" s="88"/>
      <c r="AJ4" s="88" t="s">
        <v>46</v>
      </c>
      <c r="AK4" s="88"/>
      <c r="AL4" s="88"/>
      <c r="AM4" s="88"/>
      <c r="AN4" s="88"/>
      <c r="AO4" s="88"/>
      <c r="AP4" s="88"/>
      <c r="AQ4" s="88"/>
      <c r="AR4" s="88"/>
      <c r="AS4" s="88"/>
      <c r="AT4" s="88"/>
      <c r="AU4" s="88" t="s">
        <v>27</v>
      </c>
      <c r="AV4" s="88"/>
      <c r="AW4" s="88"/>
      <c r="AX4" s="88"/>
      <c r="AY4" s="88"/>
      <c r="AZ4" s="88"/>
      <c r="BA4" s="88"/>
      <c r="BB4" s="88"/>
      <c r="BC4" s="88"/>
      <c r="BD4" s="88"/>
      <c r="BE4" s="88"/>
      <c r="BF4" s="88" t="s">
        <v>63</v>
      </c>
      <c r="BG4" s="88"/>
      <c r="BH4" s="88"/>
      <c r="BI4" s="88"/>
      <c r="BJ4" s="88"/>
      <c r="BK4" s="88"/>
      <c r="BL4" s="88"/>
      <c r="BM4" s="88"/>
      <c r="BN4" s="88"/>
      <c r="BO4" s="88"/>
      <c r="BP4" s="88"/>
      <c r="BQ4" s="88" t="s">
        <v>14</v>
      </c>
      <c r="BR4" s="88"/>
      <c r="BS4" s="88"/>
      <c r="BT4" s="88"/>
      <c r="BU4" s="88"/>
      <c r="BV4" s="88"/>
      <c r="BW4" s="88"/>
      <c r="BX4" s="88"/>
      <c r="BY4" s="88"/>
      <c r="BZ4" s="88"/>
      <c r="CA4" s="88"/>
      <c r="CB4" s="88" t="s">
        <v>62</v>
      </c>
      <c r="CC4" s="88"/>
      <c r="CD4" s="88"/>
      <c r="CE4" s="88"/>
      <c r="CF4" s="88"/>
      <c r="CG4" s="88"/>
      <c r="CH4" s="88"/>
      <c r="CI4" s="88"/>
      <c r="CJ4" s="88"/>
      <c r="CK4" s="88"/>
      <c r="CL4" s="88"/>
      <c r="CM4" s="88" t="s">
        <v>1</v>
      </c>
      <c r="CN4" s="88"/>
      <c r="CO4" s="88"/>
      <c r="CP4" s="88"/>
      <c r="CQ4" s="88"/>
      <c r="CR4" s="88"/>
      <c r="CS4" s="88"/>
      <c r="CT4" s="88"/>
      <c r="CU4" s="88"/>
      <c r="CV4" s="88"/>
      <c r="CW4" s="88"/>
      <c r="CX4" s="88" t="s">
        <v>64</v>
      </c>
      <c r="CY4" s="88"/>
      <c r="CZ4" s="88"/>
      <c r="DA4" s="88"/>
      <c r="DB4" s="88"/>
      <c r="DC4" s="88"/>
      <c r="DD4" s="88"/>
      <c r="DE4" s="88"/>
      <c r="DF4" s="88"/>
      <c r="DG4" s="88"/>
      <c r="DH4" s="88"/>
      <c r="DI4" s="88" t="s">
        <v>65</v>
      </c>
      <c r="DJ4" s="88"/>
      <c r="DK4" s="88"/>
      <c r="DL4" s="88"/>
      <c r="DM4" s="88"/>
      <c r="DN4" s="88"/>
      <c r="DO4" s="88"/>
      <c r="DP4" s="88"/>
      <c r="DQ4" s="88"/>
      <c r="DR4" s="88"/>
      <c r="DS4" s="88"/>
      <c r="DT4" s="88" t="s">
        <v>66</v>
      </c>
      <c r="DU4" s="88"/>
      <c r="DV4" s="88"/>
      <c r="DW4" s="88"/>
      <c r="DX4" s="88"/>
      <c r="DY4" s="88"/>
      <c r="DZ4" s="88"/>
      <c r="EA4" s="88"/>
      <c r="EB4" s="88"/>
      <c r="EC4" s="88"/>
      <c r="ED4" s="88"/>
      <c r="EE4" s="88" t="s">
        <v>67</v>
      </c>
      <c r="EF4" s="88"/>
      <c r="EG4" s="88"/>
      <c r="EH4" s="88"/>
      <c r="EI4" s="88"/>
      <c r="EJ4" s="88"/>
      <c r="EK4" s="88"/>
      <c r="EL4" s="88"/>
      <c r="EM4" s="88"/>
      <c r="EN4" s="88"/>
      <c r="EO4" s="88"/>
    </row>
    <row r="5" spans="1:148">
      <c r="A5" s="68" t="s">
        <v>68</v>
      </c>
      <c r="B5" s="72"/>
      <c r="C5" s="72"/>
      <c r="D5" s="72"/>
      <c r="E5" s="72"/>
      <c r="F5" s="72"/>
      <c r="G5" s="72"/>
      <c r="H5" s="78" t="s">
        <v>58</v>
      </c>
      <c r="I5" s="78" t="s">
        <v>69</v>
      </c>
      <c r="J5" s="78" t="s">
        <v>70</v>
      </c>
      <c r="K5" s="78" t="s">
        <v>71</v>
      </c>
      <c r="L5" s="78" t="s">
        <v>72</v>
      </c>
      <c r="M5" s="78" t="s">
        <v>5</v>
      </c>
      <c r="N5" s="78" t="s">
        <v>73</v>
      </c>
      <c r="O5" s="78" t="s">
        <v>74</v>
      </c>
      <c r="P5" s="78" t="s">
        <v>75</v>
      </c>
      <c r="Q5" s="78" t="s">
        <v>76</v>
      </c>
      <c r="R5" s="78" t="s">
        <v>77</v>
      </c>
      <c r="S5" s="78" t="s">
        <v>78</v>
      </c>
      <c r="T5" s="78" t="s">
        <v>79</v>
      </c>
      <c r="U5" s="78" t="s">
        <v>0</v>
      </c>
      <c r="V5" s="78" t="s">
        <v>80</v>
      </c>
      <c r="W5" s="78" t="s">
        <v>81</v>
      </c>
      <c r="X5" s="78" t="s">
        <v>82</v>
      </c>
      <c r="Y5" s="78" t="s">
        <v>83</v>
      </c>
      <c r="Z5" s="78" t="s">
        <v>84</v>
      </c>
      <c r="AA5" s="78" t="s">
        <v>85</v>
      </c>
      <c r="AB5" s="78" t="s">
        <v>86</v>
      </c>
      <c r="AC5" s="78" t="s">
        <v>87</v>
      </c>
      <c r="AD5" s="78" t="s">
        <v>89</v>
      </c>
      <c r="AE5" s="78" t="s">
        <v>90</v>
      </c>
      <c r="AF5" s="78" t="s">
        <v>91</v>
      </c>
      <c r="AG5" s="78" t="s">
        <v>92</v>
      </c>
      <c r="AH5" s="78" t="s">
        <v>93</v>
      </c>
      <c r="AI5" s="78" t="s">
        <v>45</v>
      </c>
      <c r="AJ5" s="78" t="s">
        <v>83</v>
      </c>
      <c r="AK5" s="78" t="s">
        <v>84</v>
      </c>
      <c r="AL5" s="78" t="s">
        <v>85</v>
      </c>
      <c r="AM5" s="78" t="s">
        <v>86</v>
      </c>
      <c r="AN5" s="78" t="s">
        <v>87</v>
      </c>
      <c r="AO5" s="78" t="s">
        <v>89</v>
      </c>
      <c r="AP5" s="78" t="s">
        <v>90</v>
      </c>
      <c r="AQ5" s="78" t="s">
        <v>91</v>
      </c>
      <c r="AR5" s="78" t="s">
        <v>92</v>
      </c>
      <c r="AS5" s="78" t="s">
        <v>93</v>
      </c>
      <c r="AT5" s="78" t="s">
        <v>88</v>
      </c>
      <c r="AU5" s="78" t="s">
        <v>83</v>
      </c>
      <c r="AV5" s="78" t="s">
        <v>84</v>
      </c>
      <c r="AW5" s="78" t="s">
        <v>85</v>
      </c>
      <c r="AX5" s="78" t="s">
        <v>86</v>
      </c>
      <c r="AY5" s="78" t="s">
        <v>87</v>
      </c>
      <c r="AZ5" s="78" t="s">
        <v>89</v>
      </c>
      <c r="BA5" s="78" t="s">
        <v>90</v>
      </c>
      <c r="BB5" s="78" t="s">
        <v>91</v>
      </c>
      <c r="BC5" s="78" t="s">
        <v>92</v>
      </c>
      <c r="BD5" s="78" t="s">
        <v>93</v>
      </c>
      <c r="BE5" s="78" t="s">
        <v>88</v>
      </c>
      <c r="BF5" s="78" t="s">
        <v>83</v>
      </c>
      <c r="BG5" s="78" t="s">
        <v>84</v>
      </c>
      <c r="BH5" s="78" t="s">
        <v>85</v>
      </c>
      <c r="BI5" s="78" t="s">
        <v>86</v>
      </c>
      <c r="BJ5" s="78" t="s">
        <v>87</v>
      </c>
      <c r="BK5" s="78" t="s">
        <v>89</v>
      </c>
      <c r="BL5" s="78" t="s">
        <v>90</v>
      </c>
      <c r="BM5" s="78" t="s">
        <v>91</v>
      </c>
      <c r="BN5" s="78" t="s">
        <v>92</v>
      </c>
      <c r="BO5" s="78" t="s">
        <v>93</v>
      </c>
      <c r="BP5" s="78" t="s">
        <v>88</v>
      </c>
      <c r="BQ5" s="78" t="s">
        <v>83</v>
      </c>
      <c r="BR5" s="78" t="s">
        <v>84</v>
      </c>
      <c r="BS5" s="78" t="s">
        <v>85</v>
      </c>
      <c r="BT5" s="78" t="s">
        <v>86</v>
      </c>
      <c r="BU5" s="78" t="s">
        <v>87</v>
      </c>
      <c r="BV5" s="78" t="s">
        <v>89</v>
      </c>
      <c r="BW5" s="78" t="s">
        <v>90</v>
      </c>
      <c r="BX5" s="78" t="s">
        <v>91</v>
      </c>
      <c r="BY5" s="78" t="s">
        <v>92</v>
      </c>
      <c r="BZ5" s="78" t="s">
        <v>93</v>
      </c>
      <c r="CA5" s="78" t="s">
        <v>88</v>
      </c>
      <c r="CB5" s="78" t="s">
        <v>83</v>
      </c>
      <c r="CC5" s="78" t="s">
        <v>84</v>
      </c>
      <c r="CD5" s="78" t="s">
        <v>85</v>
      </c>
      <c r="CE5" s="78" t="s">
        <v>86</v>
      </c>
      <c r="CF5" s="78" t="s">
        <v>87</v>
      </c>
      <c r="CG5" s="78" t="s">
        <v>89</v>
      </c>
      <c r="CH5" s="78" t="s">
        <v>90</v>
      </c>
      <c r="CI5" s="78" t="s">
        <v>91</v>
      </c>
      <c r="CJ5" s="78" t="s">
        <v>92</v>
      </c>
      <c r="CK5" s="78" t="s">
        <v>93</v>
      </c>
      <c r="CL5" s="78" t="s">
        <v>88</v>
      </c>
      <c r="CM5" s="78" t="s">
        <v>83</v>
      </c>
      <c r="CN5" s="78" t="s">
        <v>84</v>
      </c>
      <c r="CO5" s="78" t="s">
        <v>85</v>
      </c>
      <c r="CP5" s="78" t="s">
        <v>86</v>
      </c>
      <c r="CQ5" s="78" t="s">
        <v>87</v>
      </c>
      <c r="CR5" s="78" t="s">
        <v>89</v>
      </c>
      <c r="CS5" s="78" t="s">
        <v>90</v>
      </c>
      <c r="CT5" s="78" t="s">
        <v>91</v>
      </c>
      <c r="CU5" s="78" t="s">
        <v>92</v>
      </c>
      <c r="CV5" s="78" t="s">
        <v>93</v>
      </c>
      <c r="CW5" s="78" t="s">
        <v>88</v>
      </c>
      <c r="CX5" s="78" t="s">
        <v>83</v>
      </c>
      <c r="CY5" s="78" t="s">
        <v>84</v>
      </c>
      <c r="CZ5" s="78" t="s">
        <v>85</v>
      </c>
      <c r="DA5" s="78" t="s">
        <v>86</v>
      </c>
      <c r="DB5" s="78" t="s">
        <v>87</v>
      </c>
      <c r="DC5" s="78" t="s">
        <v>89</v>
      </c>
      <c r="DD5" s="78" t="s">
        <v>90</v>
      </c>
      <c r="DE5" s="78" t="s">
        <v>91</v>
      </c>
      <c r="DF5" s="78" t="s">
        <v>92</v>
      </c>
      <c r="DG5" s="78" t="s">
        <v>93</v>
      </c>
      <c r="DH5" s="78" t="s">
        <v>88</v>
      </c>
      <c r="DI5" s="78" t="s">
        <v>83</v>
      </c>
      <c r="DJ5" s="78" t="s">
        <v>84</v>
      </c>
      <c r="DK5" s="78" t="s">
        <v>85</v>
      </c>
      <c r="DL5" s="78" t="s">
        <v>86</v>
      </c>
      <c r="DM5" s="78" t="s">
        <v>87</v>
      </c>
      <c r="DN5" s="78" t="s">
        <v>89</v>
      </c>
      <c r="DO5" s="78" t="s">
        <v>90</v>
      </c>
      <c r="DP5" s="78" t="s">
        <v>91</v>
      </c>
      <c r="DQ5" s="78" t="s">
        <v>92</v>
      </c>
      <c r="DR5" s="78" t="s">
        <v>93</v>
      </c>
      <c r="DS5" s="78" t="s">
        <v>88</v>
      </c>
      <c r="DT5" s="78" t="s">
        <v>83</v>
      </c>
      <c r="DU5" s="78" t="s">
        <v>84</v>
      </c>
      <c r="DV5" s="78" t="s">
        <v>85</v>
      </c>
      <c r="DW5" s="78" t="s">
        <v>86</v>
      </c>
      <c r="DX5" s="78" t="s">
        <v>87</v>
      </c>
      <c r="DY5" s="78" t="s">
        <v>89</v>
      </c>
      <c r="DZ5" s="78" t="s">
        <v>90</v>
      </c>
      <c r="EA5" s="78" t="s">
        <v>91</v>
      </c>
      <c r="EB5" s="78" t="s">
        <v>92</v>
      </c>
      <c r="EC5" s="78" t="s">
        <v>93</v>
      </c>
      <c r="ED5" s="78" t="s">
        <v>88</v>
      </c>
      <c r="EE5" s="78" t="s">
        <v>83</v>
      </c>
      <c r="EF5" s="78" t="s">
        <v>84</v>
      </c>
      <c r="EG5" s="78" t="s">
        <v>85</v>
      </c>
      <c r="EH5" s="78" t="s">
        <v>86</v>
      </c>
      <c r="EI5" s="78" t="s">
        <v>87</v>
      </c>
      <c r="EJ5" s="78" t="s">
        <v>89</v>
      </c>
      <c r="EK5" s="78" t="s">
        <v>90</v>
      </c>
      <c r="EL5" s="78" t="s">
        <v>91</v>
      </c>
      <c r="EM5" s="78" t="s">
        <v>92</v>
      </c>
      <c r="EN5" s="78" t="s">
        <v>93</v>
      </c>
      <c r="EO5" s="78" t="s">
        <v>88</v>
      </c>
    </row>
    <row r="6" spans="1:148" s="67" customFormat="1">
      <c r="A6" s="68" t="s">
        <v>94</v>
      </c>
      <c r="B6" s="73">
        <f t="shared" ref="B6:X6" si="1">B7</f>
        <v>2024</v>
      </c>
      <c r="C6" s="73">
        <f t="shared" si="1"/>
        <v>322016</v>
      </c>
      <c r="D6" s="73">
        <f t="shared" si="1"/>
        <v>46</v>
      </c>
      <c r="E6" s="73">
        <f t="shared" si="1"/>
        <v>18</v>
      </c>
      <c r="F6" s="73">
        <f t="shared" si="1"/>
        <v>0</v>
      </c>
      <c r="G6" s="73">
        <f t="shared" si="1"/>
        <v>0</v>
      </c>
      <c r="H6" s="73" t="str">
        <f t="shared" si="1"/>
        <v>島根県　松江市</v>
      </c>
      <c r="I6" s="73" t="str">
        <f t="shared" si="1"/>
        <v>法適用</v>
      </c>
      <c r="J6" s="73" t="str">
        <f t="shared" si="1"/>
        <v>下水道事業</v>
      </c>
      <c r="K6" s="73" t="str">
        <f t="shared" si="1"/>
        <v>特定地域生活排水処理</v>
      </c>
      <c r="L6" s="73" t="str">
        <f t="shared" si="1"/>
        <v>K2</v>
      </c>
      <c r="M6" s="73" t="str">
        <f t="shared" si="1"/>
        <v>自治体職員</v>
      </c>
      <c r="N6" s="81" t="str">
        <f t="shared" si="1"/>
        <v>-</v>
      </c>
      <c r="O6" s="81">
        <f t="shared" si="1"/>
        <v>31.06</v>
      </c>
      <c r="P6" s="81">
        <f t="shared" si="1"/>
        <v>0.81</v>
      </c>
      <c r="Q6" s="81">
        <f t="shared" si="1"/>
        <v>100</v>
      </c>
      <c r="R6" s="81">
        <f t="shared" si="1"/>
        <v>3080</v>
      </c>
      <c r="S6" s="81">
        <f t="shared" si="1"/>
        <v>194313</v>
      </c>
      <c r="T6" s="81">
        <f t="shared" si="1"/>
        <v>572.96</v>
      </c>
      <c r="U6" s="81">
        <f t="shared" si="1"/>
        <v>339.14</v>
      </c>
      <c r="V6" s="81">
        <f t="shared" si="1"/>
        <v>1562</v>
      </c>
      <c r="W6" s="81">
        <f t="shared" si="1"/>
        <v>215.85</v>
      </c>
      <c r="X6" s="81">
        <f t="shared" si="1"/>
        <v>7.24</v>
      </c>
      <c r="Y6" s="89">
        <f t="shared" ref="Y6:AH6" si="2">IF(Y7="",NA(),Y7)</f>
        <v>61.31</v>
      </c>
      <c r="Z6" s="89">
        <f t="shared" si="2"/>
        <v>62.3</v>
      </c>
      <c r="AA6" s="89">
        <f t="shared" si="2"/>
        <v>61.22</v>
      </c>
      <c r="AB6" s="89">
        <f t="shared" si="2"/>
        <v>59.04</v>
      </c>
      <c r="AC6" s="89">
        <f t="shared" si="2"/>
        <v>58.56</v>
      </c>
      <c r="AD6" s="89">
        <f t="shared" si="2"/>
        <v>99.03</v>
      </c>
      <c r="AE6" s="89">
        <f t="shared" si="2"/>
        <v>100.41</v>
      </c>
      <c r="AF6" s="89">
        <f t="shared" si="2"/>
        <v>100.17</v>
      </c>
      <c r="AG6" s="89">
        <f t="shared" si="2"/>
        <v>96.95</v>
      </c>
      <c r="AH6" s="89">
        <f t="shared" si="2"/>
        <v>99.24</v>
      </c>
      <c r="AI6" s="81" t="str">
        <f>IF(AI7="","",IF(AI7="-","【-】","【"&amp;SUBSTITUTE(TEXT(AI7,"#,##0.00"),"-","△")&amp;"】"))</f>
        <v>【100.06】</v>
      </c>
      <c r="AJ6" s="89">
        <f t="shared" ref="AJ6:AS6" si="3">IF(AJ7="",NA(),AJ7)</f>
        <v>1012.93</v>
      </c>
      <c r="AK6" s="89">
        <f t="shared" si="3"/>
        <v>1179.29</v>
      </c>
      <c r="AL6" s="89">
        <f t="shared" si="3"/>
        <v>1347.64</v>
      </c>
      <c r="AM6" s="89">
        <f t="shared" si="3"/>
        <v>1547.6</v>
      </c>
      <c r="AN6" s="89">
        <f t="shared" si="3"/>
        <v>1682.23</v>
      </c>
      <c r="AO6" s="89">
        <f t="shared" si="3"/>
        <v>74.239999999999995</v>
      </c>
      <c r="AP6" s="89">
        <f t="shared" si="3"/>
        <v>83.92</v>
      </c>
      <c r="AQ6" s="89">
        <f t="shared" si="3"/>
        <v>89.31</v>
      </c>
      <c r="AR6" s="89">
        <f t="shared" si="3"/>
        <v>91.33</v>
      </c>
      <c r="AS6" s="89">
        <f t="shared" si="3"/>
        <v>89.91</v>
      </c>
      <c r="AT6" s="81" t="str">
        <f>IF(AT7="","",IF(AT7="-","【-】","【"&amp;SUBSTITUTE(TEXT(AT7,"#,##0.00"),"-","△")&amp;"】"))</f>
        <v>【84.61】</v>
      </c>
      <c r="AU6" s="89">
        <f t="shared" ref="AU6:BD6" si="4">IF(AU7="",NA(),AU7)</f>
        <v>16.11</v>
      </c>
      <c r="AV6" s="89">
        <f t="shared" si="4"/>
        <v>17.059999999999999</v>
      </c>
      <c r="AW6" s="89">
        <f t="shared" si="4"/>
        <v>15.08</v>
      </c>
      <c r="AX6" s="89">
        <f t="shared" si="4"/>
        <v>14.63</v>
      </c>
      <c r="AY6" s="89">
        <f t="shared" si="4"/>
        <v>66.02</v>
      </c>
      <c r="AZ6" s="89">
        <f t="shared" si="4"/>
        <v>100.47</v>
      </c>
      <c r="BA6" s="89">
        <f t="shared" si="4"/>
        <v>122.71</v>
      </c>
      <c r="BB6" s="89">
        <f t="shared" si="4"/>
        <v>138.19999999999999</v>
      </c>
      <c r="BC6" s="89">
        <f t="shared" si="4"/>
        <v>126.97</v>
      </c>
      <c r="BD6" s="89">
        <f t="shared" si="4"/>
        <v>103.61</v>
      </c>
      <c r="BE6" s="81" t="str">
        <f>IF(BE7="","",IF(BE7="-","【-】","【"&amp;SUBSTITUTE(TEXT(BE7,"#,##0.00"),"-","△")&amp;"】"))</f>
        <v>【106.63】</v>
      </c>
      <c r="BF6" s="89">
        <f t="shared" ref="BF6:BO6" si="5">IF(BF7="",NA(),BF7)</f>
        <v>390.77</v>
      </c>
      <c r="BG6" s="89">
        <f t="shared" si="5"/>
        <v>364.87</v>
      </c>
      <c r="BH6" s="89">
        <f t="shared" si="5"/>
        <v>353.81</v>
      </c>
      <c r="BI6" s="89">
        <f t="shared" si="5"/>
        <v>380.79</v>
      </c>
      <c r="BJ6" s="89">
        <f t="shared" si="5"/>
        <v>288.73</v>
      </c>
      <c r="BK6" s="89">
        <f t="shared" si="5"/>
        <v>294.27</v>
      </c>
      <c r="BL6" s="89">
        <f t="shared" si="5"/>
        <v>294.08999999999997</v>
      </c>
      <c r="BM6" s="89">
        <f t="shared" si="5"/>
        <v>294.08999999999997</v>
      </c>
      <c r="BN6" s="89">
        <f t="shared" si="5"/>
        <v>338.47</v>
      </c>
      <c r="BO6" s="89">
        <f t="shared" si="5"/>
        <v>368.83</v>
      </c>
      <c r="BP6" s="81" t="str">
        <f>IF(BP7="","",IF(BP7="-","【-】","【"&amp;SUBSTITUTE(TEXT(BP7,"#,##0.00"),"-","△")&amp;"】"))</f>
        <v>【386.06】</v>
      </c>
      <c r="BQ6" s="89">
        <f t="shared" ref="BQ6:BZ6" si="6">IF(BQ7="",NA(),BQ7)</f>
        <v>38.409999999999997</v>
      </c>
      <c r="BR6" s="89">
        <f t="shared" si="6"/>
        <v>40.22</v>
      </c>
      <c r="BS6" s="89">
        <f t="shared" si="6"/>
        <v>39.03</v>
      </c>
      <c r="BT6" s="89">
        <f t="shared" si="6"/>
        <v>36.83</v>
      </c>
      <c r="BU6" s="89">
        <f t="shared" si="6"/>
        <v>39.11</v>
      </c>
      <c r="BV6" s="89">
        <f t="shared" si="6"/>
        <v>60.59</v>
      </c>
      <c r="BW6" s="89">
        <f t="shared" si="6"/>
        <v>60</v>
      </c>
      <c r="BX6" s="89">
        <f t="shared" si="6"/>
        <v>59.01</v>
      </c>
      <c r="BY6" s="89">
        <f t="shared" si="6"/>
        <v>56.06</v>
      </c>
      <c r="BZ6" s="89">
        <f t="shared" si="6"/>
        <v>53.25</v>
      </c>
      <c r="CA6" s="81" t="str">
        <f>IF(CA7="","",IF(CA7="-","【-】","【"&amp;SUBSTITUTE(TEXT(CA7,"#,##0.00"),"-","△")&amp;"】"))</f>
        <v>【51.14】</v>
      </c>
      <c r="CB6" s="89">
        <f t="shared" ref="CB6:CK6" si="7">IF(CB7="",NA(),CB7)</f>
        <v>415.13</v>
      </c>
      <c r="CC6" s="89">
        <f t="shared" si="7"/>
        <v>396.89</v>
      </c>
      <c r="CD6" s="89">
        <f t="shared" si="7"/>
        <v>408.91</v>
      </c>
      <c r="CE6" s="89">
        <f t="shared" si="7"/>
        <v>436.02</v>
      </c>
      <c r="CF6" s="89">
        <f t="shared" si="7"/>
        <v>411.88</v>
      </c>
      <c r="CG6" s="89">
        <f t="shared" si="7"/>
        <v>280.23</v>
      </c>
      <c r="CH6" s="89">
        <f t="shared" si="7"/>
        <v>282.70999999999998</v>
      </c>
      <c r="CI6" s="89">
        <f t="shared" si="7"/>
        <v>291.82</v>
      </c>
      <c r="CJ6" s="89">
        <f t="shared" si="7"/>
        <v>304.36</v>
      </c>
      <c r="CK6" s="89">
        <f t="shared" si="7"/>
        <v>325.45</v>
      </c>
      <c r="CL6" s="81" t="str">
        <f>IF(CL7="","",IF(CL7="-","【-】","【"&amp;SUBSTITUTE(TEXT(CL7,"#,##0.00"),"-","△")&amp;"】"))</f>
        <v>【329.31】</v>
      </c>
      <c r="CM6" s="89">
        <f t="shared" ref="CM6:CV6" si="8">IF(CM7="",NA(),CM7)</f>
        <v>48.45</v>
      </c>
      <c r="CN6" s="89">
        <f t="shared" si="8"/>
        <v>47.2</v>
      </c>
      <c r="CO6" s="89">
        <f t="shared" si="8"/>
        <v>46.4</v>
      </c>
      <c r="CP6" s="89">
        <f t="shared" si="8"/>
        <v>44.79</v>
      </c>
      <c r="CQ6" s="89">
        <f t="shared" si="8"/>
        <v>46.82</v>
      </c>
      <c r="CR6" s="89">
        <f t="shared" si="8"/>
        <v>58.19</v>
      </c>
      <c r="CS6" s="89">
        <f t="shared" si="8"/>
        <v>56.52</v>
      </c>
      <c r="CT6" s="89">
        <f t="shared" si="8"/>
        <v>88.45</v>
      </c>
      <c r="CU6" s="89">
        <f t="shared" si="8"/>
        <v>54.08</v>
      </c>
      <c r="CV6" s="89">
        <f t="shared" si="8"/>
        <v>52.59</v>
      </c>
      <c r="CW6" s="81" t="str">
        <f>IF(CW7="","",IF(CW7="-","【-】","【"&amp;SUBSTITUTE(TEXT(CW7,"#,##0.00"),"-","△")&amp;"】"))</f>
        <v>【54.37】</v>
      </c>
      <c r="CX6" s="89">
        <f t="shared" ref="CX6:DG6" si="9">IF(CX7="",NA(),CX7)</f>
        <v>100</v>
      </c>
      <c r="CY6" s="89">
        <f t="shared" si="9"/>
        <v>100</v>
      </c>
      <c r="CZ6" s="89">
        <f t="shared" si="9"/>
        <v>100</v>
      </c>
      <c r="DA6" s="89">
        <f t="shared" si="9"/>
        <v>100</v>
      </c>
      <c r="DB6" s="89">
        <f t="shared" si="9"/>
        <v>100</v>
      </c>
      <c r="DC6" s="89">
        <f t="shared" si="9"/>
        <v>87.8</v>
      </c>
      <c r="DD6" s="89">
        <f t="shared" si="9"/>
        <v>88.43</v>
      </c>
      <c r="DE6" s="89">
        <f t="shared" si="9"/>
        <v>90.34</v>
      </c>
      <c r="DF6" s="89">
        <f t="shared" si="9"/>
        <v>90.57</v>
      </c>
      <c r="DG6" s="89">
        <f t="shared" si="9"/>
        <v>87.02</v>
      </c>
      <c r="DH6" s="81" t="str">
        <f>IF(DH7="","",IF(DH7="-","【-】","【"&amp;SUBSTITUTE(TEXT(DH7,"#,##0.00"),"-","△")&amp;"】"))</f>
        <v>【84.89】</v>
      </c>
      <c r="DI6" s="89">
        <f t="shared" ref="DI6:DR6" si="10">IF(DI7="",NA(),DI7)</f>
        <v>30.45</v>
      </c>
      <c r="DJ6" s="89">
        <f t="shared" si="10"/>
        <v>34.659999999999997</v>
      </c>
      <c r="DK6" s="89">
        <f t="shared" si="10"/>
        <v>38.799999999999997</v>
      </c>
      <c r="DL6" s="89">
        <f t="shared" si="10"/>
        <v>42.93</v>
      </c>
      <c r="DM6" s="89">
        <f t="shared" si="10"/>
        <v>46.85</v>
      </c>
      <c r="DN6" s="89">
        <f t="shared" si="10"/>
        <v>15.74</v>
      </c>
      <c r="DO6" s="89">
        <f t="shared" si="10"/>
        <v>21.02</v>
      </c>
      <c r="DP6" s="89">
        <f t="shared" si="10"/>
        <v>24.31</v>
      </c>
      <c r="DQ6" s="89">
        <f t="shared" si="10"/>
        <v>26.92</v>
      </c>
      <c r="DR6" s="89">
        <f t="shared" si="10"/>
        <v>27.57</v>
      </c>
      <c r="DS6" s="81" t="str">
        <f>IF(DS7="","",IF(DS7="-","【-】","【"&amp;SUBSTITUTE(TEXT(DS7,"#,##0.00"),"-","△")&amp;"】"))</f>
        <v>【26.38】</v>
      </c>
      <c r="DT6" s="89" t="str">
        <f t="shared" ref="DT6:EC6" si="11">IF(DT7="",NA(),DT7)</f>
        <v>-</v>
      </c>
      <c r="DU6" s="89" t="str">
        <f t="shared" si="11"/>
        <v>-</v>
      </c>
      <c r="DV6" s="89" t="str">
        <f t="shared" si="11"/>
        <v>-</v>
      </c>
      <c r="DW6" s="89" t="str">
        <f t="shared" si="11"/>
        <v>-</v>
      </c>
      <c r="DX6" s="89" t="str">
        <f t="shared" si="11"/>
        <v>-</v>
      </c>
      <c r="DY6" s="89" t="str">
        <f t="shared" si="11"/>
        <v>-</v>
      </c>
      <c r="DZ6" s="89" t="str">
        <f t="shared" si="11"/>
        <v>-</v>
      </c>
      <c r="EA6" s="89" t="str">
        <f t="shared" si="11"/>
        <v>-</v>
      </c>
      <c r="EB6" s="89" t="str">
        <f t="shared" si="11"/>
        <v>-</v>
      </c>
      <c r="EC6" s="89" t="str">
        <f t="shared" si="11"/>
        <v>-</v>
      </c>
      <c r="ED6" s="81" t="str">
        <f>IF(ED7="","",IF(ED7="-","【-】","【"&amp;SUBSTITUTE(TEXT(ED7,"#,##0.00"),"-","△")&amp;"】"))</f>
        <v>【-】</v>
      </c>
      <c r="EE6" s="89" t="str">
        <f t="shared" ref="EE6:EN6" si="12">IF(EE7="",NA(),EE7)</f>
        <v>-</v>
      </c>
      <c r="EF6" s="89" t="str">
        <f t="shared" si="12"/>
        <v>-</v>
      </c>
      <c r="EG6" s="89" t="str">
        <f t="shared" si="12"/>
        <v>-</v>
      </c>
      <c r="EH6" s="89" t="str">
        <f t="shared" si="12"/>
        <v>-</v>
      </c>
      <c r="EI6" s="89" t="str">
        <f t="shared" si="12"/>
        <v>-</v>
      </c>
      <c r="EJ6" s="89" t="str">
        <f t="shared" si="12"/>
        <v>-</v>
      </c>
      <c r="EK6" s="89" t="str">
        <f t="shared" si="12"/>
        <v>-</v>
      </c>
      <c r="EL6" s="89" t="str">
        <f t="shared" si="12"/>
        <v>-</v>
      </c>
      <c r="EM6" s="89" t="str">
        <f t="shared" si="12"/>
        <v>-</v>
      </c>
      <c r="EN6" s="89" t="str">
        <f t="shared" si="12"/>
        <v>-</v>
      </c>
      <c r="EO6" s="81" t="str">
        <f>IF(EO7="","",IF(EO7="-","【-】","【"&amp;SUBSTITUTE(TEXT(EO7,"#,##0.00"),"-","△")&amp;"】"))</f>
        <v>【-】</v>
      </c>
    </row>
    <row r="7" spans="1:148" s="67" customFormat="1">
      <c r="A7" s="68"/>
      <c r="B7" s="74">
        <v>2024</v>
      </c>
      <c r="C7" s="74">
        <v>322016</v>
      </c>
      <c r="D7" s="74">
        <v>46</v>
      </c>
      <c r="E7" s="74">
        <v>18</v>
      </c>
      <c r="F7" s="74">
        <v>0</v>
      </c>
      <c r="G7" s="74">
        <v>0</v>
      </c>
      <c r="H7" s="74" t="s">
        <v>95</v>
      </c>
      <c r="I7" s="74" t="s">
        <v>96</v>
      </c>
      <c r="J7" s="74" t="s">
        <v>97</v>
      </c>
      <c r="K7" s="74" t="s">
        <v>98</v>
      </c>
      <c r="L7" s="74" t="s">
        <v>99</v>
      </c>
      <c r="M7" s="74" t="s">
        <v>100</v>
      </c>
      <c r="N7" s="82" t="s">
        <v>101</v>
      </c>
      <c r="O7" s="82">
        <v>31.06</v>
      </c>
      <c r="P7" s="82">
        <v>0.81</v>
      </c>
      <c r="Q7" s="82">
        <v>100</v>
      </c>
      <c r="R7" s="82">
        <v>3080</v>
      </c>
      <c r="S7" s="82">
        <v>194313</v>
      </c>
      <c r="T7" s="82">
        <v>572.96</v>
      </c>
      <c r="U7" s="82">
        <v>339.14</v>
      </c>
      <c r="V7" s="82">
        <v>1562</v>
      </c>
      <c r="W7" s="82">
        <v>215.85</v>
      </c>
      <c r="X7" s="82">
        <v>7.24</v>
      </c>
      <c r="Y7" s="82">
        <v>61.31</v>
      </c>
      <c r="Z7" s="82">
        <v>62.3</v>
      </c>
      <c r="AA7" s="82">
        <v>61.22</v>
      </c>
      <c r="AB7" s="82">
        <v>59.04</v>
      </c>
      <c r="AC7" s="82">
        <v>58.56</v>
      </c>
      <c r="AD7" s="82">
        <v>99.03</v>
      </c>
      <c r="AE7" s="82">
        <v>100.41</v>
      </c>
      <c r="AF7" s="82">
        <v>100.17</v>
      </c>
      <c r="AG7" s="82">
        <v>96.95</v>
      </c>
      <c r="AH7" s="82">
        <v>99.24</v>
      </c>
      <c r="AI7" s="82">
        <v>100.06</v>
      </c>
      <c r="AJ7" s="82">
        <v>1012.93</v>
      </c>
      <c r="AK7" s="82">
        <v>1179.29</v>
      </c>
      <c r="AL7" s="82">
        <v>1347.64</v>
      </c>
      <c r="AM7" s="82">
        <v>1547.6</v>
      </c>
      <c r="AN7" s="82">
        <v>1682.23</v>
      </c>
      <c r="AO7" s="82">
        <v>74.239999999999995</v>
      </c>
      <c r="AP7" s="82">
        <v>83.92</v>
      </c>
      <c r="AQ7" s="82">
        <v>89.31</v>
      </c>
      <c r="AR7" s="82">
        <v>91.33</v>
      </c>
      <c r="AS7" s="82">
        <v>89.91</v>
      </c>
      <c r="AT7" s="82">
        <v>84.61</v>
      </c>
      <c r="AU7" s="82">
        <v>16.11</v>
      </c>
      <c r="AV7" s="82">
        <v>17.059999999999999</v>
      </c>
      <c r="AW7" s="82">
        <v>15.08</v>
      </c>
      <c r="AX7" s="82">
        <v>14.63</v>
      </c>
      <c r="AY7" s="82">
        <v>66.02</v>
      </c>
      <c r="AZ7" s="82">
        <v>100.47</v>
      </c>
      <c r="BA7" s="82">
        <v>122.71</v>
      </c>
      <c r="BB7" s="82">
        <v>138.19999999999999</v>
      </c>
      <c r="BC7" s="82">
        <v>126.97</v>
      </c>
      <c r="BD7" s="82">
        <v>103.61</v>
      </c>
      <c r="BE7" s="82">
        <v>106.63</v>
      </c>
      <c r="BF7" s="82">
        <v>390.77</v>
      </c>
      <c r="BG7" s="82">
        <v>364.87</v>
      </c>
      <c r="BH7" s="82">
        <v>353.81</v>
      </c>
      <c r="BI7" s="82">
        <v>380.79</v>
      </c>
      <c r="BJ7" s="82">
        <v>288.73</v>
      </c>
      <c r="BK7" s="82">
        <v>294.27</v>
      </c>
      <c r="BL7" s="82">
        <v>294.08999999999997</v>
      </c>
      <c r="BM7" s="82">
        <v>294.08999999999997</v>
      </c>
      <c r="BN7" s="82">
        <v>338.47</v>
      </c>
      <c r="BO7" s="82">
        <v>368.83</v>
      </c>
      <c r="BP7" s="82">
        <v>386.06</v>
      </c>
      <c r="BQ7" s="82">
        <v>38.409999999999997</v>
      </c>
      <c r="BR7" s="82">
        <v>40.22</v>
      </c>
      <c r="BS7" s="82">
        <v>39.03</v>
      </c>
      <c r="BT7" s="82">
        <v>36.83</v>
      </c>
      <c r="BU7" s="82">
        <v>39.11</v>
      </c>
      <c r="BV7" s="82">
        <v>60.59</v>
      </c>
      <c r="BW7" s="82">
        <v>60</v>
      </c>
      <c r="BX7" s="82">
        <v>59.01</v>
      </c>
      <c r="BY7" s="82">
        <v>56.06</v>
      </c>
      <c r="BZ7" s="82">
        <v>53.25</v>
      </c>
      <c r="CA7" s="82">
        <v>51.14</v>
      </c>
      <c r="CB7" s="82">
        <v>415.13</v>
      </c>
      <c r="CC7" s="82">
        <v>396.89</v>
      </c>
      <c r="CD7" s="82">
        <v>408.91</v>
      </c>
      <c r="CE7" s="82">
        <v>436.02</v>
      </c>
      <c r="CF7" s="82">
        <v>411.88</v>
      </c>
      <c r="CG7" s="82">
        <v>280.23</v>
      </c>
      <c r="CH7" s="82">
        <v>282.70999999999998</v>
      </c>
      <c r="CI7" s="82">
        <v>291.82</v>
      </c>
      <c r="CJ7" s="82">
        <v>304.36</v>
      </c>
      <c r="CK7" s="82">
        <v>325.45</v>
      </c>
      <c r="CL7" s="82">
        <v>329.31</v>
      </c>
      <c r="CM7" s="82">
        <v>48.45</v>
      </c>
      <c r="CN7" s="82">
        <v>47.2</v>
      </c>
      <c r="CO7" s="82">
        <v>46.4</v>
      </c>
      <c r="CP7" s="82">
        <v>44.79</v>
      </c>
      <c r="CQ7" s="82">
        <v>46.82</v>
      </c>
      <c r="CR7" s="82">
        <v>58.19</v>
      </c>
      <c r="CS7" s="82">
        <v>56.52</v>
      </c>
      <c r="CT7" s="82">
        <v>88.45</v>
      </c>
      <c r="CU7" s="82">
        <v>54.08</v>
      </c>
      <c r="CV7" s="82">
        <v>52.59</v>
      </c>
      <c r="CW7" s="82">
        <v>54.37</v>
      </c>
      <c r="CX7" s="82">
        <v>100</v>
      </c>
      <c r="CY7" s="82">
        <v>100</v>
      </c>
      <c r="CZ7" s="82">
        <v>100</v>
      </c>
      <c r="DA7" s="82">
        <v>100</v>
      </c>
      <c r="DB7" s="82">
        <v>100</v>
      </c>
      <c r="DC7" s="82">
        <v>87.8</v>
      </c>
      <c r="DD7" s="82">
        <v>88.43</v>
      </c>
      <c r="DE7" s="82">
        <v>90.34</v>
      </c>
      <c r="DF7" s="82">
        <v>90.57</v>
      </c>
      <c r="DG7" s="82">
        <v>87.02</v>
      </c>
      <c r="DH7" s="82">
        <v>84.89</v>
      </c>
      <c r="DI7" s="82">
        <v>30.45</v>
      </c>
      <c r="DJ7" s="82">
        <v>34.659999999999997</v>
      </c>
      <c r="DK7" s="82">
        <v>38.799999999999997</v>
      </c>
      <c r="DL7" s="82">
        <v>42.93</v>
      </c>
      <c r="DM7" s="82">
        <v>46.85</v>
      </c>
      <c r="DN7" s="82">
        <v>15.74</v>
      </c>
      <c r="DO7" s="82">
        <v>21.02</v>
      </c>
      <c r="DP7" s="82">
        <v>24.31</v>
      </c>
      <c r="DQ7" s="82">
        <v>26.92</v>
      </c>
      <c r="DR7" s="82">
        <v>27.57</v>
      </c>
      <c r="DS7" s="82">
        <v>26.38</v>
      </c>
      <c r="DT7" s="82" t="s">
        <v>101</v>
      </c>
      <c r="DU7" s="82" t="s">
        <v>101</v>
      </c>
      <c r="DV7" s="82" t="s">
        <v>101</v>
      </c>
      <c r="DW7" s="82" t="s">
        <v>101</v>
      </c>
      <c r="DX7" s="82" t="s">
        <v>101</v>
      </c>
      <c r="DY7" s="82" t="s">
        <v>101</v>
      </c>
      <c r="DZ7" s="82" t="s">
        <v>101</v>
      </c>
      <c r="EA7" s="82" t="s">
        <v>101</v>
      </c>
      <c r="EB7" s="82" t="s">
        <v>101</v>
      </c>
      <c r="EC7" s="82" t="s">
        <v>101</v>
      </c>
      <c r="ED7" s="82" t="s">
        <v>101</v>
      </c>
      <c r="EE7" s="82" t="s">
        <v>101</v>
      </c>
      <c r="EF7" s="82" t="s">
        <v>101</v>
      </c>
      <c r="EG7" s="82" t="s">
        <v>101</v>
      </c>
      <c r="EH7" s="82" t="s">
        <v>101</v>
      </c>
      <c r="EI7" s="82" t="s">
        <v>101</v>
      </c>
      <c r="EJ7" s="82" t="s">
        <v>101</v>
      </c>
      <c r="EK7" s="82" t="s">
        <v>101</v>
      </c>
      <c r="EL7" s="82" t="s">
        <v>101</v>
      </c>
      <c r="EM7" s="82" t="s">
        <v>101</v>
      </c>
      <c r="EN7" s="82" t="s">
        <v>101</v>
      </c>
      <c r="EO7" s="82" t="s">
        <v>101</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102</v>
      </c>
      <c r="C9" s="69" t="s">
        <v>103</v>
      </c>
      <c r="D9" s="69" t="s">
        <v>104</v>
      </c>
      <c r="E9" s="69" t="s">
        <v>105</v>
      </c>
      <c r="F9" s="69" t="s">
        <v>106</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31</v>
      </c>
      <c r="B10" s="75">
        <f>DATEVALUE($B7-B11&amp;"/1/"&amp;B12)</f>
        <v>37257</v>
      </c>
      <c r="C10" s="75">
        <f>DATEVALUE($B7-C11&amp;"/1/"&amp;C12)</f>
        <v>37622</v>
      </c>
      <c r="D10" s="75">
        <f>DATEVALUE($B7-D11&amp;"/1/"&amp;D12)</f>
        <v>37988</v>
      </c>
      <c r="E10" s="75">
        <f>DATEVALUE($B7-E11&amp;"/1/"&amp;E12)</f>
        <v>38355</v>
      </c>
      <c r="F10" s="75">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2026-01-29T07:49:17Z</cp:lastPrinted>
  <dcterms:created xsi:type="dcterms:W3CDTF">2025-12-23T06:31:09Z</dcterms:created>
  <dcterms:modified xsi:type="dcterms:W3CDTF">2026-02-04T01:36:49Z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2026-02-04T01:36:49Z</vt:filetime>
  </property>
</Properties>
</file>