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Q4FuP9RHePVyZ5vlKgyt8HWjMY6hoj7cMnOOqcbLW5STyUevPl9H8+OpHJoqIjqxVKIYTZhoReg/4GqWIZb7g==" workbookSaltValue="Rdob79oMRNvaAnuWqbvmtA==" workbookSpinCount="100000"/>
  <bookViews>
    <workbookView xWindow="2037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<sst xmlns="http://schemas.openxmlformats.org/spreadsheetml/2006/main" xmlns:r="http://schemas.openxmlformats.org/officeDocument/2006/relationships" count="114" uniqueCount="114">
  <si>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</si>
  <si>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</si>
  <si>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</si>
  <si>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</si>
  <si>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</si>
  <si>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</si>
  <si>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</si>
  <si>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</si>
  <si>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</si>
  <si>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</si>
  <si>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</si>
  <si>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</si>
  <si>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</si>
  <si>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</si>
  <si>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</si>
  <si>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</si>
  <si>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</si>
  <si>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</si>
  <si>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</si>
  <si>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</si>
  <si>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</si>
  <si>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</si>
  <si>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</si>
  <si>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</si>
  <si>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</si>
  <si>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</si>
  <si>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</si>
  <si>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</si>
  <si>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</si>
  <si>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</si>
  <si>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</si>
  <si>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</si>
  <si>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</si>
  <si>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</si>
  <si>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</si>
  <si>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</si>
  <si>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</si>
  <si>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</si>
  <si>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</si>
  <si>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</si>
  <si>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</si>
  <si>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</si>
  <si>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</si>
  <si>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</si>
  <si>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</si>
  <si>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</si>
  <si>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</si>
  <si>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</si>
  <si>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</si>
  <si>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</si>
  <si>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</si>
  <si>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</si>
  <si>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</si>
  <si>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</si>
  <si>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</si>
  <si>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</si>
  <si>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</si>
  <si>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</si>
  <si>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</si>
  <si>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</si>
  <si>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</si>
  <si>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</si>
  <si>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</si>
  <si>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</si>
  <si>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</si>
  <si>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</si>
  <si>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</si>
  <si>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</si>
  <si>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</si>
  <si>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</si>
  <si>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</si>
  <si>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</si>
  <si>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</si>
  <si>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</si>
  <si>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</si>
  <si>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</si>
  <si>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</si>
  <si>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</si>
  <si>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</si>
  <si>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</si>
  <si>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</si>
  <si>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</si>
  <si>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</si>
  <si>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</si>
  <si>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</si>
  <si>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</si>
  <si>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</si>
  <si>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</si>
  <si>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　建設事業は平成22年度に完了している。償却資産のうち、管渠は現時点で老朽化の度合は低いが、処理場の機器等については、法定耐用年数を超えるものが相当数あるため、機能保全計画に基づいた改築・更新にあわせて機能強化を図っている。
　①有形固定資産減価償却率は年々上昇している。また、今後も上昇するものと見込んでいる。
　②管渠老朽化率は、法定耐用年数に達したものがないことから0%となっている。
　③管渠改善率は、当年度は実施した事業が無かったため0%となっている。</t>
  </si>
  <si>
    <t>全国平均</t>
  </si>
  <si>
    <t>類似団体平均(N-4)</t>
  </si>
  <si>
    <t>類似団体平均(N-3)</t>
  </si>
  <si>
    <t>類似団体平均(N-2)</t>
  </si>
  <si>
    <t>類似団体平均(N-1)</t>
  </si>
  <si>
    <t>類似団体平均(N)</t>
  </si>
  <si>
    <t>参照用</t>
    <rPh sb="0" eb="3">
      <t>サンショウヨウ</t>
    </rPh>
    <phoneticPr fontId="1"/>
  </si>
  <si>
    <t>島根県　松江市</t>
  </si>
  <si>
    <t>法適用</t>
  </si>
  <si>
    <t>下水道事業</t>
  </si>
  <si>
    <t>漁業集落排水</t>
  </si>
  <si>
    <t>Ｎ－４年度</t>
    <rPh sb="3" eb="5">
      <t>ネンド</t>
    </rPh>
    <phoneticPr fontId="1"/>
  </si>
  <si>
    <t>H1</t>
  </si>
  <si>
    <t>自治体職員</t>
  </si>
  <si>
    <t>-</t>
  </si>
  <si>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</si>
  <si>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</si>
  <si>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</si>
  <si>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</si>
  <si>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</si>
  <si>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</si>
  <si>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</si>
  <si>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</si>
  <si>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当事業は、一般会計からの繰入れや長期前受金戻入など、使用料以外の収入のほか、公共下水道等他の事業と一体で経営しなければ、健全性が保てない状況である。
　総収益のうち下水道使用料の占める割合は26%で、繰出基準に基づく一般会計繰入金など使用料以外の収入を含めても費用を賄えておらず、①経常収支比率は70%台後半で推移している。
　流動負債に次年度償還予定の企業債を含んでいるため、③流動比率は低い水準となっているが、当該償還財源は次年度の使用料（一体で経営する他事業分も含む）及び一般会計繰入金を予定している。
　④企業債残高対事業規模比率は、企業債残高の減少に伴って年々低下している。
　⑤経費回収率、⑥汚水処理原価は、減価償却費や支払利息等の費用のうち、一般会計繰入金など使用料以外の収入を充てる費用を除いて算定したものである。使用料収入、汚水処理費及び有収水量は前年度とほぼ同程度となり、経費回収率、汚水処理原価ともに前年度並みであった。
　⑦施設利用率は低い状況で推移しており、施設更新時にはダウンサイジングの検討が必要である。
　⑧水洗化率は類似団体と比べて高い水準となっている。当事業は既に完了しており、今後、大幅な上昇は見込めない状況であるが、引き続き、未接続世帯への接続勧奨を行う。</t>
    <rPh sb="391" eb="393">
      <t>テイド</t>
    </rPh>
    <rPh sb="431" eb="432">
      <t>ヒク</t>
    </rPh>
    <rPh sb="433" eb="435">
      <t>ジョウキョウ</t>
    </rPh>
    <rPh sb="436" eb="438">
      <t>スイイ</t>
    </rPh>
    <rPh sb="495" eb="498">
      <t>トウジギョウ</t>
    </rPh>
    <rPh sb="499" eb="500">
      <t>スデ</t>
    </rPh>
    <rPh sb="501" eb="503">
      <t>カンリョウ</t>
    </rPh>
    <phoneticPr fontId="1"/>
  </si>
  <si>
    <t xml:space="preserve">  公共下水道のほか、集落排水事業や公設浄化槽事業を含めた下水道事業全体として、経常収支比率は100%を維持しているが、近年の物価上昇等により経常状況は悪化の傾向である。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使用料水準の見直しの検討、経営計画に基づき接続促進等による収益確保、農業集落排水施設の公共下水道接続等による費用縮減や人材育成による経営基盤を整備するとともに、適切な修繕・更新・耐震化による施設設備の長寿命化や維持運用に努め、将来にわたり事業を健全に運営できる体制を構築していく。
　</t>
    <rPh sb="40" eb="46">
      <t>ケイジョウシュウシヒリツ</t>
    </rPh>
    <rPh sb="52" eb="54">
      <t>イジ</t>
    </rPh>
    <rPh sb="60" eb="62">
      <t>キンネン</t>
    </rPh>
    <rPh sb="63" eb="67">
      <t>ブッカジョウショウ</t>
    </rPh>
    <rPh sb="67" eb="68">
      <t>トウ</t>
    </rPh>
    <rPh sb="76" eb="78">
      <t>アッカ</t>
    </rPh>
    <rPh sb="79" eb="81">
      <t>ケイコウ</t>
    </rPh>
    <rPh sb="192" eb="195">
      <t>シヨウリョウ</t>
    </rPh>
    <rPh sb="195" eb="197">
      <t>スイジュン</t>
    </rPh>
    <rPh sb="198" eb="200">
      <t>ミナオ</t>
    </rPh>
    <rPh sb="202" eb="204">
      <t>ケントウ</t>
    </rPh>
    <rPh sb="281" eb="284">
      <t>タイシンカ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</si>
</sst>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justify" vertical="top" wrapText="1"/>
      <protection locked="0"/>
    </xf>
    <xf numFmtId="0" fontId="3" fillId="0" borderId="5" xfId="0" applyFont="1" applyBorder="1" applyAlignment="1" applyProtection="1">
      <alignment horizontal="justify" vertical="top" wrapText="1"/>
      <protection locked="0"/>
    </xf>
    <xf numFmtId="0" fontId="12" fillId="0" borderId="4" xfId="0" applyFont="1" applyBorder="1" applyAlignment="1" applyProtection="1">
      <alignment horizontal="justify" vertical="top" wrapText="1"/>
      <protection locked="0"/>
    </xf>
    <xf numFmtId="0" fontId="12" fillId="0" borderId="5" xfId="0" applyFont="1" applyBorder="1" applyAlignment="1" applyProtection="1">
      <alignment horizontal="justify"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justify" vertical="top" wrapText="1"/>
      <protection locked="0"/>
    </xf>
    <xf numFmtId="0" fontId="3" fillId="0" borderId="0" xfId="0" applyFont="1" applyAlignment="1" applyProtection="1">
      <alignment horizontal="justify" vertical="top" wrapText="1"/>
      <protection locked="0"/>
    </xf>
    <xf numFmtId="0" fontId="12" fillId="0" borderId="1" xfId="0" applyFont="1" applyBorder="1" applyAlignment="1" applyProtection="1">
      <alignment horizontal="justify" vertical="top" wrapText="1"/>
      <protection locked="0"/>
    </xf>
    <xf numFmtId="0" fontId="12" fillId="0" borderId="0" xfId="0" applyFont="1" applyAlignment="1" applyProtection="1">
      <alignment horizontal="justify"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justify" vertical="top" wrapText="1"/>
      <protection locked="0"/>
    </xf>
    <xf numFmtId="0" fontId="3" fillId="0" borderId="9" xfId="0" applyFont="1" applyBorder="1" applyAlignment="1" applyProtection="1">
      <alignment horizontal="justify" vertical="top" wrapText="1"/>
      <protection locked="0"/>
    </xf>
    <xf numFmtId="0" fontId="12" fillId="0" borderId="8" xfId="0" applyFont="1" applyBorder="1" applyAlignment="1" applyProtection="1">
      <alignment horizontal="justify" vertical="top" wrapText="1"/>
      <protection locked="0"/>
    </xf>
    <xf numFmtId="0" fontId="12" fillId="0" borderId="9" xfId="0" applyFont="1" applyBorder="1" applyAlignment="1" applyProtection="1">
      <alignment horizontal="justify"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0.1</c:v>
                </c:pt>
                <c:pt idx="1">
                  <c:v>0</c:v>
                </c:pt>
                <c:pt idx="2" formatCode="#,##0.00;&quot;△&quot;#,##0.00;&quot;-&quot;">
                  <c:v>0.17</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formatCode="#,##0.00;&quot;△&quot;#,##0.00;&quot;-&quot;">
                  <c:v>1.e-002</c:v>
                </c:pt>
                <c:pt idx="1">
                  <c:v>0</c:v>
                </c:pt>
                <c:pt idx="2" formatCode="#,##0.00;&quot;△&quot;#,##0.00;&quot;-&quot;">
                  <c:v>2.e-002</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39.6</c:v>
                </c:pt>
                <c:pt idx="1">
                  <c:v>39.6</c:v>
                </c:pt>
                <c:pt idx="2">
                  <c:v>39.6</c:v>
                </c:pt>
                <c:pt idx="3">
                  <c:v>32.24</c:v>
                </c:pt>
                <c:pt idx="4">
                  <c:v>29.85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40.29</c:v>
                </c:pt>
                <c:pt idx="1">
                  <c:v>40.11</c:v>
                </c:pt>
                <c:pt idx="2">
                  <c:v>37.67</c:v>
                </c:pt>
                <c:pt idx="3">
                  <c:v>30.99</c:v>
                </c:pt>
                <c:pt idx="4">
                  <c:v>32.82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94.08</c:v>
                </c:pt>
                <c:pt idx="1">
                  <c:v>94</c:v>
                </c:pt>
                <c:pt idx="2">
                  <c:v>93.9</c:v>
                </c:pt>
                <c:pt idx="3">
                  <c:v>94.37</c:v>
                </c:pt>
                <c:pt idx="4">
                  <c:v>94.37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87.49</c:v>
                </c:pt>
                <c:pt idx="1">
                  <c:v>87.61</c:v>
                </c:pt>
                <c:pt idx="2">
                  <c:v>87.94</c:v>
                </c:pt>
                <c:pt idx="3">
                  <c:v>85.45</c:v>
                </c:pt>
                <c:pt idx="4">
                  <c:v>85.76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77.58</c:v>
                </c:pt>
                <c:pt idx="1">
                  <c:v>77.95</c:v>
                </c:pt>
                <c:pt idx="2">
                  <c:v>76.22</c:v>
                </c:pt>
                <c:pt idx="3">
                  <c:v>75.5</c:v>
                </c:pt>
                <c:pt idx="4">
                  <c:v>75.58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95.71</c:v>
                </c:pt>
                <c:pt idx="1">
                  <c:v>96.59</c:v>
                </c:pt>
                <c:pt idx="2">
                  <c:v>96.86</c:v>
                </c:pt>
                <c:pt idx="3">
                  <c:v>97.07</c:v>
                </c:pt>
                <c:pt idx="4">
                  <c:v>99.54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26.82</c:v>
                </c:pt>
                <c:pt idx="1">
                  <c:v>29.29</c:v>
                </c:pt>
                <c:pt idx="2">
                  <c:v>31.62</c:v>
                </c:pt>
                <c:pt idx="3">
                  <c:v>34.159999999999997</c:v>
                </c:pt>
                <c:pt idx="4">
                  <c:v>36.65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29.9</c:v>
                </c:pt>
                <c:pt idx="1">
                  <c:v>32.58</c:v>
                </c:pt>
                <c:pt idx="2">
                  <c:v>37.479999999999997</c:v>
                </c:pt>
                <c:pt idx="3">
                  <c:v>35.07</c:v>
                </c:pt>
                <c:pt idx="4">
                  <c:v>32.49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11.66</c:v>
                </c:pt>
                <c:pt idx="1">
                  <c:v>18.57</c:v>
                </c:pt>
                <c:pt idx="2">
                  <c:v>17.78</c:v>
                </c:pt>
                <c:pt idx="3">
                  <c:v>40.729999999999997</c:v>
                </c:pt>
                <c:pt idx="4">
                  <c:v>48.87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3.73</c:v>
                </c:pt>
                <c:pt idx="1">
                  <c:v>8.4499999999999993</c:v>
                </c:pt>
                <c:pt idx="2">
                  <c:v>3.49</c:v>
                </c:pt>
                <c:pt idx="3">
                  <c:v>4.97</c:v>
                </c:pt>
                <c:pt idx="4">
                  <c:v>3.64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53.11</c:v>
                </c:pt>
                <c:pt idx="1">
                  <c:v>54.48</c:v>
                </c:pt>
                <c:pt idx="2">
                  <c:v>51.12</c:v>
                </c:pt>
                <c:pt idx="3">
                  <c:v>61.08</c:v>
                </c:pt>
                <c:pt idx="4">
                  <c:v>66.510000000000005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552.73</c:v>
                </c:pt>
                <c:pt idx="1">
                  <c:v>546.89</c:v>
                </c:pt>
                <c:pt idx="2">
                  <c:v>546.62</c:v>
                </c:pt>
                <c:pt idx="3">
                  <c:v>498.17</c:v>
                </c:pt>
                <c:pt idx="4">
                  <c:v>469.75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807.81</c:v>
                </c:pt>
                <c:pt idx="1">
                  <c:v>733.23</c:v>
                </c:pt>
                <c:pt idx="2">
                  <c:v>607.88</c:v>
                </c:pt>
                <c:pt idx="3">
                  <c:v>892.29</c:v>
                </c:pt>
                <c:pt idx="4">
                  <c:v>871.87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49.36</c:v>
                </c:pt>
                <c:pt idx="1">
                  <c:v>49.5</c:v>
                </c:pt>
                <c:pt idx="2">
                  <c:v>45.89</c:v>
                </c:pt>
                <c:pt idx="3">
                  <c:v>43.77</c:v>
                </c:pt>
                <c:pt idx="4">
                  <c:v>44.21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49.44</c:v>
                </c:pt>
                <c:pt idx="1">
                  <c:v>54.39</c:v>
                </c:pt>
                <c:pt idx="2">
                  <c:v>48.98</c:v>
                </c:pt>
                <c:pt idx="3">
                  <c:v>46.45</c:v>
                </c:pt>
                <c:pt idx="4">
                  <c:v>45.44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334.68</c:v>
                </c:pt>
                <c:pt idx="1">
                  <c:v>334.48</c:v>
                </c:pt>
                <c:pt idx="2">
                  <c:v>361.52</c:v>
                </c:pt>
                <c:pt idx="3">
                  <c:v>379.92</c:v>
                </c:pt>
                <c:pt idx="4">
                  <c:v>377.94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343.49</c:v>
                </c:pt>
                <c:pt idx="1">
                  <c:v>318.06</c:v>
                </c:pt>
                <c:pt idx="2">
                  <c:v>362.51</c:v>
                </c:pt>
                <c:pt idx="3">
                  <c:v>361.83</c:v>
                </c:pt>
                <c:pt idx="4">
                  <c:v>373.54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738187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738187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738187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738187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149667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149667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149667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【1,223.19】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755332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755332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755332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【462.49】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755332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【37.21】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166812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166812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166812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2" zoomScale="80" zoomScaleNormal="80" workbookViewId="0">
      <selection activeCell="B12" sqref="B1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松江市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H1</v>
      </c>
      <c r="X8" s="6"/>
      <c r="Y8" s="6"/>
      <c r="Z8" s="6"/>
      <c r="AA8" s="6"/>
      <c r="AB8" s="6"/>
      <c r="AC8" s="6"/>
      <c r="AD8" s="20" t="str">
        <f>データ!$M$6</f>
        <v>自治体職員</v>
      </c>
      <c r="AE8" s="20"/>
      <c r="AF8" s="20"/>
      <c r="AG8" s="20"/>
      <c r="AH8" s="20"/>
      <c r="AI8" s="20"/>
      <c r="AJ8" s="20"/>
      <c r="AK8" s="3"/>
      <c r="AL8" s="21">
        <f>データ!S6</f>
        <v>194313</v>
      </c>
      <c r="AM8" s="21"/>
      <c r="AN8" s="21"/>
      <c r="AO8" s="21"/>
      <c r="AP8" s="21"/>
      <c r="AQ8" s="21"/>
      <c r="AR8" s="21"/>
      <c r="AS8" s="21"/>
      <c r="AT8" s="7">
        <f>データ!T6</f>
        <v>572.96</v>
      </c>
      <c r="AU8" s="7"/>
      <c r="AV8" s="7"/>
      <c r="AW8" s="7"/>
      <c r="AX8" s="7"/>
      <c r="AY8" s="7"/>
      <c r="AZ8" s="7"/>
      <c r="BA8" s="7"/>
      <c r="BB8" s="7">
        <f>データ!U6</f>
        <v>339.14</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76.459999999999994</v>
      </c>
      <c r="J10" s="7"/>
      <c r="K10" s="7"/>
      <c r="L10" s="7"/>
      <c r="M10" s="7"/>
      <c r="N10" s="7"/>
      <c r="O10" s="7"/>
      <c r="P10" s="7">
        <f>データ!P6</f>
        <v>2.65</v>
      </c>
      <c r="Q10" s="7"/>
      <c r="R10" s="7"/>
      <c r="S10" s="7"/>
      <c r="T10" s="7"/>
      <c r="U10" s="7"/>
      <c r="V10" s="7"/>
      <c r="W10" s="7">
        <f>データ!Q6</f>
        <v>98.04</v>
      </c>
      <c r="X10" s="7"/>
      <c r="Y10" s="7"/>
      <c r="Z10" s="7"/>
      <c r="AA10" s="7"/>
      <c r="AB10" s="7"/>
      <c r="AC10" s="7"/>
      <c r="AD10" s="21">
        <f>データ!R6</f>
        <v>3080</v>
      </c>
      <c r="AE10" s="21"/>
      <c r="AF10" s="21"/>
      <c r="AG10" s="21"/>
      <c r="AH10" s="21"/>
      <c r="AI10" s="21"/>
      <c r="AJ10" s="21"/>
      <c r="AK10" s="2"/>
      <c r="AL10" s="21">
        <f>データ!V6</f>
        <v>5119</v>
      </c>
      <c r="AM10" s="21"/>
      <c r="AN10" s="21"/>
      <c r="AO10" s="21"/>
      <c r="AP10" s="21"/>
      <c r="AQ10" s="21"/>
      <c r="AR10" s="21"/>
      <c r="AS10" s="21"/>
      <c r="AT10" s="7">
        <f>データ!W6</f>
        <v>2.33</v>
      </c>
      <c r="AU10" s="7"/>
      <c r="AV10" s="7"/>
      <c r="AW10" s="7"/>
      <c r="AX10" s="7"/>
      <c r="AY10" s="7"/>
      <c r="AZ10" s="7"/>
      <c r="BA10" s="7"/>
      <c r="BB10" s="7">
        <f>データ!X6</f>
        <v>2197</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78"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88</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89TyNpCRfYc2JrZh+pcDdQiKLhcQYjGNHeZAn7PkQkNlxNevIn2pDAfg0rfCm/87+T/C8WxPKSt5JJjBX2BHuw==" saltValue="eeqSyMhTDnoGBj+FThWKH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90</v>
      </c>
      <c r="AE5" s="72" t="s">
        <v>91</v>
      </c>
      <c r="AF5" s="72" t="s">
        <v>92</v>
      </c>
      <c r="AG5" s="72" t="s">
        <v>93</v>
      </c>
      <c r="AH5" s="72" t="s">
        <v>94</v>
      </c>
      <c r="AI5" s="72" t="s">
        <v>45</v>
      </c>
      <c r="AJ5" s="72" t="s">
        <v>83</v>
      </c>
      <c r="AK5" s="72" t="s">
        <v>84</v>
      </c>
      <c r="AL5" s="72" t="s">
        <v>85</v>
      </c>
      <c r="AM5" s="72" t="s">
        <v>86</v>
      </c>
      <c r="AN5" s="72" t="s">
        <v>87</v>
      </c>
      <c r="AO5" s="72" t="s">
        <v>90</v>
      </c>
      <c r="AP5" s="72" t="s">
        <v>91</v>
      </c>
      <c r="AQ5" s="72" t="s">
        <v>92</v>
      </c>
      <c r="AR5" s="72" t="s">
        <v>93</v>
      </c>
      <c r="AS5" s="72" t="s">
        <v>94</v>
      </c>
      <c r="AT5" s="72" t="s">
        <v>89</v>
      </c>
      <c r="AU5" s="72" t="s">
        <v>83</v>
      </c>
      <c r="AV5" s="72" t="s">
        <v>84</v>
      </c>
      <c r="AW5" s="72" t="s">
        <v>85</v>
      </c>
      <c r="AX5" s="72" t="s">
        <v>86</v>
      </c>
      <c r="AY5" s="72" t="s">
        <v>87</v>
      </c>
      <c r="AZ5" s="72" t="s">
        <v>90</v>
      </c>
      <c r="BA5" s="72" t="s">
        <v>91</v>
      </c>
      <c r="BB5" s="72" t="s">
        <v>92</v>
      </c>
      <c r="BC5" s="72" t="s">
        <v>93</v>
      </c>
      <c r="BD5" s="72" t="s">
        <v>94</v>
      </c>
      <c r="BE5" s="72" t="s">
        <v>89</v>
      </c>
      <c r="BF5" s="72" t="s">
        <v>83</v>
      </c>
      <c r="BG5" s="72" t="s">
        <v>84</v>
      </c>
      <c r="BH5" s="72" t="s">
        <v>85</v>
      </c>
      <c r="BI5" s="72" t="s">
        <v>86</v>
      </c>
      <c r="BJ5" s="72" t="s">
        <v>87</v>
      </c>
      <c r="BK5" s="72" t="s">
        <v>90</v>
      </c>
      <c r="BL5" s="72" t="s">
        <v>91</v>
      </c>
      <c r="BM5" s="72" t="s">
        <v>92</v>
      </c>
      <c r="BN5" s="72" t="s">
        <v>93</v>
      </c>
      <c r="BO5" s="72" t="s">
        <v>94</v>
      </c>
      <c r="BP5" s="72" t="s">
        <v>89</v>
      </c>
      <c r="BQ5" s="72" t="s">
        <v>83</v>
      </c>
      <c r="BR5" s="72" t="s">
        <v>84</v>
      </c>
      <c r="BS5" s="72" t="s">
        <v>85</v>
      </c>
      <c r="BT5" s="72" t="s">
        <v>86</v>
      </c>
      <c r="BU5" s="72" t="s">
        <v>87</v>
      </c>
      <c r="BV5" s="72" t="s">
        <v>90</v>
      </c>
      <c r="BW5" s="72" t="s">
        <v>91</v>
      </c>
      <c r="BX5" s="72" t="s">
        <v>92</v>
      </c>
      <c r="BY5" s="72" t="s">
        <v>93</v>
      </c>
      <c r="BZ5" s="72" t="s">
        <v>94</v>
      </c>
      <c r="CA5" s="72" t="s">
        <v>89</v>
      </c>
      <c r="CB5" s="72" t="s">
        <v>83</v>
      </c>
      <c r="CC5" s="72" t="s">
        <v>84</v>
      </c>
      <c r="CD5" s="72" t="s">
        <v>85</v>
      </c>
      <c r="CE5" s="72" t="s">
        <v>86</v>
      </c>
      <c r="CF5" s="72" t="s">
        <v>87</v>
      </c>
      <c r="CG5" s="72" t="s">
        <v>90</v>
      </c>
      <c r="CH5" s="72" t="s">
        <v>91</v>
      </c>
      <c r="CI5" s="72" t="s">
        <v>92</v>
      </c>
      <c r="CJ5" s="72" t="s">
        <v>93</v>
      </c>
      <c r="CK5" s="72" t="s">
        <v>94</v>
      </c>
      <c r="CL5" s="72" t="s">
        <v>89</v>
      </c>
      <c r="CM5" s="72" t="s">
        <v>83</v>
      </c>
      <c r="CN5" s="72" t="s">
        <v>84</v>
      </c>
      <c r="CO5" s="72" t="s">
        <v>85</v>
      </c>
      <c r="CP5" s="72" t="s">
        <v>86</v>
      </c>
      <c r="CQ5" s="72" t="s">
        <v>87</v>
      </c>
      <c r="CR5" s="72" t="s">
        <v>90</v>
      </c>
      <c r="CS5" s="72" t="s">
        <v>91</v>
      </c>
      <c r="CT5" s="72" t="s">
        <v>92</v>
      </c>
      <c r="CU5" s="72" t="s">
        <v>93</v>
      </c>
      <c r="CV5" s="72" t="s">
        <v>94</v>
      </c>
      <c r="CW5" s="72" t="s">
        <v>89</v>
      </c>
      <c r="CX5" s="72" t="s">
        <v>83</v>
      </c>
      <c r="CY5" s="72" t="s">
        <v>84</v>
      </c>
      <c r="CZ5" s="72" t="s">
        <v>85</v>
      </c>
      <c r="DA5" s="72" t="s">
        <v>86</v>
      </c>
      <c r="DB5" s="72" t="s">
        <v>87</v>
      </c>
      <c r="DC5" s="72" t="s">
        <v>90</v>
      </c>
      <c r="DD5" s="72" t="s">
        <v>91</v>
      </c>
      <c r="DE5" s="72" t="s">
        <v>92</v>
      </c>
      <c r="DF5" s="72" t="s">
        <v>93</v>
      </c>
      <c r="DG5" s="72" t="s">
        <v>94</v>
      </c>
      <c r="DH5" s="72" t="s">
        <v>89</v>
      </c>
      <c r="DI5" s="72" t="s">
        <v>83</v>
      </c>
      <c r="DJ5" s="72" t="s">
        <v>84</v>
      </c>
      <c r="DK5" s="72" t="s">
        <v>85</v>
      </c>
      <c r="DL5" s="72" t="s">
        <v>86</v>
      </c>
      <c r="DM5" s="72" t="s">
        <v>87</v>
      </c>
      <c r="DN5" s="72" t="s">
        <v>90</v>
      </c>
      <c r="DO5" s="72" t="s">
        <v>91</v>
      </c>
      <c r="DP5" s="72" t="s">
        <v>92</v>
      </c>
      <c r="DQ5" s="72" t="s">
        <v>93</v>
      </c>
      <c r="DR5" s="72" t="s">
        <v>94</v>
      </c>
      <c r="DS5" s="72" t="s">
        <v>89</v>
      </c>
      <c r="DT5" s="72" t="s">
        <v>83</v>
      </c>
      <c r="DU5" s="72" t="s">
        <v>84</v>
      </c>
      <c r="DV5" s="72" t="s">
        <v>85</v>
      </c>
      <c r="DW5" s="72" t="s">
        <v>86</v>
      </c>
      <c r="DX5" s="72" t="s">
        <v>87</v>
      </c>
      <c r="DY5" s="72" t="s">
        <v>90</v>
      </c>
      <c r="DZ5" s="72" t="s">
        <v>91</v>
      </c>
      <c r="EA5" s="72" t="s">
        <v>92</v>
      </c>
      <c r="EB5" s="72" t="s">
        <v>93</v>
      </c>
      <c r="EC5" s="72" t="s">
        <v>94</v>
      </c>
      <c r="ED5" s="72" t="s">
        <v>89</v>
      </c>
      <c r="EE5" s="72" t="s">
        <v>83</v>
      </c>
      <c r="EF5" s="72" t="s">
        <v>84</v>
      </c>
      <c r="EG5" s="72" t="s">
        <v>85</v>
      </c>
      <c r="EH5" s="72" t="s">
        <v>86</v>
      </c>
      <c r="EI5" s="72" t="s">
        <v>87</v>
      </c>
      <c r="EJ5" s="72" t="s">
        <v>90</v>
      </c>
      <c r="EK5" s="72" t="s">
        <v>91</v>
      </c>
      <c r="EL5" s="72" t="s">
        <v>92</v>
      </c>
      <c r="EM5" s="72" t="s">
        <v>93</v>
      </c>
      <c r="EN5" s="72" t="s">
        <v>94</v>
      </c>
      <c r="EO5" s="72" t="s">
        <v>89</v>
      </c>
    </row>
    <row r="6" spans="1:148" s="61" customFormat="1">
      <c r="A6" s="62" t="s">
        <v>95</v>
      </c>
      <c r="B6" s="67">
        <f t="shared" ref="B6:X6" si="1">B7</f>
        <v>2024</v>
      </c>
      <c r="C6" s="67">
        <f t="shared" si="1"/>
        <v>322016</v>
      </c>
      <c r="D6" s="67">
        <f t="shared" si="1"/>
        <v>46</v>
      </c>
      <c r="E6" s="67">
        <f t="shared" si="1"/>
        <v>17</v>
      </c>
      <c r="F6" s="67">
        <f t="shared" si="1"/>
        <v>6</v>
      </c>
      <c r="G6" s="67">
        <f t="shared" si="1"/>
        <v>0</v>
      </c>
      <c r="H6" s="67" t="str">
        <f t="shared" si="1"/>
        <v>島根県　松江市</v>
      </c>
      <c r="I6" s="67" t="str">
        <f t="shared" si="1"/>
        <v>法適用</v>
      </c>
      <c r="J6" s="67" t="str">
        <f t="shared" si="1"/>
        <v>下水道事業</v>
      </c>
      <c r="K6" s="67" t="str">
        <f t="shared" si="1"/>
        <v>漁業集落排水</v>
      </c>
      <c r="L6" s="67" t="str">
        <f t="shared" si="1"/>
        <v>H1</v>
      </c>
      <c r="M6" s="67" t="str">
        <f t="shared" si="1"/>
        <v>自治体職員</v>
      </c>
      <c r="N6" s="75" t="str">
        <f t="shared" si="1"/>
        <v>-</v>
      </c>
      <c r="O6" s="75">
        <f t="shared" si="1"/>
        <v>76.459999999999994</v>
      </c>
      <c r="P6" s="75">
        <f t="shared" si="1"/>
        <v>2.65</v>
      </c>
      <c r="Q6" s="75">
        <f t="shared" si="1"/>
        <v>98.04</v>
      </c>
      <c r="R6" s="75">
        <f t="shared" si="1"/>
        <v>3080</v>
      </c>
      <c r="S6" s="75">
        <f t="shared" si="1"/>
        <v>194313</v>
      </c>
      <c r="T6" s="75">
        <f t="shared" si="1"/>
        <v>572.96</v>
      </c>
      <c r="U6" s="75">
        <f t="shared" si="1"/>
        <v>339.14</v>
      </c>
      <c r="V6" s="75">
        <f t="shared" si="1"/>
        <v>5119</v>
      </c>
      <c r="W6" s="75">
        <f t="shared" si="1"/>
        <v>2.33</v>
      </c>
      <c r="X6" s="75">
        <f t="shared" si="1"/>
        <v>2197</v>
      </c>
      <c r="Y6" s="83">
        <f t="shared" ref="Y6:AH6" si="2">IF(Y7="",NA(),Y7)</f>
        <v>77.58</v>
      </c>
      <c r="Z6" s="83">
        <f t="shared" si="2"/>
        <v>77.95</v>
      </c>
      <c r="AA6" s="83">
        <f t="shared" si="2"/>
        <v>76.22</v>
      </c>
      <c r="AB6" s="83">
        <f t="shared" si="2"/>
        <v>75.5</v>
      </c>
      <c r="AC6" s="83">
        <f t="shared" si="2"/>
        <v>75.58</v>
      </c>
      <c r="AD6" s="83">
        <f t="shared" si="2"/>
        <v>95.71</v>
      </c>
      <c r="AE6" s="83">
        <f t="shared" si="2"/>
        <v>96.59</v>
      </c>
      <c r="AF6" s="83">
        <f t="shared" si="2"/>
        <v>96.86</v>
      </c>
      <c r="AG6" s="83">
        <f t="shared" si="2"/>
        <v>97.07</v>
      </c>
      <c r="AH6" s="83">
        <f t="shared" si="2"/>
        <v>99.54</v>
      </c>
      <c r="AI6" s="75" t="str">
        <f>IF(AI7="","",IF(AI7="-","【-】","【"&amp;SUBSTITUTE(TEXT(AI7,"#,##0.00"),"-","△")&amp;"】"))</f>
        <v>【104.55】</v>
      </c>
      <c r="AJ6" s="75">
        <f t="shared" ref="AJ6:AS6" si="3">IF(AJ7="",NA(),AJ7)</f>
        <v>0</v>
      </c>
      <c r="AK6" s="75">
        <f t="shared" si="3"/>
        <v>0</v>
      </c>
      <c r="AL6" s="75">
        <f t="shared" si="3"/>
        <v>0</v>
      </c>
      <c r="AM6" s="75">
        <f t="shared" si="3"/>
        <v>0</v>
      </c>
      <c r="AN6" s="75">
        <f t="shared" si="3"/>
        <v>0</v>
      </c>
      <c r="AO6" s="83">
        <f t="shared" si="3"/>
        <v>11.66</v>
      </c>
      <c r="AP6" s="83">
        <f t="shared" si="3"/>
        <v>18.57</v>
      </c>
      <c r="AQ6" s="83">
        <f t="shared" si="3"/>
        <v>17.78</v>
      </c>
      <c r="AR6" s="83">
        <f t="shared" si="3"/>
        <v>40.729999999999997</v>
      </c>
      <c r="AS6" s="83">
        <f t="shared" si="3"/>
        <v>48.87</v>
      </c>
      <c r="AT6" s="75" t="str">
        <f>IF(AT7="","",IF(AT7="-","【-】","【"&amp;SUBSTITUTE(TEXT(AT7,"#,##0.00"),"-","△")&amp;"】"))</f>
        <v>【84.87】</v>
      </c>
      <c r="AU6" s="83">
        <f t="shared" ref="AU6:BD6" si="4">IF(AU7="",NA(),AU7)</f>
        <v>3.73</v>
      </c>
      <c r="AV6" s="83">
        <f t="shared" si="4"/>
        <v>8.4499999999999993</v>
      </c>
      <c r="AW6" s="83">
        <f t="shared" si="4"/>
        <v>3.49</v>
      </c>
      <c r="AX6" s="83">
        <f t="shared" si="4"/>
        <v>4.97</v>
      </c>
      <c r="AY6" s="83">
        <f t="shared" si="4"/>
        <v>3.64</v>
      </c>
      <c r="AZ6" s="83">
        <f t="shared" si="4"/>
        <v>53.11</v>
      </c>
      <c r="BA6" s="83">
        <f t="shared" si="4"/>
        <v>54.48</v>
      </c>
      <c r="BB6" s="83">
        <f t="shared" si="4"/>
        <v>51.12</v>
      </c>
      <c r="BC6" s="83">
        <f t="shared" si="4"/>
        <v>61.08</v>
      </c>
      <c r="BD6" s="83">
        <f t="shared" si="4"/>
        <v>66.510000000000005</v>
      </c>
      <c r="BE6" s="75" t="str">
        <f>IF(BE7="","",IF(BE7="-","【-】","【"&amp;SUBSTITUTE(TEXT(BE7,"#,##0.00"),"-","△")&amp;"】"))</f>
        <v>【71.46】</v>
      </c>
      <c r="BF6" s="83">
        <f t="shared" ref="BF6:BO6" si="5">IF(BF7="",NA(),BF7)</f>
        <v>552.73</v>
      </c>
      <c r="BG6" s="83">
        <f t="shared" si="5"/>
        <v>546.89</v>
      </c>
      <c r="BH6" s="83">
        <f t="shared" si="5"/>
        <v>546.62</v>
      </c>
      <c r="BI6" s="83">
        <f t="shared" si="5"/>
        <v>498.17</v>
      </c>
      <c r="BJ6" s="83">
        <f t="shared" si="5"/>
        <v>469.75</v>
      </c>
      <c r="BK6" s="83">
        <f t="shared" si="5"/>
        <v>807.81</v>
      </c>
      <c r="BL6" s="83">
        <f t="shared" si="5"/>
        <v>733.23</v>
      </c>
      <c r="BM6" s="83">
        <f t="shared" si="5"/>
        <v>607.88</v>
      </c>
      <c r="BN6" s="83">
        <f t="shared" si="5"/>
        <v>892.29</v>
      </c>
      <c r="BO6" s="83">
        <f t="shared" si="5"/>
        <v>871.87</v>
      </c>
      <c r="BP6" s="75" t="str">
        <f>IF(BP7="","",IF(BP7="-","【-】","【"&amp;SUBSTITUTE(TEXT(BP7,"#,##0.00"),"-","△")&amp;"】"))</f>
        <v>【1,223.19】</v>
      </c>
      <c r="BQ6" s="83">
        <f t="shared" ref="BQ6:BZ6" si="6">IF(BQ7="",NA(),BQ7)</f>
        <v>49.36</v>
      </c>
      <c r="BR6" s="83">
        <f t="shared" si="6"/>
        <v>49.5</v>
      </c>
      <c r="BS6" s="83">
        <f t="shared" si="6"/>
        <v>45.89</v>
      </c>
      <c r="BT6" s="83">
        <f t="shared" si="6"/>
        <v>43.77</v>
      </c>
      <c r="BU6" s="83">
        <f t="shared" si="6"/>
        <v>44.21</v>
      </c>
      <c r="BV6" s="83">
        <f t="shared" si="6"/>
        <v>49.44</v>
      </c>
      <c r="BW6" s="83">
        <f t="shared" si="6"/>
        <v>54.39</v>
      </c>
      <c r="BX6" s="83">
        <f t="shared" si="6"/>
        <v>48.98</v>
      </c>
      <c r="BY6" s="83">
        <f t="shared" si="6"/>
        <v>46.45</v>
      </c>
      <c r="BZ6" s="83">
        <f t="shared" si="6"/>
        <v>45.44</v>
      </c>
      <c r="CA6" s="75" t="str">
        <f>IF(CA7="","",IF(CA7="-","【-】","【"&amp;SUBSTITUTE(TEXT(CA7,"#,##0.00"),"-","△")&amp;"】"))</f>
        <v>【37.21】</v>
      </c>
      <c r="CB6" s="83">
        <f t="shared" ref="CB6:CK6" si="7">IF(CB7="",NA(),CB7)</f>
        <v>334.68</v>
      </c>
      <c r="CC6" s="83">
        <f t="shared" si="7"/>
        <v>334.48</v>
      </c>
      <c r="CD6" s="83">
        <f t="shared" si="7"/>
        <v>361.52</v>
      </c>
      <c r="CE6" s="83">
        <f t="shared" si="7"/>
        <v>379.92</v>
      </c>
      <c r="CF6" s="83">
        <f t="shared" si="7"/>
        <v>377.94</v>
      </c>
      <c r="CG6" s="83">
        <f t="shared" si="7"/>
        <v>343.49</v>
      </c>
      <c r="CH6" s="83">
        <f t="shared" si="7"/>
        <v>318.06</v>
      </c>
      <c r="CI6" s="83">
        <f t="shared" si="7"/>
        <v>362.51</v>
      </c>
      <c r="CJ6" s="83">
        <f t="shared" si="7"/>
        <v>361.83</v>
      </c>
      <c r="CK6" s="83">
        <f t="shared" si="7"/>
        <v>373.54</v>
      </c>
      <c r="CL6" s="75" t="str">
        <f>IF(CL7="","",IF(CL7="-","【-】","【"&amp;SUBSTITUTE(TEXT(CL7,"#,##0.00"),"-","△")&amp;"】"))</f>
        <v>【462.49】</v>
      </c>
      <c r="CM6" s="83">
        <f t="shared" ref="CM6:CV6" si="8">IF(CM7="",NA(),CM7)</f>
        <v>39.6</v>
      </c>
      <c r="CN6" s="83">
        <f t="shared" si="8"/>
        <v>39.6</v>
      </c>
      <c r="CO6" s="83">
        <f t="shared" si="8"/>
        <v>39.6</v>
      </c>
      <c r="CP6" s="83">
        <f t="shared" si="8"/>
        <v>32.24</v>
      </c>
      <c r="CQ6" s="83">
        <f t="shared" si="8"/>
        <v>29.85</v>
      </c>
      <c r="CR6" s="83">
        <f t="shared" si="8"/>
        <v>40.29</v>
      </c>
      <c r="CS6" s="83">
        <f t="shared" si="8"/>
        <v>40.11</v>
      </c>
      <c r="CT6" s="83">
        <f t="shared" si="8"/>
        <v>37.67</v>
      </c>
      <c r="CU6" s="83">
        <f t="shared" si="8"/>
        <v>30.99</v>
      </c>
      <c r="CV6" s="83">
        <f t="shared" si="8"/>
        <v>32.82</v>
      </c>
      <c r="CW6" s="75" t="str">
        <f>IF(CW7="","",IF(CW7="-","【-】","【"&amp;SUBSTITUTE(TEXT(CW7,"#,##0.00"),"-","△")&amp;"】"))</f>
        <v>【30.09】</v>
      </c>
      <c r="CX6" s="83">
        <f t="shared" ref="CX6:DG6" si="9">IF(CX7="",NA(),CX7)</f>
        <v>94.08</v>
      </c>
      <c r="CY6" s="83">
        <f t="shared" si="9"/>
        <v>94</v>
      </c>
      <c r="CZ6" s="83">
        <f t="shared" si="9"/>
        <v>93.9</v>
      </c>
      <c r="DA6" s="83">
        <f t="shared" si="9"/>
        <v>94.37</v>
      </c>
      <c r="DB6" s="83">
        <f t="shared" si="9"/>
        <v>94.37</v>
      </c>
      <c r="DC6" s="83">
        <f t="shared" si="9"/>
        <v>87.49</v>
      </c>
      <c r="DD6" s="83">
        <f t="shared" si="9"/>
        <v>87.61</v>
      </c>
      <c r="DE6" s="83">
        <f t="shared" si="9"/>
        <v>87.94</v>
      </c>
      <c r="DF6" s="83">
        <f t="shared" si="9"/>
        <v>85.45</v>
      </c>
      <c r="DG6" s="83">
        <f t="shared" si="9"/>
        <v>85.76</v>
      </c>
      <c r="DH6" s="75" t="str">
        <f>IF(DH7="","",IF(DH7="-","【-】","【"&amp;SUBSTITUTE(TEXT(DH7,"#,##0.00"),"-","△")&amp;"】"))</f>
        <v>【80.97】</v>
      </c>
      <c r="DI6" s="83">
        <f t="shared" ref="DI6:DR6" si="10">IF(DI7="",NA(),DI7)</f>
        <v>26.82</v>
      </c>
      <c r="DJ6" s="83">
        <f t="shared" si="10"/>
        <v>29.29</v>
      </c>
      <c r="DK6" s="83">
        <f t="shared" si="10"/>
        <v>31.62</v>
      </c>
      <c r="DL6" s="83">
        <f t="shared" si="10"/>
        <v>34.159999999999997</v>
      </c>
      <c r="DM6" s="83">
        <f t="shared" si="10"/>
        <v>36.65</v>
      </c>
      <c r="DN6" s="83">
        <f t="shared" si="10"/>
        <v>29.9</v>
      </c>
      <c r="DO6" s="83">
        <f t="shared" si="10"/>
        <v>32.58</v>
      </c>
      <c r="DP6" s="83">
        <f t="shared" si="10"/>
        <v>37.479999999999997</v>
      </c>
      <c r="DQ6" s="83">
        <f t="shared" si="10"/>
        <v>35.07</v>
      </c>
      <c r="DR6" s="83">
        <f t="shared" si="10"/>
        <v>32.49</v>
      </c>
      <c r="DS6" s="75" t="str">
        <f>IF(DS7="","",IF(DS7="-","【-】","【"&amp;SUBSTITUTE(TEXT(DS7,"#,##0.00"),"-","△")&amp;"】"))</f>
        <v>【26.63】</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75">
        <f t="shared" si="11"/>
        <v>0</v>
      </c>
      <c r="EC6" s="75">
        <f t="shared" si="11"/>
        <v>0</v>
      </c>
      <c r="ED6" s="75" t="str">
        <f>IF(ED7="","",IF(ED7="-","【-】","【"&amp;SUBSTITUTE(TEXT(ED7,"#,##0.00"),"-","△")&amp;"】"))</f>
        <v>【0.00】</v>
      </c>
      <c r="EE6" s="83">
        <f t="shared" ref="EE6:EN6" si="12">IF(EE7="",NA(),EE7)</f>
        <v>0.1</v>
      </c>
      <c r="EF6" s="75">
        <f t="shared" si="12"/>
        <v>0</v>
      </c>
      <c r="EG6" s="83">
        <f t="shared" si="12"/>
        <v>0.17</v>
      </c>
      <c r="EH6" s="75">
        <f t="shared" si="12"/>
        <v>0</v>
      </c>
      <c r="EI6" s="75">
        <f t="shared" si="12"/>
        <v>0</v>
      </c>
      <c r="EJ6" s="83">
        <f t="shared" si="12"/>
        <v>1.e-002</v>
      </c>
      <c r="EK6" s="75">
        <f t="shared" si="12"/>
        <v>0</v>
      </c>
      <c r="EL6" s="83">
        <f t="shared" si="12"/>
        <v>2.e-002</v>
      </c>
      <c r="EM6" s="75">
        <f t="shared" si="12"/>
        <v>0</v>
      </c>
      <c r="EN6" s="75">
        <f t="shared" si="12"/>
        <v>0</v>
      </c>
      <c r="EO6" s="75" t="str">
        <f>IF(EO7="","",IF(EO7="-","【-】","【"&amp;SUBSTITUTE(TEXT(EO7,"#,##0.00"),"-","△")&amp;"】"))</f>
        <v>【0.00】</v>
      </c>
    </row>
    <row r="7" spans="1:148" s="61" customFormat="1">
      <c r="A7" s="62"/>
      <c r="B7" s="68">
        <v>2024</v>
      </c>
      <c r="C7" s="68">
        <v>322016</v>
      </c>
      <c r="D7" s="68">
        <v>46</v>
      </c>
      <c r="E7" s="68">
        <v>17</v>
      </c>
      <c r="F7" s="68">
        <v>6</v>
      </c>
      <c r="G7" s="68">
        <v>0</v>
      </c>
      <c r="H7" s="68" t="s">
        <v>96</v>
      </c>
      <c r="I7" s="68" t="s">
        <v>97</v>
      </c>
      <c r="J7" s="68" t="s">
        <v>98</v>
      </c>
      <c r="K7" s="68" t="s">
        <v>99</v>
      </c>
      <c r="L7" s="68" t="s">
        <v>101</v>
      </c>
      <c r="M7" s="68" t="s">
        <v>102</v>
      </c>
      <c r="N7" s="76" t="s">
        <v>103</v>
      </c>
      <c r="O7" s="76">
        <v>76.459999999999994</v>
      </c>
      <c r="P7" s="76">
        <v>2.65</v>
      </c>
      <c r="Q7" s="76">
        <v>98.04</v>
      </c>
      <c r="R7" s="76">
        <v>3080</v>
      </c>
      <c r="S7" s="76">
        <v>194313</v>
      </c>
      <c r="T7" s="76">
        <v>572.96</v>
      </c>
      <c r="U7" s="76">
        <v>339.14</v>
      </c>
      <c r="V7" s="76">
        <v>5119</v>
      </c>
      <c r="W7" s="76">
        <v>2.33</v>
      </c>
      <c r="X7" s="76">
        <v>2197</v>
      </c>
      <c r="Y7" s="76">
        <v>77.58</v>
      </c>
      <c r="Z7" s="76">
        <v>77.95</v>
      </c>
      <c r="AA7" s="76">
        <v>76.22</v>
      </c>
      <c r="AB7" s="76">
        <v>75.5</v>
      </c>
      <c r="AC7" s="76">
        <v>75.58</v>
      </c>
      <c r="AD7" s="76">
        <v>95.71</v>
      </c>
      <c r="AE7" s="76">
        <v>96.59</v>
      </c>
      <c r="AF7" s="76">
        <v>96.86</v>
      </c>
      <c r="AG7" s="76">
        <v>97.07</v>
      </c>
      <c r="AH7" s="76">
        <v>99.54</v>
      </c>
      <c r="AI7" s="76">
        <v>104.55</v>
      </c>
      <c r="AJ7" s="76">
        <v>0</v>
      </c>
      <c r="AK7" s="76">
        <v>0</v>
      </c>
      <c r="AL7" s="76">
        <v>0</v>
      </c>
      <c r="AM7" s="76">
        <v>0</v>
      </c>
      <c r="AN7" s="76">
        <v>0</v>
      </c>
      <c r="AO7" s="76">
        <v>11.66</v>
      </c>
      <c r="AP7" s="76">
        <v>18.57</v>
      </c>
      <c r="AQ7" s="76">
        <v>17.78</v>
      </c>
      <c r="AR7" s="76">
        <v>40.729999999999997</v>
      </c>
      <c r="AS7" s="76">
        <v>48.87</v>
      </c>
      <c r="AT7" s="76">
        <v>84.87</v>
      </c>
      <c r="AU7" s="76">
        <v>3.73</v>
      </c>
      <c r="AV7" s="76">
        <v>8.4499999999999993</v>
      </c>
      <c r="AW7" s="76">
        <v>3.49</v>
      </c>
      <c r="AX7" s="76">
        <v>4.97</v>
      </c>
      <c r="AY7" s="76">
        <v>3.64</v>
      </c>
      <c r="AZ7" s="76">
        <v>53.11</v>
      </c>
      <c r="BA7" s="76">
        <v>54.48</v>
      </c>
      <c r="BB7" s="76">
        <v>51.12</v>
      </c>
      <c r="BC7" s="76">
        <v>61.08</v>
      </c>
      <c r="BD7" s="76">
        <v>66.510000000000005</v>
      </c>
      <c r="BE7" s="76">
        <v>71.459999999999994</v>
      </c>
      <c r="BF7" s="76">
        <v>552.73</v>
      </c>
      <c r="BG7" s="76">
        <v>546.89</v>
      </c>
      <c r="BH7" s="76">
        <v>546.62</v>
      </c>
      <c r="BI7" s="76">
        <v>498.17</v>
      </c>
      <c r="BJ7" s="76">
        <v>469.75</v>
      </c>
      <c r="BK7" s="76">
        <v>807.81</v>
      </c>
      <c r="BL7" s="76">
        <v>733.23</v>
      </c>
      <c r="BM7" s="76">
        <v>607.88</v>
      </c>
      <c r="BN7" s="76">
        <v>892.29</v>
      </c>
      <c r="BO7" s="76">
        <v>871.87</v>
      </c>
      <c r="BP7" s="76">
        <v>1223.19</v>
      </c>
      <c r="BQ7" s="76">
        <v>49.36</v>
      </c>
      <c r="BR7" s="76">
        <v>49.5</v>
      </c>
      <c r="BS7" s="76">
        <v>45.89</v>
      </c>
      <c r="BT7" s="76">
        <v>43.77</v>
      </c>
      <c r="BU7" s="76">
        <v>44.21</v>
      </c>
      <c r="BV7" s="76">
        <v>49.44</v>
      </c>
      <c r="BW7" s="76">
        <v>54.39</v>
      </c>
      <c r="BX7" s="76">
        <v>48.98</v>
      </c>
      <c r="BY7" s="76">
        <v>46.45</v>
      </c>
      <c r="BZ7" s="76">
        <v>45.44</v>
      </c>
      <c r="CA7" s="76">
        <v>37.21</v>
      </c>
      <c r="CB7" s="76">
        <v>334.68</v>
      </c>
      <c r="CC7" s="76">
        <v>334.48</v>
      </c>
      <c r="CD7" s="76">
        <v>361.52</v>
      </c>
      <c r="CE7" s="76">
        <v>379.92</v>
      </c>
      <c r="CF7" s="76">
        <v>377.94</v>
      </c>
      <c r="CG7" s="76">
        <v>343.49</v>
      </c>
      <c r="CH7" s="76">
        <v>318.06</v>
      </c>
      <c r="CI7" s="76">
        <v>362.51</v>
      </c>
      <c r="CJ7" s="76">
        <v>361.83</v>
      </c>
      <c r="CK7" s="76">
        <v>373.54</v>
      </c>
      <c r="CL7" s="76">
        <v>462.49</v>
      </c>
      <c r="CM7" s="76">
        <v>39.6</v>
      </c>
      <c r="CN7" s="76">
        <v>39.6</v>
      </c>
      <c r="CO7" s="76">
        <v>39.6</v>
      </c>
      <c r="CP7" s="76">
        <v>32.24</v>
      </c>
      <c r="CQ7" s="76">
        <v>29.85</v>
      </c>
      <c r="CR7" s="76">
        <v>40.29</v>
      </c>
      <c r="CS7" s="76">
        <v>40.11</v>
      </c>
      <c r="CT7" s="76">
        <v>37.67</v>
      </c>
      <c r="CU7" s="76">
        <v>30.99</v>
      </c>
      <c r="CV7" s="76">
        <v>32.82</v>
      </c>
      <c r="CW7" s="76">
        <v>30.09</v>
      </c>
      <c r="CX7" s="76">
        <v>94.08</v>
      </c>
      <c r="CY7" s="76">
        <v>94</v>
      </c>
      <c r="CZ7" s="76">
        <v>93.9</v>
      </c>
      <c r="DA7" s="76">
        <v>94.37</v>
      </c>
      <c r="DB7" s="76">
        <v>94.37</v>
      </c>
      <c r="DC7" s="76">
        <v>87.49</v>
      </c>
      <c r="DD7" s="76">
        <v>87.61</v>
      </c>
      <c r="DE7" s="76">
        <v>87.94</v>
      </c>
      <c r="DF7" s="76">
        <v>85.45</v>
      </c>
      <c r="DG7" s="76">
        <v>85.76</v>
      </c>
      <c r="DH7" s="76">
        <v>80.97</v>
      </c>
      <c r="DI7" s="76">
        <v>26.82</v>
      </c>
      <c r="DJ7" s="76">
        <v>29.29</v>
      </c>
      <c r="DK7" s="76">
        <v>31.62</v>
      </c>
      <c r="DL7" s="76">
        <v>34.159999999999997</v>
      </c>
      <c r="DM7" s="76">
        <v>36.65</v>
      </c>
      <c r="DN7" s="76">
        <v>29.9</v>
      </c>
      <c r="DO7" s="76">
        <v>32.58</v>
      </c>
      <c r="DP7" s="76">
        <v>37.479999999999997</v>
      </c>
      <c r="DQ7" s="76">
        <v>35.07</v>
      </c>
      <c r="DR7" s="76">
        <v>32.49</v>
      </c>
      <c r="DS7" s="76">
        <v>26.63</v>
      </c>
      <c r="DT7" s="76">
        <v>0</v>
      </c>
      <c r="DU7" s="76">
        <v>0</v>
      </c>
      <c r="DV7" s="76">
        <v>0</v>
      </c>
      <c r="DW7" s="76">
        <v>0</v>
      </c>
      <c r="DX7" s="76">
        <v>0</v>
      </c>
      <c r="DY7" s="76">
        <v>0</v>
      </c>
      <c r="DZ7" s="76">
        <v>0</v>
      </c>
      <c r="EA7" s="76">
        <v>0</v>
      </c>
      <c r="EB7" s="76">
        <v>0</v>
      </c>
      <c r="EC7" s="76">
        <v>0</v>
      </c>
      <c r="ED7" s="76">
        <v>0</v>
      </c>
      <c r="EE7" s="76">
        <v>0.1</v>
      </c>
      <c r="EF7" s="76">
        <v>0</v>
      </c>
      <c r="EG7" s="76">
        <v>0.17</v>
      </c>
      <c r="EH7" s="76">
        <v>0</v>
      </c>
      <c r="EI7" s="76">
        <v>0</v>
      </c>
      <c r="EJ7" s="76">
        <v>1.e-002</v>
      </c>
      <c r="EK7" s="76">
        <v>0</v>
      </c>
      <c r="EL7" s="76">
        <v>2.e-002</v>
      </c>
      <c r="EM7" s="76">
        <v>0</v>
      </c>
      <c r="EN7" s="76">
        <v>0</v>
      </c>
      <c r="EO7" s="76">
        <v>0</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100</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2026-01-29T07:48:52Z</cp:lastPrinted>
  <dcterms:created xsi:type="dcterms:W3CDTF">2025-12-23T06:26:11Z</dcterms:created>
  <dcterms:modified xsi:type="dcterms:W3CDTF">2026-02-04T01:35:44Z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2026-02-04T01:35:44Z</vt:filetime>
  </property>
</Properties>
</file>