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Mm1NQhd9WCo5NHmMAUL2ucEjr395mArz4QSWTlcuROsaTYDg636zQPjcLeULA1//Suormqq61qZFl4+VY8axw==" workbookSaltValue="FqVlDXi46QmJw0bvNub/eA==" workbookSpinCount="100000"/>
  <bookViews>
    <workbookView xWindow="20370" yWindow="-3135"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<sst xmlns="http://schemas.openxmlformats.org/spreadsheetml/2006/main" xmlns:r="http://schemas.openxmlformats.org/officeDocument/2006/relationships" count="114" uniqueCount="114">
  <si>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</si>
  <si>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</si>
  <si>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</si>
  <si>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</si>
  <si>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</si>
  <si>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</si>
  <si>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</si>
  <si>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</si>
  <si>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</si>
  <si>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　当事業は、一般会計からの繰入れや長期前受金戻入など、使用料以外の収入のほか、公共下水道等他の事業と一体で経営しなければ、健全性が保てない状況である。
　総収益のうち下水道使用料の占める割合は34%で、繰出基準に基づく一般会計繰入金など使用料以外の収入を含めても費用を賄えておらず、①経常収支比率は80%前後で推移している。
　当事業においては累積欠損金が生じているが、他事業も含めた会計全体で欠損金が生じないよう、更なる経費削減に努める。
　流動負債に次年度償還予定の企業債を含んでいるため、③流動比率は低い水準となっているが、当該償還財源は次年度の使用料（一体で経営する他事業分も含む）及び一般会計繰入金を予定している。
　④企業債残高対事業規模比率は、企業債残高の減少に伴って年々低下している。
　⑤経費回収率、⑥汚水処理原価は、減価償却費や支払利息等の費用のうち、一般会計繰入金など使用料以外の収入を充てる費用を除いて算定したものである。使用料収入及び汚水処理費は微減であり経費回収率は前年度並みであったが、有収水量が前年度に比べ5%程度減少したことで、汚水処理原価が上昇した。
　⑦施設利用率が低い状況であるが、一部の処理区で近接する公共下水道への接続事業を進めている。
　⑧水洗化率は、平成18年度に事業が完了しており、大幅な上昇は見込めない状況であるが、引き続き、未接続世帯への接続勧奨を行う。</t>
    <rPh sb="152" eb="154">
      <t>ゼンゴ</t>
    </rPh>
    <rPh sb="164" eb="167">
      <t>トウジギョウ</t>
    </rPh>
    <rPh sb="178" eb="179">
      <t>ショウ</t>
    </rPh>
    <rPh sb="341" eb="343">
      <t>ネンネン</t>
    </rPh>
    <rPh sb="428" eb="429">
      <t>オヨ</t>
    </rPh>
    <rPh sb="430" eb="435">
      <t>オスイショリヒ</t>
    </rPh>
    <rPh sb="436" eb="438">
      <t>ビゲン</t>
    </rPh>
    <rPh sb="447" eb="451">
      <t>ゼンネンドナ</t>
    </rPh>
    <rPh sb="463" eb="466">
      <t>ゼンネンド</t>
    </rPh>
    <rPh sb="467" eb="468">
      <t>クラ</t>
    </rPh>
    <rPh sb="471" eb="473">
      <t>テイド</t>
    </rPh>
    <rPh sb="488" eb="490">
      <t>ジョウショウ</t>
    </rPh>
    <rPh sb="504" eb="506">
      <t>ジョウキョウ</t>
    </rPh>
    <rPh sb="518" eb="520">
      <t>キンセツ</t>
    </rPh>
    <rPh sb="549" eb="551">
      <t>ヘイセイ</t>
    </rPh>
    <rPh sb="553" eb="555">
      <t>ネンド</t>
    </rPh>
    <rPh sb="556" eb="558">
      <t>ジギョウ</t>
    </rPh>
    <rPh sb="559" eb="561">
      <t>カンリョウ</t>
    </rPh>
    <phoneticPr fontId="1"/>
  </si>
  <si>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</si>
  <si>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</si>
  <si>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</si>
  <si>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</si>
  <si>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</si>
  <si>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</si>
  <si>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</si>
  <si>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</si>
  <si>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</si>
  <si>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</si>
  <si>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</si>
  <si>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</si>
  <si>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</si>
  <si>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</si>
  <si>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</si>
  <si>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</si>
  <si>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</si>
  <si>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</si>
  <si>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</si>
  <si>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</si>
  <si>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</si>
  <si>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</si>
  <si>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</si>
  <si>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</si>
  <si>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</si>
  <si>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</si>
  <si>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</si>
  <si>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</si>
  <si>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</si>
  <si>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</si>
  <si>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</si>
  <si>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</si>
  <si>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</si>
  <si>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</si>
  <si>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</si>
  <si>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</si>
  <si>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</si>
  <si>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</si>
  <si>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</si>
  <si>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</si>
  <si>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</si>
  <si>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</si>
  <si>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</si>
  <si>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</si>
  <si>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</si>
  <si>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</si>
  <si>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</si>
  <si>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</si>
  <si>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</si>
  <si>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</si>
  <si>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</si>
  <si>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</si>
  <si>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</si>
  <si>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</si>
  <si>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</si>
  <si>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</si>
  <si>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</si>
  <si>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</si>
  <si>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</si>
  <si>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</si>
  <si>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</si>
  <si>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</si>
  <si>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</si>
  <si>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</si>
  <si>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</si>
  <si>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</si>
  <si>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</si>
  <si>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</si>
  <si>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</si>
  <si>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</si>
  <si>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</si>
  <si>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</si>
  <si>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</si>
  <si>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</si>
  <si>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</si>
  <si>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</si>
  <si>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</si>
  <si>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</si>
  <si>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</si>
  <si>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</si>
  <si>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</si>
  <si>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</si>
  <si>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</si>
  <si>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</si>
  <si>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</si>
  <si>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</si>
  <si>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</si>
  <si>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</si>
  <si>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</si>
  <si>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</si>
  <si>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</si>
  <si>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</si>
  <si>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</si>
  <si>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</si>
  <si>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</si>
  <si>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</si>
  <si>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</si>
  <si>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</si>
  <si>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</si>
  <si>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</si>
  <si>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</si>
  <si>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</si>
  <si>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</si>
  <si>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建設事業は平成18年度に完了している。償却資産のうち管渠は現時点で老朽化の度合は低いが、処理場の機器等については法定耐用年数を超えるものが相当数あるため、維持管理適正化計画に基づいた改築・更新とあわせて機能強化を図っている。
　①有形固定資産減価償却率は年々上昇し、類似団体の平均を上回っている。また、今後も上昇するものと見込んでいる。
　②管渠老朽化率は、法定耐用年数に達したものがないことから0%となっている。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</si>
</sst>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justify" vertical="top" wrapText="1"/>
      <protection locked="0"/>
    </xf>
    <xf numFmtId="0" fontId="13"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8"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1.e-002</c:v>
                </c:pt>
                <c:pt idx="1" formatCode="#,##0.00;&quot;△&quot;#,##0.00;&quot;-&quot;">
                  <c:v>2.e-002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50.08</c:v>
                </c:pt>
                <c:pt idx="1">
                  <c:v>50.08</c:v>
                </c:pt>
                <c:pt idx="2">
                  <c:v>46.71</c:v>
                </c:pt>
                <c:pt idx="3">
                  <c:v>45.08</c:v>
                </c:pt>
                <c:pt idx="4">
                  <c:v>45.12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89.65</c:v>
                </c:pt>
                <c:pt idx="1">
                  <c:v>89.51</c:v>
                </c:pt>
                <c:pt idx="2">
                  <c:v>89.44</c:v>
                </c:pt>
                <c:pt idx="3">
                  <c:v>89.88</c:v>
                </c:pt>
                <c:pt idx="4">
                  <c:v>90.8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82.36</c:v>
                </c:pt>
                <c:pt idx="1">
                  <c:v>83.08</c:v>
                </c:pt>
                <c:pt idx="2">
                  <c:v>78.83</c:v>
                </c:pt>
                <c:pt idx="3">
                  <c:v>80.040000000000006</c:v>
                </c:pt>
                <c:pt idx="4">
                  <c:v>77.16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27.37</c:v>
                </c:pt>
                <c:pt idx="1">
                  <c:v>30.03</c:v>
                </c:pt>
                <c:pt idx="2">
                  <c:v>32.57</c:v>
                </c:pt>
                <c:pt idx="3">
                  <c:v>34.83</c:v>
                </c:pt>
                <c:pt idx="4">
                  <c:v>37.67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1292.03</c:v>
                </c:pt>
                <c:pt idx="1">
                  <c:v>1369.13</c:v>
                </c:pt>
                <c:pt idx="2">
                  <c:v>1639.88</c:v>
                </c:pt>
                <c:pt idx="3">
                  <c:v>1780.31</c:v>
                </c:pt>
                <c:pt idx="4">
                  <c:v>1849.94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2.67</c:v>
                </c:pt>
                <c:pt idx="1">
                  <c:v>2.61</c:v>
                </c:pt>
                <c:pt idx="2">
                  <c:v>3.68</c:v>
                </c:pt>
                <c:pt idx="3">
                  <c:v>3.52</c:v>
                </c:pt>
                <c:pt idx="4">
                  <c:v>2.56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805.24</c:v>
                </c:pt>
                <c:pt idx="1">
                  <c:v>705.81</c:v>
                </c:pt>
                <c:pt idx="2">
                  <c:v>611.70000000000005</c:v>
                </c:pt>
                <c:pt idx="3">
                  <c:v>489.53</c:v>
                </c:pt>
                <c:pt idx="4">
                  <c:v>295.36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53.18</c:v>
                </c:pt>
                <c:pt idx="1">
                  <c:v>56.05</c:v>
                </c:pt>
                <c:pt idx="2">
                  <c:v>49.57</c:v>
                </c:pt>
                <c:pt idx="3">
                  <c:v>52.35</c:v>
                </c:pt>
                <c:pt idx="4">
                  <c:v>51.2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317.35000000000002</c:v>
                </c:pt>
                <c:pt idx="1">
                  <c:v>304.12</c:v>
                </c:pt>
                <c:pt idx="2">
                  <c:v>337.91</c:v>
                </c:pt>
                <c:pt idx="3">
                  <c:v>323.37</c:v>
                </c:pt>
                <c:pt idx="4">
                  <c:v>335.35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C11" sqref="C11"/>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13</v>
      </c>
      <c r="BM8" s="41"/>
      <c r="BN8" s="52" t="s">
        <v>21</v>
      </c>
      <c r="BO8" s="52"/>
      <c r="BP8" s="52"/>
      <c r="BQ8" s="52"/>
      <c r="BR8" s="52"/>
      <c r="BS8" s="52"/>
      <c r="BT8" s="52"/>
      <c r="BU8" s="52"/>
      <c r="BV8" s="52"/>
      <c r="BW8" s="52"/>
      <c r="BX8" s="52"/>
      <c r="BY8" s="56"/>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2"/>
      <c r="BN9" s="53" t="s">
        <v>37</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71.459999999999994</v>
      </c>
      <c r="J10" s="7"/>
      <c r="K10" s="7"/>
      <c r="L10" s="7"/>
      <c r="M10" s="7"/>
      <c r="N10" s="7"/>
      <c r="O10" s="7"/>
      <c r="P10" s="7">
        <f>データ!P6</f>
        <v>6.67</v>
      </c>
      <c r="Q10" s="7"/>
      <c r="R10" s="7"/>
      <c r="S10" s="7"/>
      <c r="T10" s="7"/>
      <c r="U10" s="7"/>
      <c r="V10" s="7"/>
      <c r="W10" s="7">
        <f>データ!Q6</f>
        <v>91.28</v>
      </c>
      <c r="X10" s="7"/>
      <c r="Y10" s="7"/>
      <c r="Z10" s="7"/>
      <c r="AA10" s="7"/>
      <c r="AB10" s="7"/>
      <c r="AC10" s="7"/>
      <c r="AD10" s="21">
        <f>データ!R6</f>
        <v>3080</v>
      </c>
      <c r="AE10" s="21"/>
      <c r="AF10" s="21"/>
      <c r="AG10" s="21"/>
      <c r="AH10" s="21"/>
      <c r="AI10" s="21"/>
      <c r="AJ10" s="21"/>
      <c r="AK10" s="2"/>
      <c r="AL10" s="21">
        <f>データ!V6</f>
        <v>12874</v>
      </c>
      <c r="AM10" s="21"/>
      <c r="AN10" s="21"/>
      <c r="AO10" s="21"/>
      <c r="AP10" s="21"/>
      <c r="AQ10" s="21"/>
      <c r="AR10" s="21"/>
      <c r="AS10" s="21"/>
      <c r="AT10" s="7">
        <f>データ!W6</f>
        <v>6.06</v>
      </c>
      <c r="AU10" s="7"/>
      <c r="AV10" s="7"/>
      <c r="AW10" s="7"/>
      <c r="AX10" s="7"/>
      <c r="AY10" s="7"/>
      <c r="AZ10" s="7"/>
      <c r="BA10" s="7"/>
      <c r="BB10" s="7">
        <f>データ!X6</f>
        <v>2124.42</v>
      </c>
      <c r="BC10" s="7"/>
      <c r="BD10" s="7"/>
      <c r="BE10" s="7"/>
      <c r="BF10" s="7"/>
      <c r="BG10" s="7"/>
      <c r="BH10" s="7"/>
      <c r="BI10" s="7"/>
      <c r="BJ10" s="2"/>
      <c r="BK10" s="2"/>
      <c r="BL10" s="29" t="s">
        <v>38</v>
      </c>
      <c r="BM10" s="43"/>
      <c r="BN10" s="54" t="s">
        <v>40</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112</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snOTljKgwzn8Mg4M7inHiIZzx8yPbnQYI7ITIAALeskCm2OjFWIEl6Ssnmyc0QKtE8Sw+Y8fZgLfpgrm+FeyA==" saltValue="UBaSizIntztWWjMKjjK2R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58</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20</v>
      </c>
      <c r="B3" s="70" t="s">
        <v>32</v>
      </c>
      <c r="C3" s="70" t="s">
        <v>60</v>
      </c>
      <c r="D3" s="70" t="s">
        <v>39</v>
      </c>
      <c r="E3" s="70" t="s">
        <v>4</v>
      </c>
      <c r="F3" s="70" t="s">
        <v>3</v>
      </c>
      <c r="G3" s="70" t="s">
        <v>25</v>
      </c>
      <c r="H3" s="76" t="s">
        <v>61</v>
      </c>
      <c r="I3" s="79"/>
      <c r="J3" s="79"/>
      <c r="K3" s="79"/>
      <c r="L3" s="79"/>
      <c r="M3" s="79"/>
      <c r="N3" s="79"/>
      <c r="O3" s="79"/>
      <c r="P3" s="79"/>
      <c r="Q3" s="79"/>
      <c r="R3" s="79"/>
      <c r="S3" s="79"/>
      <c r="T3" s="79"/>
      <c r="U3" s="79"/>
      <c r="V3" s="79"/>
      <c r="W3" s="79"/>
      <c r="X3" s="84"/>
      <c r="Y3" s="87"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11</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62</v>
      </c>
      <c r="B4" s="71"/>
      <c r="C4" s="71"/>
      <c r="D4" s="71"/>
      <c r="E4" s="71"/>
      <c r="F4" s="71"/>
      <c r="G4" s="71"/>
      <c r="H4" s="77"/>
      <c r="I4" s="80"/>
      <c r="J4" s="80"/>
      <c r="K4" s="80"/>
      <c r="L4" s="80"/>
      <c r="M4" s="80"/>
      <c r="N4" s="80"/>
      <c r="O4" s="80"/>
      <c r="P4" s="80"/>
      <c r="Q4" s="80"/>
      <c r="R4" s="80"/>
      <c r="S4" s="80"/>
      <c r="T4" s="80"/>
      <c r="U4" s="80"/>
      <c r="V4" s="80"/>
      <c r="W4" s="80"/>
      <c r="X4" s="85"/>
      <c r="Y4" s="88" t="s">
        <v>53</v>
      </c>
      <c r="Z4" s="88"/>
      <c r="AA4" s="88"/>
      <c r="AB4" s="88"/>
      <c r="AC4" s="88"/>
      <c r="AD4" s="88"/>
      <c r="AE4" s="88"/>
      <c r="AF4" s="88"/>
      <c r="AG4" s="88"/>
      <c r="AH4" s="88"/>
      <c r="AI4" s="88"/>
      <c r="AJ4" s="88" t="s">
        <v>47</v>
      </c>
      <c r="AK4" s="88"/>
      <c r="AL4" s="88"/>
      <c r="AM4" s="88"/>
      <c r="AN4" s="88"/>
      <c r="AO4" s="88"/>
      <c r="AP4" s="88"/>
      <c r="AQ4" s="88"/>
      <c r="AR4" s="88"/>
      <c r="AS4" s="88"/>
      <c r="AT4" s="88"/>
      <c r="AU4" s="88" t="s">
        <v>28</v>
      </c>
      <c r="AV4" s="88"/>
      <c r="AW4" s="88"/>
      <c r="AX4" s="88"/>
      <c r="AY4" s="88"/>
      <c r="AZ4" s="88"/>
      <c r="BA4" s="88"/>
      <c r="BB4" s="88"/>
      <c r="BC4" s="88"/>
      <c r="BD4" s="88"/>
      <c r="BE4" s="88"/>
      <c r="BF4" s="88" t="s">
        <v>64</v>
      </c>
      <c r="BG4" s="88"/>
      <c r="BH4" s="88"/>
      <c r="BI4" s="88"/>
      <c r="BJ4" s="88"/>
      <c r="BK4" s="88"/>
      <c r="BL4" s="88"/>
      <c r="BM4" s="88"/>
      <c r="BN4" s="88"/>
      <c r="BO4" s="88"/>
      <c r="BP4" s="88"/>
      <c r="BQ4" s="88" t="s">
        <v>15</v>
      </c>
      <c r="BR4" s="88"/>
      <c r="BS4" s="88"/>
      <c r="BT4" s="88"/>
      <c r="BU4" s="88"/>
      <c r="BV4" s="88"/>
      <c r="BW4" s="88"/>
      <c r="BX4" s="88"/>
      <c r="BY4" s="88"/>
      <c r="BZ4" s="88"/>
      <c r="CA4" s="88"/>
      <c r="CB4" s="88" t="s">
        <v>63</v>
      </c>
      <c r="CC4" s="88"/>
      <c r="CD4" s="88"/>
      <c r="CE4" s="88"/>
      <c r="CF4" s="88"/>
      <c r="CG4" s="88"/>
      <c r="CH4" s="88"/>
      <c r="CI4" s="88"/>
      <c r="CJ4" s="88"/>
      <c r="CK4" s="88"/>
      <c r="CL4" s="88"/>
      <c r="CM4" s="88" t="s">
        <v>1</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8">
      <c r="A5" s="68" t="s">
        <v>69</v>
      </c>
      <c r="B5" s="72"/>
      <c r="C5" s="72"/>
      <c r="D5" s="72"/>
      <c r="E5" s="72"/>
      <c r="F5" s="72"/>
      <c r="G5" s="72"/>
      <c r="H5" s="78" t="s">
        <v>59</v>
      </c>
      <c r="I5" s="78" t="s">
        <v>70</v>
      </c>
      <c r="J5" s="78" t="s">
        <v>71</v>
      </c>
      <c r="K5" s="78" t="s">
        <v>72</v>
      </c>
      <c r="L5" s="78" t="s">
        <v>73</v>
      </c>
      <c r="M5" s="78" t="s">
        <v>5</v>
      </c>
      <c r="N5" s="78" t="s">
        <v>74</v>
      </c>
      <c r="O5" s="78" t="s">
        <v>75</v>
      </c>
      <c r="P5" s="78" t="s">
        <v>76</v>
      </c>
      <c r="Q5" s="78" t="s">
        <v>77</v>
      </c>
      <c r="R5" s="78" t="s">
        <v>78</v>
      </c>
      <c r="S5" s="78" t="s">
        <v>79</v>
      </c>
      <c r="T5" s="78" t="s">
        <v>80</v>
      </c>
      <c r="U5" s="78" t="s">
        <v>0</v>
      </c>
      <c r="V5" s="78" t="s">
        <v>81</v>
      </c>
      <c r="W5" s="78" t="s">
        <v>82</v>
      </c>
      <c r="X5" s="78" t="s">
        <v>83</v>
      </c>
      <c r="Y5" s="78" t="s">
        <v>84</v>
      </c>
      <c r="Z5" s="78" t="s">
        <v>85</v>
      </c>
      <c r="AA5" s="78" t="s">
        <v>86</v>
      </c>
      <c r="AB5" s="78" t="s">
        <v>87</v>
      </c>
      <c r="AC5" s="78" t="s">
        <v>88</v>
      </c>
      <c r="AD5" s="78" t="s">
        <v>90</v>
      </c>
      <c r="AE5" s="78" t="s">
        <v>91</v>
      </c>
      <c r="AF5" s="78" t="s">
        <v>92</v>
      </c>
      <c r="AG5" s="78" t="s">
        <v>93</v>
      </c>
      <c r="AH5" s="78" t="s">
        <v>94</v>
      </c>
      <c r="AI5" s="78" t="s">
        <v>46</v>
      </c>
      <c r="AJ5" s="78" t="s">
        <v>84</v>
      </c>
      <c r="AK5" s="78" t="s">
        <v>85</v>
      </c>
      <c r="AL5" s="78" t="s">
        <v>86</v>
      </c>
      <c r="AM5" s="78" t="s">
        <v>87</v>
      </c>
      <c r="AN5" s="78" t="s">
        <v>88</v>
      </c>
      <c r="AO5" s="78" t="s">
        <v>90</v>
      </c>
      <c r="AP5" s="78" t="s">
        <v>91</v>
      </c>
      <c r="AQ5" s="78" t="s">
        <v>92</v>
      </c>
      <c r="AR5" s="78" t="s">
        <v>93</v>
      </c>
      <c r="AS5" s="78" t="s">
        <v>94</v>
      </c>
      <c r="AT5" s="78" t="s">
        <v>89</v>
      </c>
      <c r="AU5" s="78" t="s">
        <v>84</v>
      </c>
      <c r="AV5" s="78" t="s">
        <v>85</v>
      </c>
      <c r="AW5" s="78" t="s">
        <v>86</v>
      </c>
      <c r="AX5" s="78" t="s">
        <v>87</v>
      </c>
      <c r="AY5" s="78" t="s">
        <v>88</v>
      </c>
      <c r="AZ5" s="78" t="s">
        <v>90</v>
      </c>
      <c r="BA5" s="78" t="s">
        <v>91</v>
      </c>
      <c r="BB5" s="78" t="s">
        <v>92</v>
      </c>
      <c r="BC5" s="78" t="s">
        <v>93</v>
      </c>
      <c r="BD5" s="78" t="s">
        <v>94</v>
      </c>
      <c r="BE5" s="78" t="s">
        <v>89</v>
      </c>
      <c r="BF5" s="78" t="s">
        <v>84</v>
      </c>
      <c r="BG5" s="78" t="s">
        <v>85</v>
      </c>
      <c r="BH5" s="78" t="s">
        <v>86</v>
      </c>
      <c r="BI5" s="78" t="s">
        <v>87</v>
      </c>
      <c r="BJ5" s="78" t="s">
        <v>88</v>
      </c>
      <c r="BK5" s="78" t="s">
        <v>90</v>
      </c>
      <c r="BL5" s="78" t="s">
        <v>91</v>
      </c>
      <c r="BM5" s="78" t="s">
        <v>92</v>
      </c>
      <c r="BN5" s="78" t="s">
        <v>93</v>
      </c>
      <c r="BO5" s="78" t="s">
        <v>94</v>
      </c>
      <c r="BP5" s="78" t="s">
        <v>89</v>
      </c>
      <c r="BQ5" s="78" t="s">
        <v>84</v>
      </c>
      <c r="BR5" s="78" t="s">
        <v>85</v>
      </c>
      <c r="BS5" s="78" t="s">
        <v>86</v>
      </c>
      <c r="BT5" s="78" t="s">
        <v>87</v>
      </c>
      <c r="BU5" s="78" t="s">
        <v>88</v>
      </c>
      <c r="BV5" s="78" t="s">
        <v>90</v>
      </c>
      <c r="BW5" s="78" t="s">
        <v>91</v>
      </c>
      <c r="BX5" s="78" t="s">
        <v>92</v>
      </c>
      <c r="BY5" s="78" t="s">
        <v>93</v>
      </c>
      <c r="BZ5" s="78" t="s">
        <v>94</v>
      </c>
      <c r="CA5" s="78" t="s">
        <v>89</v>
      </c>
      <c r="CB5" s="78" t="s">
        <v>84</v>
      </c>
      <c r="CC5" s="78" t="s">
        <v>85</v>
      </c>
      <c r="CD5" s="78" t="s">
        <v>86</v>
      </c>
      <c r="CE5" s="78" t="s">
        <v>87</v>
      </c>
      <c r="CF5" s="78" t="s">
        <v>88</v>
      </c>
      <c r="CG5" s="78" t="s">
        <v>90</v>
      </c>
      <c r="CH5" s="78" t="s">
        <v>91</v>
      </c>
      <c r="CI5" s="78" t="s">
        <v>92</v>
      </c>
      <c r="CJ5" s="78" t="s">
        <v>93</v>
      </c>
      <c r="CK5" s="78" t="s">
        <v>94</v>
      </c>
      <c r="CL5" s="78" t="s">
        <v>89</v>
      </c>
      <c r="CM5" s="78" t="s">
        <v>84</v>
      </c>
      <c r="CN5" s="78" t="s">
        <v>85</v>
      </c>
      <c r="CO5" s="78" t="s">
        <v>86</v>
      </c>
      <c r="CP5" s="78" t="s">
        <v>87</v>
      </c>
      <c r="CQ5" s="78" t="s">
        <v>88</v>
      </c>
      <c r="CR5" s="78" t="s">
        <v>90</v>
      </c>
      <c r="CS5" s="78" t="s">
        <v>91</v>
      </c>
      <c r="CT5" s="78" t="s">
        <v>92</v>
      </c>
      <c r="CU5" s="78" t="s">
        <v>93</v>
      </c>
      <c r="CV5" s="78" t="s">
        <v>94</v>
      </c>
      <c r="CW5" s="78" t="s">
        <v>89</v>
      </c>
      <c r="CX5" s="78" t="s">
        <v>84</v>
      </c>
      <c r="CY5" s="78" t="s">
        <v>85</v>
      </c>
      <c r="CZ5" s="78" t="s">
        <v>86</v>
      </c>
      <c r="DA5" s="78" t="s">
        <v>87</v>
      </c>
      <c r="DB5" s="78" t="s">
        <v>88</v>
      </c>
      <c r="DC5" s="78" t="s">
        <v>90</v>
      </c>
      <c r="DD5" s="78" t="s">
        <v>91</v>
      </c>
      <c r="DE5" s="78" t="s">
        <v>92</v>
      </c>
      <c r="DF5" s="78" t="s">
        <v>93</v>
      </c>
      <c r="DG5" s="78" t="s">
        <v>94</v>
      </c>
      <c r="DH5" s="78" t="s">
        <v>89</v>
      </c>
      <c r="DI5" s="78" t="s">
        <v>84</v>
      </c>
      <c r="DJ5" s="78" t="s">
        <v>85</v>
      </c>
      <c r="DK5" s="78" t="s">
        <v>86</v>
      </c>
      <c r="DL5" s="78" t="s">
        <v>87</v>
      </c>
      <c r="DM5" s="78" t="s">
        <v>88</v>
      </c>
      <c r="DN5" s="78" t="s">
        <v>90</v>
      </c>
      <c r="DO5" s="78" t="s">
        <v>91</v>
      </c>
      <c r="DP5" s="78" t="s">
        <v>92</v>
      </c>
      <c r="DQ5" s="78" t="s">
        <v>93</v>
      </c>
      <c r="DR5" s="78" t="s">
        <v>94</v>
      </c>
      <c r="DS5" s="78" t="s">
        <v>89</v>
      </c>
      <c r="DT5" s="78" t="s">
        <v>84</v>
      </c>
      <c r="DU5" s="78" t="s">
        <v>85</v>
      </c>
      <c r="DV5" s="78" t="s">
        <v>86</v>
      </c>
      <c r="DW5" s="78" t="s">
        <v>87</v>
      </c>
      <c r="DX5" s="78" t="s">
        <v>88</v>
      </c>
      <c r="DY5" s="78" t="s">
        <v>90</v>
      </c>
      <c r="DZ5" s="78" t="s">
        <v>91</v>
      </c>
      <c r="EA5" s="78" t="s">
        <v>92</v>
      </c>
      <c r="EB5" s="78" t="s">
        <v>93</v>
      </c>
      <c r="EC5" s="78" t="s">
        <v>94</v>
      </c>
      <c r="ED5" s="78" t="s">
        <v>89</v>
      </c>
      <c r="EE5" s="78" t="s">
        <v>84</v>
      </c>
      <c r="EF5" s="78" t="s">
        <v>85</v>
      </c>
      <c r="EG5" s="78" t="s">
        <v>86</v>
      </c>
      <c r="EH5" s="78" t="s">
        <v>87</v>
      </c>
      <c r="EI5" s="78" t="s">
        <v>88</v>
      </c>
      <c r="EJ5" s="78" t="s">
        <v>90</v>
      </c>
      <c r="EK5" s="78" t="s">
        <v>91</v>
      </c>
      <c r="EL5" s="78" t="s">
        <v>92</v>
      </c>
      <c r="EM5" s="78" t="s">
        <v>93</v>
      </c>
      <c r="EN5" s="78" t="s">
        <v>94</v>
      </c>
      <c r="EO5" s="78" t="s">
        <v>89</v>
      </c>
    </row>
    <row r="6" spans="1:148" s="67" customFormat="1">
      <c r="A6" s="68" t="s">
        <v>95</v>
      </c>
      <c r="B6" s="73">
        <f t="shared" ref="B6:X6" si="1">B7</f>
        <v>2024</v>
      </c>
      <c r="C6" s="73">
        <f t="shared" si="1"/>
        <v>322016</v>
      </c>
      <c r="D6" s="73">
        <f t="shared" si="1"/>
        <v>46</v>
      </c>
      <c r="E6" s="73">
        <f t="shared" si="1"/>
        <v>17</v>
      </c>
      <c r="F6" s="73">
        <f t="shared" si="1"/>
        <v>5</v>
      </c>
      <c r="G6" s="73">
        <f t="shared" si="1"/>
        <v>0</v>
      </c>
      <c r="H6" s="73" t="str">
        <f t="shared" si="1"/>
        <v>島根県　松江市</v>
      </c>
      <c r="I6" s="73" t="str">
        <f t="shared" si="1"/>
        <v>法適用</v>
      </c>
      <c r="J6" s="73" t="str">
        <f t="shared" si="1"/>
        <v>下水道事業</v>
      </c>
      <c r="K6" s="73" t="str">
        <f t="shared" si="1"/>
        <v>農業集落排水</v>
      </c>
      <c r="L6" s="73" t="str">
        <f t="shared" si="1"/>
        <v>F1</v>
      </c>
      <c r="M6" s="73" t="str">
        <f t="shared" si="1"/>
        <v>自治体職員</v>
      </c>
      <c r="N6" s="81" t="str">
        <f t="shared" si="1"/>
        <v>-</v>
      </c>
      <c r="O6" s="81">
        <f t="shared" si="1"/>
        <v>71.459999999999994</v>
      </c>
      <c r="P6" s="81">
        <f t="shared" si="1"/>
        <v>6.67</v>
      </c>
      <c r="Q6" s="81">
        <f t="shared" si="1"/>
        <v>91.28</v>
      </c>
      <c r="R6" s="81">
        <f t="shared" si="1"/>
        <v>3080</v>
      </c>
      <c r="S6" s="81">
        <f t="shared" si="1"/>
        <v>194313</v>
      </c>
      <c r="T6" s="81">
        <f t="shared" si="1"/>
        <v>572.96</v>
      </c>
      <c r="U6" s="81">
        <f t="shared" si="1"/>
        <v>339.14</v>
      </c>
      <c r="V6" s="81">
        <f t="shared" si="1"/>
        <v>12874</v>
      </c>
      <c r="W6" s="81">
        <f t="shared" si="1"/>
        <v>6.06</v>
      </c>
      <c r="X6" s="81">
        <f t="shared" si="1"/>
        <v>2124.42</v>
      </c>
      <c r="Y6" s="89">
        <f t="shared" ref="Y6:AH6" si="2">IF(Y7="",NA(),Y7)</f>
        <v>82.36</v>
      </c>
      <c r="Z6" s="89">
        <f t="shared" si="2"/>
        <v>83.08</v>
      </c>
      <c r="AA6" s="89">
        <f t="shared" si="2"/>
        <v>78.83</v>
      </c>
      <c r="AB6" s="89">
        <f t="shared" si="2"/>
        <v>80.040000000000006</v>
      </c>
      <c r="AC6" s="89">
        <f t="shared" si="2"/>
        <v>77.16</v>
      </c>
      <c r="AD6" s="89">
        <f t="shared" si="2"/>
        <v>103.09</v>
      </c>
      <c r="AE6" s="89">
        <f t="shared" si="2"/>
        <v>102.11</v>
      </c>
      <c r="AF6" s="89">
        <f t="shared" si="2"/>
        <v>101.91</v>
      </c>
      <c r="AG6" s="89">
        <f t="shared" si="2"/>
        <v>103.07</v>
      </c>
      <c r="AH6" s="89">
        <f t="shared" si="2"/>
        <v>103.04</v>
      </c>
      <c r="AI6" s="81" t="str">
        <f>IF(AI7="","",IF(AI7="-","【-】","【"&amp;SUBSTITUTE(TEXT(AI7,"#,##0.00"),"-","△")&amp;"】"))</f>
        <v>【104.30】</v>
      </c>
      <c r="AJ6" s="89">
        <f t="shared" ref="AJ6:AS6" si="3">IF(AJ7="",NA(),AJ7)</f>
        <v>1292.03</v>
      </c>
      <c r="AK6" s="89">
        <f t="shared" si="3"/>
        <v>1369.13</v>
      </c>
      <c r="AL6" s="89">
        <f t="shared" si="3"/>
        <v>1639.88</v>
      </c>
      <c r="AM6" s="89">
        <f t="shared" si="3"/>
        <v>1780.31</v>
      </c>
      <c r="AN6" s="89">
        <f t="shared" si="3"/>
        <v>1849.94</v>
      </c>
      <c r="AO6" s="89">
        <f t="shared" si="3"/>
        <v>101.24</v>
      </c>
      <c r="AP6" s="89">
        <f t="shared" si="3"/>
        <v>124.9</v>
      </c>
      <c r="AQ6" s="89">
        <f t="shared" si="3"/>
        <v>124.8</v>
      </c>
      <c r="AR6" s="89">
        <f t="shared" si="3"/>
        <v>120.64</v>
      </c>
      <c r="AS6" s="89">
        <f t="shared" si="3"/>
        <v>100.31</v>
      </c>
      <c r="AT6" s="81" t="str">
        <f>IF(AT7="","",IF(AT7="-","【-】","【"&amp;SUBSTITUTE(TEXT(AT7,"#,##0.00"),"-","△")&amp;"】"))</f>
        <v>【102.74】</v>
      </c>
      <c r="AU6" s="89">
        <f t="shared" ref="AU6:BD6" si="4">IF(AU7="",NA(),AU7)</f>
        <v>2.67</v>
      </c>
      <c r="AV6" s="89">
        <f t="shared" si="4"/>
        <v>2.61</v>
      </c>
      <c r="AW6" s="89">
        <f t="shared" si="4"/>
        <v>3.68</v>
      </c>
      <c r="AX6" s="89">
        <f t="shared" si="4"/>
        <v>3.52</v>
      </c>
      <c r="AY6" s="89">
        <f t="shared" si="4"/>
        <v>2.56</v>
      </c>
      <c r="AZ6" s="89">
        <f t="shared" si="4"/>
        <v>37.24</v>
      </c>
      <c r="BA6" s="89">
        <f t="shared" si="4"/>
        <v>33.58</v>
      </c>
      <c r="BB6" s="89">
        <f t="shared" si="4"/>
        <v>35.42</v>
      </c>
      <c r="BC6" s="89">
        <f t="shared" si="4"/>
        <v>39.82</v>
      </c>
      <c r="BD6" s="89">
        <f t="shared" si="4"/>
        <v>41.03</v>
      </c>
      <c r="BE6" s="81" t="str">
        <f>IF(BE7="","",IF(BE7="-","【-】","【"&amp;SUBSTITUTE(TEXT(BE7,"#,##0.00"),"-","△")&amp;"】"))</f>
        <v>【47.19】</v>
      </c>
      <c r="BF6" s="89">
        <f t="shared" ref="BF6:BO6" si="5">IF(BF7="",NA(),BF7)</f>
        <v>805.24</v>
      </c>
      <c r="BG6" s="89">
        <f t="shared" si="5"/>
        <v>705.81</v>
      </c>
      <c r="BH6" s="89">
        <f t="shared" si="5"/>
        <v>611.70000000000005</v>
      </c>
      <c r="BI6" s="89">
        <f t="shared" si="5"/>
        <v>489.53</v>
      </c>
      <c r="BJ6" s="89">
        <f t="shared" si="5"/>
        <v>295.36</v>
      </c>
      <c r="BK6" s="89">
        <f t="shared" si="5"/>
        <v>783.8</v>
      </c>
      <c r="BL6" s="89">
        <f t="shared" si="5"/>
        <v>778.81</v>
      </c>
      <c r="BM6" s="89">
        <f t="shared" si="5"/>
        <v>718.49</v>
      </c>
      <c r="BN6" s="89">
        <f t="shared" si="5"/>
        <v>743.31</v>
      </c>
      <c r="BO6" s="89">
        <f t="shared" si="5"/>
        <v>796.8</v>
      </c>
      <c r="BP6" s="81" t="str">
        <f>IF(BP7="","",IF(BP7="-","【-】","【"&amp;SUBSTITUTE(TEXT(BP7,"#,##0.00"),"-","△")&amp;"】"))</f>
        <v>【798.10】</v>
      </c>
      <c r="BQ6" s="89">
        <f t="shared" ref="BQ6:BZ6" si="6">IF(BQ7="",NA(),BQ7)</f>
        <v>53.18</v>
      </c>
      <c r="BR6" s="89">
        <f t="shared" si="6"/>
        <v>56.05</v>
      </c>
      <c r="BS6" s="89">
        <f t="shared" si="6"/>
        <v>49.57</v>
      </c>
      <c r="BT6" s="89">
        <f t="shared" si="6"/>
        <v>52.35</v>
      </c>
      <c r="BU6" s="89">
        <f t="shared" si="6"/>
        <v>51.2</v>
      </c>
      <c r="BV6" s="89">
        <f t="shared" si="6"/>
        <v>68.11</v>
      </c>
      <c r="BW6" s="89">
        <f t="shared" si="6"/>
        <v>67.23</v>
      </c>
      <c r="BX6" s="89">
        <f t="shared" si="6"/>
        <v>61.82</v>
      </c>
      <c r="BY6" s="89">
        <f t="shared" si="6"/>
        <v>61.15</v>
      </c>
      <c r="BZ6" s="89">
        <f t="shared" si="6"/>
        <v>58.41</v>
      </c>
      <c r="CA6" s="81" t="str">
        <f>IF(CA7="","",IF(CA7="-","【-】","【"&amp;SUBSTITUTE(TEXT(CA7,"#,##0.00"),"-","△")&amp;"】"))</f>
        <v>【54.51】</v>
      </c>
      <c r="CB6" s="89">
        <f t="shared" ref="CB6:CK6" si="7">IF(CB7="",NA(),CB7)</f>
        <v>317.35000000000002</v>
      </c>
      <c r="CC6" s="89">
        <f t="shared" si="7"/>
        <v>304.12</v>
      </c>
      <c r="CD6" s="89">
        <f t="shared" si="7"/>
        <v>337.91</v>
      </c>
      <c r="CE6" s="89">
        <f t="shared" si="7"/>
        <v>323.37</v>
      </c>
      <c r="CF6" s="89">
        <f t="shared" si="7"/>
        <v>335.35</v>
      </c>
      <c r="CG6" s="89">
        <f t="shared" si="7"/>
        <v>222.41</v>
      </c>
      <c r="CH6" s="89">
        <f t="shared" si="7"/>
        <v>228.21</v>
      </c>
      <c r="CI6" s="89">
        <f t="shared" si="7"/>
        <v>246.9</v>
      </c>
      <c r="CJ6" s="89">
        <f t="shared" si="7"/>
        <v>250.43</v>
      </c>
      <c r="CK6" s="89">
        <f t="shared" si="7"/>
        <v>267.33999999999997</v>
      </c>
      <c r="CL6" s="81" t="str">
        <f>IF(CL7="","",IF(CL7="-","【-】","【"&amp;SUBSTITUTE(TEXT(CL7,"#,##0.00"),"-","△")&amp;"】"))</f>
        <v>【286.33】</v>
      </c>
      <c r="CM6" s="89">
        <f t="shared" ref="CM6:CV6" si="8">IF(CM7="",NA(),CM7)</f>
        <v>50.08</v>
      </c>
      <c r="CN6" s="89">
        <f t="shared" si="8"/>
        <v>50.08</v>
      </c>
      <c r="CO6" s="89">
        <f t="shared" si="8"/>
        <v>46.71</v>
      </c>
      <c r="CP6" s="89">
        <f t="shared" si="8"/>
        <v>45.08</v>
      </c>
      <c r="CQ6" s="89">
        <f t="shared" si="8"/>
        <v>45.12</v>
      </c>
      <c r="CR6" s="89">
        <f t="shared" si="8"/>
        <v>55.26</v>
      </c>
      <c r="CS6" s="89">
        <f t="shared" si="8"/>
        <v>54.54</v>
      </c>
      <c r="CT6" s="89">
        <f t="shared" si="8"/>
        <v>52.9</v>
      </c>
      <c r="CU6" s="89">
        <f t="shared" si="8"/>
        <v>52.63</v>
      </c>
      <c r="CV6" s="89">
        <f t="shared" si="8"/>
        <v>52.34</v>
      </c>
      <c r="CW6" s="81" t="str">
        <f>IF(CW7="","",IF(CW7="-","【-】","【"&amp;SUBSTITUTE(TEXT(CW7,"#,##0.00"),"-","△")&amp;"】"))</f>
        <v>【49.92】</v>
      </c>
      <c r="CX6" s="89">
        <f t="shared" ref="CX6:DG6" si="9">IF(CX7="",NA(),CX7)</f>
        <v>89.65</v>
      </c>
      <c r="CY6" s="89">
        <f t="shared" si="9"/>
        <v>89.51</v>
      </c>
      <c r="CZ6" s="89">
        <f t="shared" si="9"/>
        <v>89.44</v>
      </c>
      <c r="DA6" s="89">
        <f t="shared" si="9"/>
        <v>89.88</v>
      </c>
      <c r="DB6" s="89">
        <f t="shared" si="9"/>
        <v>90.8</v>
      </c>
      <c r="DC6" s="89">
        <f t="shared" si="9"/>
        <v>90.52</v>
      </c>
      <c r="DD6" s="89">
        <f t="shared" si="9"/>
        <v>90.3</v>
      </c>
      <c r="DE6" s="89">
        <f t="shared" si="9"/>
        <v>90.3</v>
      </c>
      <c r="DF6" s="89">
        <f t="shared" si="9"/>
        <v>90.32</v>
      </c>
      <c r="DG6" s="89">
        <f t="shared" si="9"/>
        <v>90.05</v>
      </c>
      <c r="DH6" s="81" t="str">
        <f>IF(DH7="","",IF(DH7="-","【-】","【"&amp;SUBSTITUTE(TEXT(DH7,"#,##0.00"),"-","△")&amp;"】"))</f>
        <v>【87.80】</v>
      </c>
      <c r="DI6" s="89">
        <f t="shared" ref="DI6:DR6" si="10">IF(DI7="",NA(),DI7)</f>
        <v>27.37</v>
      </c>
      <c r="DJ6" s="89">
        <f t="shared" si="10"/>
        <v>30.03</v>
      </c>
      <c r="DK6" s="89">
        <f t="shared" si="10"/>
        <v>32.57</v>
      </c>
      <c r="DL6" s="89">
        <f t="shared" si="10"/>
        <v>34.83</v>
      </c>
      <c r="DM6" s="89">
        <f t="shared" si="10"/>
        <v>37.67</v>
      </c>
      <c r="DN6" s="89">
        <f t="shared" si="10"/>
        <v>24.8</v>
      </c>
      <c r="DO6" s="89">
        <f t="shared" si="10"/>
        <v>28.12</v>
      </c>
      <c r="DP6" s="89">
        <f t="shared" si="10"/>
        <v>28.79</v>
      </c>
      <c r="DQ6" s="89">
        <f t="shared" si="10"/>
        <v>30.5</v>
      </c>
      <c r="DR6" s="89">
        <f t="shared" si="10"/>
        <v>30.49</v>
      </c>
      <c r="DS6" s="81" t="str">
        <f>IF(DS7="","",IF(DS7="-","【-】","【"&amp;SUBSTITUTE(TEXT(DS7,"#,##0.00"),"-","△")&amp;"】"))</f>
        <v>【28.46】</v>
      </c>
      <c r="DT6" s="81">
        <f t="shared" ref="DT6:EC6" si="11">IF(DT7="",NA(),DT7)</f>
        <v>0</v>
      </c>
      <c r="DU6" s="81">
        <f t="shared" si="11"/>
        <v>0</v>
      </c>
      <c r="DV6" s="81">
        <f t="shared" si="11"/>
        <v>0</v>
      </c>
      <c r="DW6" s="81">
        <f t="shared" si="11"/>
        <v>0</v>
      </c>
      <c r="DX6" s="81">
        <f t="shared" si="11"/>
        <v>0</v>
      </c>
      <c r="DY6" s="81">
        <f t="shared" si="11"/>
        <v>0</v>
      </c>
      <c r="DZ6" s="81">
        <f t="shared" si="11"/>
        <v>0</v>
      </c>
      <c r="EA6" s="81">
        <f t="shared" si="11"/>
        <v>0</v>
      </c>
      <c r="EB6" s="81">
        <f t="shared" si="11"/>
        <v>0</v>
      </c>
      <c r="EC6" s="89">
        <f t="shared" si="11"/>
        <v>5.e-002</v>
      </c>
      <c r="ED6" s="81" t="str">
        <f>IF(ED7="","",IF(ED7="-","【-】","【"&amp;SUBSTITUTE(TEXT(ED7,"#,##0.00"),"-","△")&amp;"】"))</f>
        <v>【0.03】</v>
      </c>
      <c r="EE6" s="89">
        <f t="shared" ref="EE6:EN6" si="12">IF(EE7="",NA(),EE7)</f>
        <v>1.e-002</v>
      </c>
      <c r="EF6" s="89">
        <f t="shared" si="12"/>
        <v>2.e-002</v>
      </c>
      <c r="EG6" s="81">
        <f t="shared" si="12"/>
        <v>0</v>
      </c>
      <c r="EH6" s="81">
        <f t="shared" si="12"/>
        <v>0</v>
      </c>
      <c r="EI6" s="81">
        <f t="shared" si="12"/>
        <v>0</v>
      </c>
      <c r="EJ6" s="89">
        <f t="shared" si="12"/>
        <v>2.e-002</v>
      </c>
      <c r="EK6" s="89">
        <f t="shared" si="12"/>
        <v>1.e-002</v>
      </c>
      <c r="EL6" s="89">
        <f t="shared" si="12"/>
        <v>1.e-002</v>
      </c>
      <c r="EM6" s="89">
        <f t="shared" si="12"/>
        <v>2.e-002</v>
      </c>
      <c r="EN6" s="89">
        <f t="shared" si="12"/>
        <v>2.e-002</v>
      </c>
      <c r="EO6" s="81" t="str">
        <f>IF(EO7="","",IF(EO7="-","【-】","【"&amp;SUBSTITUTE(TEXT(EO7,"#,##0.00"),"-","△")&amp;"】"))</f>
        <v>【0.02】</v>
      </c>
    </row>
    <row r="7" spans="1:148" s="67" customFormat="1">
      <c r="A7" s="68"/>
      <c r="B7" s="74">
        <v>2024</v>
      </c>
      <c r="C7" s="74">
        <v>322016</v>
      </c>
      <c r="D7" s="74">
        <v>46</v>
      </c>
      <c r="E7" s="74">
        <v>17</v>
      </c>
      <c r="F7" s="74">
        <v>5</v>
      </c>
      <c r="G7" s="74">
        <v>0</v>
      </c>
      <c r="H7" s="74" t="s">
        <v>96</v>
      </c>
      <c r="I7" s="74" t="s">
        <v>97</v>
      </c>
      <c r="J7" s="74" t="s">
        <v>98</v>
      </c>
      <c r="K7" s="74" t="s">
        <v>99</v>
      </c>
      <c r="L7" s="74" t="s">
        <v>100</v>
      </c>
      <c r="M7" s="74" t="s">
        <v>101</v>
      </c>
      <c r="N7" s="82" t="s">
        <v>102</v>
      </c>
      <c r="O7" s="82">
        <v>71.459999999999994</v>
      </c>
      <c r="P7" s="82">
        <v>6.67</v>
      </c>
      <c r="Q7" s="82">
        <v>91.28</v>
      </c>
      <c r="R7" s="82">
        <v>3080</v>
      </c>
      <c r="S7" s="82">
        <v>194313</v>
      </c>
      <c r="T7" s="82">
        <v>572.96</v>
      </c>
      <c r="U7" s="82">
        <v>339.14</v>
      </c>
      <c r="V7" s="82">
        <v>12874</v>
      </c>
      <c r="W7" s="82">
        <v>6.06</v>
      </c>
      <c r="X7" s="82">
        <v>2124.42</v>
      </c>
      <c r="Y7" s="82">
        <v>82.36</v>
      </c>
      <c r="Z7" s="82">
        <v>83.08</v>
      </c>
      <c r="AA7" s="82">
        <v>78.83</v>
      </c>
      <c r="AB7" s="82">
        <v>80.040000000000006</v>
      </c>
      <c r="AC7" s="82">
        <v>77.16</v>
      </c>
      <c r="AD7" s="82">
        <v>103.09</v>
      </c>
      <c r="AE7" s="82">
        <v>102.11</v>
      </c>
      <c r="AF7" s="82">
        <v>101.91</v>
      </c>
      <c r="AG7" s="82">
        <v>103.07</v>
      </c>
      <c r="AH7" s="82">
        <v>103.04</v>
      </c>
      <c r="AI7" s="82">
        <v>104.3</v>
      </c>
      <c r="AJ7" s="82">
        <v>1292.03</v>
      </c>
      <c r="AK7" s="82">
        <v>1369.13</v>
      </c>
      <c r="AL7" s="82">
        <v>1639.88</v>
      </c>
      <c r="AM7" s="82">
        <v>1780.31</v>
      </c>
      <c r="AN7" s="82">
        <v>1849.94</v>
      </c>
      <c r="AO7" s="82">
        <v>101.24</v>
      </c>
      <c r="AP7" s="82">
        <v>124.9</v>
      </c>
      <c r="AQ7" s="82">
        <v>124.8</v>
      </c>
      <c r="AR7" s="82">
        <v>120.64</v>
      </c>
      <c r="AS7" s="82">
        <v>100.31</v>
      </c>
      <c r="AT7" s="82">
        <v>102.74</v>
      </c>
      <c r="AU7" s="82">
        <v>2.67</v>
      </c>
      <c r="AV7" s="82">
        <v>2.61</v>
      </c>
      <c r="AW7" s="82">
        <v>3.68</v>
      </c>
      <c r="AX7" s="82">
        <v>3.52</v>
      </c>
      <c r="AY7" s="82">
        <v>2.56</v>
      </c>
      <c r="AZ7" s="82">
        <v>37.24</v>
      </c>
      <c r="BA7" s="82">
        <v>33.58</v>
      </c>
      <c r="BB7" s="82">
        <v>35.42</v>
      </c>
      <c r="BC7" s="82">
        <v>39.82</v>
      </c>
      <c r="BD7" s="82">
        <v>41.03</v>
      </c>
      <c r="BE7" s="82">
        <v>47.19</v>
      </c>
      <c r="BF7" s="82">
        <v>805.24</v>
      </c>
      <c r="BG7" s="82">
        <v>705.81</v>
      </c>
      <c r="BH7" s="82">
        <v>611.70000000000005</v>
      </c>
      <c r="BI7" s="82">
        <v>489.53</v>
      </c>
      <c r="BJ7" s="82">
        <v>295.36</v>
      </c>
      <c r="BK7" s="82">
        <v>783.8</v>
      </c>
      <c r="BL7" s="82">
        <v>778.81</v>
      </c>
      <c r="BM7" s="82">
        <v>718.49</v>
      </c>
      <c r="BN7" s="82">
        <v>743.31</v>
      </c>
      <c r="BO7" s="82">
        <v>796.8</v>
      </c>
      <c r="BP7" s="82">
        <v>798.1</v>
      </c>
      <c r="BQ7" s="82">
        <v>53.18</v>
      </c>
      <c r="BR7" s="82">
        <v>56.05</v>
      </c>
      <c r="BS7" s="82">
        <v>49.57</v>
      </c>
      <c r="BT7" s="82">
        <v>52.35</v>
      </c>
      <c r="BU7" s="82">
        <v>51.2</v>
      </c>
      <c r="BV7" s="82">
        <v>68.11</v>
      </c>
      <c r="BW7" s="82">
        <v>67.23</v>
      </c>
      <c r="BX7" s="82">
        <v>61.82</v>
      </c>
      <c r="BY7" s="82">
        <v>61.15</v>
      </c>
      <c r="BZ7" s="82">
        <v>58.41</v>
      </c>
      <c r="CA7" s="82">
        <v>54.51</v>
      </c>
      <c r="CB7" s="82">
        <v>317.35000000000002</v>
      </c>
      <c r="CC7" s="82">
        <v>304.12</v>
      </c>
      <c r="CD7" s="82">
        <v>337.91</v>
      </c>
      <c r="CE7" s="82">
        <v>323.37</v>
      </c>
      <c r="CF7" s="82">
        <v>335.35</v>
      </c>
      <c r="CG7" s="82">
        <v>222.41</v>
      </c>
      <c r="CH7" s="82">
        <v>228.21</v>
      </c>
      <c r="CI7" s="82">
        <v>246.9</v>
      </c>
      <c r="CJ7" s="82">
        <v>250.43</v>
      </c>
      <c r="CK7" s="82">
        <v>267.33999999999997</v>
      </c>
      <c r="CL7" s="82">
        <v>286.33</v>
      </c>
      <c r="CM7" s="82">
        <v>50.08</v>
      </c>
      <c r="CN7" s="82">
        <v>50.08</v>
      </c>
      <c r="CO7" s="82">
        <v>46.71</v>
      </c>
      <c r="CP7" s="82">
        <v>45.08</v>
      </c>
      <c r="CQ7" s="82">
        <v>45.12</v>
      </c>
      <c r="CR7" s="82">
        <v>55.26</v>
      </c>
      <c r="CS7" s="82">
        <v>54.54</v>
      </c>
      <c r="CT7" s="82">
        <v>52.9</v>
      </c>
      <c r="CU7" s="82">
        <v>52.63</v>
      </c>
      <c r="CV7" s="82">
        <v>52.34</v>
      </c>
      <c r="CW7" s="82">
        <v>49.92</v>
      </c>
      <c r="CX7" s="82">
        <v>89.65</v>
      </c>
      <c r="CY7" s="82">
        <v>89.51</v>
      </c>
      <c r="CZ7" s="82">
        <v>89.44</v>
      </c>
      <c r="DA7" s="82">
        <v>89.88</v>
      </c>
      <c r="DB7" s="82">
        <v>90.8</v>
      </c>
      <c r="DC7" s="82">
        <v>90.52</v>
      </c>
      <c r="DD7" s="82">
        <v>90.3</v>
      </c>
      <c r="DE7" s="82">
        <v>90.3</v>
      </c>
      <c r="DF7" s="82">
        <v>90.32</v>
      </c>
      <c r="DG7" s="82">
        <v>90.05</v>
      </c>
      <c r="DH7" s="82">
        <v>87.8</v>
      </c>
      <c r="DI7" s="82">
        <v>27.37</v>
      </c>
      <c r="DJ7" s="82">
        <v>30.03</v>
      </c>
      <c r="DK7" s="82">
        <v>32.57</v>
      </c>
      <c r="DL7" s="82">
        <v>34.83</v>
      </c>
      <c r="DM7" s="82">
        <v>37.67</v>
      </c>
      <c r="DN7" s="82">
        <v>24.8</v>
      </c>
      <c r="DO7" s="82">
        <v>28.12</v>
      </c>
      <c r="DP7" s="82">
        <v>28.79</v>
      </c>
      <c r="DQ7" s="82">
        <v>30.5</v>
      </c>
      <c r="DR7" s="82">
        <v>30.49</v>
      </c>
      <c r="DS7" s="82">
        <v>28.46</v>
      </c>
      <c r="DT7" s="82">
        <v>0</v>
      </c>
      <c r="DU7" s="82">
        <v>0</v>
      </c>
      <c r="DV7" s="82">
        <v>0</v>
      </c>
      <c r="DW7" s="82">
        <v>0</v>
      </c>
      <c r="DX7" s="82">
        <v>0</v>
      </c>
      <c r="DY7" s="82">
        <v>0</v>
      </c>
      <c r="DZ7" s="82">
        <v>0</v>
      </c>
      <c r="EA7" s="82">
        <v>0</v>
      </c>
      <c r="EB7" s="82">
        <v>0</v>
      </c>
      <c r="EC7" s="82">
        <v>5.e-002</v>
      </c>
      <c r="ED7" s="82">
        <v>3.e-002</v>
      </c>
      <c r="EE7" s="82">
        <v>1.e-002</v>
      </c>
      <c r="EF7" s="82">
        <v>2.e-002</v>
      </c>
      <c r="EG7" s="82">
        <v>0</v>
      </c>
      <c r="EH7" s="82">
        <v>0</v>
      </c>
      <c r="EI7" s="82">
        <v>0</v>
      </c>
      <c r="EJ7" s="82">
        <v>2.e-002</v>
      </c>
      <c r="EK7" s="82">
        <v>1.e-002</v>
      </c>
      <c r="EL7" s="82">
        <v>1.e-002</v>
      </c>
      <c r="EM7" s="82">
        <v>2.e-002</v>
      </c>
      <c r="EN7" s="82">
        <v>2.e-002</v>
      </c>
      <c r="EO7" s="82">
        <v>2.e-002</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103</v>
      </c>
      <c r="C9" s="69" t="s">
        <v>104</v>
      </c>
      <c r="D9" s="69" t="s">
        <v>105</v>
      </c>
      <c r="E9" s="69" t="s">
        <v>106</v>
      </c>
      <c r="F9" s="69" t="s">
        <v>107</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32</v>
      </c>
      <c r="B10" s="75">
        <f>DATEVALUE($B7-B11&amp;"/1/"&amp;B12)</f>
        <v>37257</v>
      </c>
      <c r="C10" s="75">
        <f>DATEVALUE($B7-C11&amp;"/1/"&amp;C12)</f>
        <v>37622</v>
      </c>
      <c r="D10" s="75">
        <f>DATEVALUE($B7-D11&amp;"/1/"&amp;D12)</f>
        <v>37988</v>
      </c>
      <c r="E10" s="75">
        <f>DATEVALUE($B7-E11&amp;"/1/"&amp;E12)</f>
        <v>38355</v>
      </c>
      <c r="F10" s="75">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2026-01-29T07:48:39Z</cp:lastPrinted>
  <dcterms:created xsi:type="dcterms:W3CDTF">2025-12-23T06:22:17Z</dcterms:created>
  <dcterms:modified xsi:type="dcterms:W3CDTF">2026-02-04T01:35:11Z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2026-02-04T01:35:11Z</vt:filetime>
  </property>
</Properties>
</file>