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7sBV5t8zfwET/0p+6FycKX+iKrdlxhyjNW3QK3F6Rd12SmiR4gUkbj2UI31cyjfHz0QNSwkDTpRC2V7onq796Q==" workbookSaltValue="XGsaitrj98sZ9QT8dmHiTA==" workbookSpinCount="100000"/>
  <bookViews>
    <workbookView xWindow="20370" yWindow="-120" windowWidth="29040" windowHeight="1572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<sst xmlns="http://schemas.openxmlformats.org/spreadsheetml/2006/main" xmlns:r="http://schemas.openxmlformats.org/officeDocument/2006/relationships" count="114" uniqueCount="114">
  <si>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</si>
  <si>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</si>
  <si>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</si>
  <si>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</si>
  <si>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</si>
  <si>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</si>
  <si>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</si>
  <si>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</si>
  <si>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</si>
  <si>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</si>
  <si>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</si>
  <si>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</si>
  <si>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</si>
  <si>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</si>
  <si>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</si>
  <si>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</si>
  <si>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</si>
  <si>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</si>
  <si>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</si>
  <si>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</si>
  <si>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</si>
  <si>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</si>
  <si>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</si>
  <si>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</si>
  <si>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</si>
  <si>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</si>
  <si>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</si>
  <si>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</si>
  <si>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</si>
  <si>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</si>
  <si>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</si>
  <si>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</si>
  <si>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</si>
  <si>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</si>
  <si>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</si>
  <si>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</si>
  <si>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</si>
  <si>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</si>
  <si>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</si>
  <si>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</si>
  <si>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</si>
  <si>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</si>
  <si>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</si>
  <si>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</si>
  <si>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</si>
  <si>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</si>
  <si>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</si>
  <si>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</si>
  <si>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</si>
  <si>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</si>
  <si>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</si>
  <si>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</si>
  <si>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</si>
  <si>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</si>
  <si>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</si>
  <si>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</si>
  <si>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</si>
  <si>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</si>
  <si>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</si>
  <si>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</si>
  <si>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</si>
  <si>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</si>
  <si>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</si>
  <si>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</si>
  <si>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</si>
  <si>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</si>
  <si>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</si>
  <si>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</si>
  <si>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</si>
  <si>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</si>
  <si>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</si>
  <si>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</si>
  <si>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</si>
  <si>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</si>
  <si>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</si>
  <si>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</si>
  <si>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</si>
  <si>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</si>
  <si>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</si>
  <si>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</si>
  <si>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</si>
  <si>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</si>
  <si>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</si>
  <si>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</si>
  <si>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</si>
  <si>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</si>
  <si>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</si>
  <si>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</si>
  <si>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</si>
  <si>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</si>
  <si>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</si>
  <si>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</si>
  <si>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</si>
  <si>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</si>
  <si>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</si>
  <si>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</si>
  <si>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島根県　松江市</t>
  </si>
  <si>
    <t>法適用</t>
  </si>
  <si>
    <t>下水道事業</t>
  </si>
  <si>
    <t>D1</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</si>
  <si>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</si>
  <si>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</si>
  <si>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</si>
  <si>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</si>
  <si>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</si>
  <si>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</si>
  <si>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</si>
  <si>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</si>
  <si>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</si>
  <si>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</si>
  <si>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</si>
  <si>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当事業は、平成26年度に面整備事業が完了している。
　償却資産の大半を占める管渠は現時点で老朽化の度合は低いが、処理場の機器等については法定耐用年数を超えるものが相当数あるため、ストックマネジメント計画に基づき更新を進めている。
　①有形固定資産減価償却率は、類似団体に比べ低い状況であるが、年々上昇している。また、今後も上昇するものと見込んでいる。
　②管渠老朽化率は、法定耐用年数に達したものがないことから0%となっている。
　③管渠改善率は、当年度は実施した事業が無かったため0%となっている。</t>
  </si>
  <si>
    <t xml:space="preserve">  公共下水道のほか、集落排水事業や公設浄化槽事業を含めた下水道事業全体として、経常収支比率は100%を維持しているが、近年の物価上昇等により経常状況は悪化の傾向である。
　今後も上下水道事業経営の指針となる「第1次松江市上下水道事業経営計画」にある施策に関し、毎年度の進行管理を通じて事業全般の実効性を高めていく。
　また、令和10年代に到来する下水道施設管渠の更新改築期を見据え、使用料水準の見直しの検討、経営計画に基づき接続促進等による収益確保、農業集落排水施設の公共下水道接続等による費用縮減や人材育成による経営基盤を整備するとともに、適切な修繕・更新・耐震化による施設設備の長寿命化や維持運用に努め、将来にわたり事業を健全に運営できる体制を構築していく。
　</t>
    <rPh sb="40" eb="46">
      <t>ケイジョウシュウシヒリツ</t>
    </rPh>
    <rPh sb="52" eb="54">
      <t>イジ</t>
    </rPh>
    <rPh sb="60" eb="62">
      <t>キンネン</t>
    </rPh>
    <rPh sb="63" eb="67">
      <t>ブッカジョウショウ</t>
    </rPh>
    <rPh sb="67" eb="68">
      <t>トウ</t>
    </rPh>
    <rPh sb="76" eb="78">
      <t>アッカ</t>
    </rPh>
    <rPh sb="79" eb="81">
      <t>ケイコウ</t>
    </rPh>
    <rPh sb="192" eb="195">
      <t>シヨウリョウ</t>
    </rPh>
    <rPh sb="195" eb="197">
      <t>スイジュン</t>
    </rPh>
    <rPh sb="198" eb="200">
      <t>ミナオ</t>
    </rPh>
    <rPh sb="202" eb="204">
      <t>ケントウ</t>
    </rPh>
    <rPh sb="281" eb="284">
      <t>タイシンカ</t>
    </rPh>
    <phoneticPr fontId="1"/>
  </si>
  <si>
    <t>　当事業は、一般会計からの繰入れや長期前受金戻入など、使用料以外の収入のほか、公共下水道等他の事業と一体で経営しなければ、健全性が保てない状況である。
　総収益のうち下水道使用料の占める割合は34%で、繰出基準に基づく一般会計繰入金など使用料以外の収入を含めても費用を賄えておらず、①経常収支比率は80%台後半で推移している。
　流動負債に次年度償還予定の企業債を含んでいるため、③流動比率は低い水準となっているが、当該償還財源は次年度の使用料（一体で経営する他事業分も含む）及び一般会計繰入金を予定している。
　④企業債残高対事業規模比率は、企業債残高の減少に伴って年々低下している。
　⑤経費回収率、⑥汚水処理原価は、減価償却費や支払利息等の費用のうち、一般会計繰入金など使用料以外の収入を充てる費用を除いて算定したものである。使用料収入は前年度並みであったが、汚水処理費及び有収水量が若干減少したことで、経費回収率、汚水処理原価はやや改善した。
　⑦施設利用率は類似団体と比較し上回っているが、施設更新時にはダウンサイジングの検討を行うなど適切な施設規模の維持に努める。
　⑧水洗化率は、H26年度に面整備が概成しており、大幅な上昇は見込めない状況であるが、引き続き、未接続世帯への接続勧奨を行う。</t>
    <rPh sb="142" eb="144">
      <t>ゲンショウ</t>
    </rPh>
    <rPh sb="152" eb="155">
      <t>ダイコウハン</t>
    </rPh>
    <rPh sb="156" eb="158">
      <t>スイイ</t>
    </rPh>
    <rPh sb="196" eb="197">
      <t>ヒク</t>
    </rPh>
    <rPh sb="198" eb="200">
      <t>スイジュン</t>
    </rPh>
    <rPh sb="426" eb="430">
      <t>ゼンネンドナ</t>
    </rPh>
    <rPh sb="519" eb="521">
      <t>カイゼン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</si>
</sst>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justify" vertical="top" wrapText="1"/>
      <protection locked="0"/>
    </xf>
    <xf numFmtId="0" fontId="12" fillId="0" borderId="5" xfId="0" applyFont="1" applyBorder="1" applyAlignment="1" applyProtection="1">
      <alignment horizontal="justify" vertical="top" wrapText="1"/>
      <protection locked="0"/>
    </xf>
    <xf numFmtId="0" fontId="3" fillId="0" borderId="4" xfId="0" applyFont="1" applyBorder="1" applyAlignment="1" applyProtection="1">
      <alignment horizontal="justify" vertical="top" wrapText="1"/>
      <protection locked="0"/>
    </xf>
    <xf numFmtId="0" fontId="3" fillId="0" borderId="5" xfId="0" applyFont="1" applyBorder="1" applyAlignment="1" applyProtection="1">
      <alignment horizontal="justify"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justify" vertical="top" wrapText="1"/>
      <protection locked="0"/>
    </xf>
    <xf numFmtId="0" fontId="12" fillId="0" borderId="0" xfId="0" applyFont="1" applyAlignment="1" applyProtection="1">
      <alignment horizontal="justify" vertical="top" wrapText="1"/>
      <protection locked="0"/>
    </xf>
    <xf numFmtId="0" fontId="3" fillId="0" borderId="1" xfId="0" applyFont="1" applyBorder="1" applyAlignment="1" applyProtection="1">
      <alignment horizontal="justify" vertical="top" wrapText="1"/>
      <protection locked="0"/>
    </xf>
    <xf numFmtId="0" fontId="3" fillId="0" borderId="0" xfId="0" applyFont="1" applyAlignment="1" applyProtection="1">
      <alignment horizontal="justify"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justify" vertical="top" wrapText="1"/>
      <protection locked="0"/>
    </xf>
    <xf numFmtId="0" fontId="12" fillId="0" borderId="9" xfId="0" applyFont="1" applyBorder="1" applyAlignment="1" applyProtection="1">
      <alignment horizontal="justify" vertical="top" wrapText="1"/>
      <protection locked="0"/>
    </xf>
    <xf numFmtId="0" fontId="3" fillId="0" borderId="8" xfId="0" applyFont="1" applyBorder="1" applyAlignment="1" applyProtection="1">
      <alignment horizontal="justify" vertical="top" wrapText="1"/>
      <protection locked="0"/>
    </xf>
    <xf numFmtId="0" fontId="3" fillId="0" borderId="9" xfId="0" applyFont="1" applyBorder="1" applyAlignment="1" applyProtection="1">
      <alignment horizontal="justify"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7.0000000000000007e-002</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6.e-002</c:v>
                </c:pt>
                <c:pt idx="1">
                  <c:v>0.27</c:v>
                </c:pt>
                <c:pt idx="2">
                  <c:v>0.22</c:v>
                </c:pt>
                <c:pt idx="3">
                  <c:v>0.17</c:v>
                </c:pt>
                <c:pt idx="4">
                  <c:v>0.27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51.21</c:v>
                </c:pt>
                <c:pt idx="1">
                  <c:v>51.21</c:v>
                </c:pt>
                <c:pt idx="2">
                  <c:v>51.39</c:v>
                </c:pt>
                <c:pt idx="3">
                  <c:v>58.37</c:v>
                </c:pt>
                <c:pt idx="4">
                  <c:v>56.47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45.87</c:v>
                </c:pt>
                <c:pt idx="1">
                  <c:v>44.24</c:v>
                </c:pt>
                <c:pt idx="2">
                  <c:v>45.3</c:v>
                </c:pt>
                <c:pt idx="3">
                  <c:v>45.6</c:v>
                </c:pt>
                <c:pt idx="4">
                  <c:v>44.79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86.95</c:v>
                </c:pt>
                <c:pt idx="1">
                  <c:v>87.09</c:v>
                </c:pt>
                <c:pt idx="2">
                  <c:v>87.15</c:v>
                </c:pt>
                <c:pt idx="3">
                  <c:v>87.52</c:v>
                </c:pt>
                <c:pt idx="4">
                  <c:v>87.54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87.65</c:v>
                </c:pt>
                <c:pt idx="1">
                  <c:v>88.15</c:v>
                </c:pt>
                <c:pt idx="2">
                  <c:v>88.37</c:v>
                </c:pt>
                <c:pt idx="3">
                  <c:v>88.66</c:v>
                </c:pt>
                <c:pt idx="4">
                  <c:v>88.68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88.42</c:v>
                </c:pt>
                <c:pt idx="1">
                  <c:v>87.13</c:v>
                </c:pt>
                <c:pt idx="2">
                  <c:v>88.11</c:v>
                </c:pt>
                <c:pt idx="3">
                  <c:v>87.23</c:v>
                </c:pt>
                <c:pt idx="4">
                  <c:v>87.62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102.7</c:v>
                </c:pt>
                <c:pt idx="1">
                  <c:v>104.11</c:v>
                </c:pt>
                <c:pt idx="2">
                  <c:v>101.98</c:v>
                </c:pt>
                <c:pt idx="3">
                  <c:v>102.68</c:v>
                </c:pt>
                <c:pt idx="4">
                  <c:v>103.79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23.5</c:v>
                </c:pt>
                <c:pt idx="1">
                  <c:v>23.87</c:v>
                </c:pt>
                <c:pt idx="2">
                  <c:v>26.77</c:v>
                </c:pt>
                <c:pt idx="3">
                  <c:v>29.67</c:v>
                </c:pt>
                <c:pt idx="4">
                  <c:v>32.619999999999997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29.24</c:v>
                </c:pt>
                <c:pt idx="1">
                  <c:v>31.73</c:v>
                </c:pt>
                <c:pt idx="2">
                  <c:v>32.57</c:v>
                </c:pt>
                <c:pt idx="3">
                  <c:v>33.159999999999997</c:v>
                </c:pt>
                <c:pt idx="4">
                  <c:v>34.590000000000003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
                  <c:v>0</c:v>
                </c:pt>
                <c:pt idx="1" formatCode="#,##0.00;&quot;△&quot;#,##0.00">
                  <c:v>0</c:v>
                </c:pt>
                <c:pt idx="2">
                  <c:v>4.e-002</c:v>
                </c:pt>
                <c:pt idx="3">
                  <c:v>0.12</c:v>
                </c:pt>
                <c:pt idx="4">
                  <c:v>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48.2</c:v>
                </c:pt>
                <c:pt idx="1">
                  <c:v>46.91</c:v>
                </c:pt>
                <c:pt idx="2">
                  <c:v>52.27</c:v>
                </c:pt>
                <c:pt idx="3">
                  <c:v>58.68</c:v>
                </c:pt>
                <c:pt idx="4">
                  <c:v>53.87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7.2</c:v>
                </c:pt>
                <c:pt idx="1">
                  <c:v>10.79</c:v>
                </c:pt>
                <c:pt idx="2">
                  <c:v>10.59</c:v>
                </c:pt>
                <c:pt idx="3">
                  <c:v>10.65</c:v>
                </c:pt>
                <c:pt idx="4">
                  <c:v>11.68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46.85</c:v>
                </c:pt>
                <c:pt idx="1">
                  <c:v>44.35</c:v>
                </c:pt>
                <c:pt idx="2">
                  <c:v>41.51</c:v>
                </c:pt>
                <c:pt idx="3">
                  <c:v>45.01</c:v>
                </c:pt>
                <c:pt idx="4">
                  <c:v>46.37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689.25</c:v>
                </c:pt>
                <c:pt idx="1">
                  <c:v>648.69000000000005</c:v>
                </c:pt>
                <c:pt idx="2">
                  <c:v>586.95000000000005</c:v>
                </c:pt>
                <c:pt idx="3">
                  <c:v>426.15</c:v>
                </c:pt>
                <c:pt idx="4">
                  <c:v>384.75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1268.6300000000001</c:v>
                </c:pt>
                <c:pt idx="1">
                  <c:v>1283.69</c:v>
                </c:pt>
                <c:pt idx="2">
                  <c:v>1160.22</c:v>
                </c:pt>
                <c:pt idx="3">
                  <c:v>1141.98</c:v>
                </c:pt>
                <c:pt idx="4">
                  <c:v>1062.58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71.09</c:v>
                </c:pt>
                <c:pt idx="1">
                  <c:v>68.44</c:v>
                </c:pt>
                <c:pt idx="2">
                  <c:v>71.180000000000007</c:v>
                </c:pt>
                <c:pt idx="3">
                  <c:v>68.180000000000007</c:v>
                </c:pt>
                <c:pt idx="4">
                  <c:v>70.36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82.88</c:v>
                </c:pt>
                <c:pt idx="1">
                  <c:v>82.53</c:v>
                </c:pt>
                <c:pt idx="2">
                  <c:v>81.81</c:v>
                </c:pt>
                <c:pt idx="3">
                  <c:v>82.27</c:v>
                </c:pt>
                <c:pt idx="4">
                  <c:v>80.36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235.55</c:v>
                </c:pt>
                <c:pt idx="1">
                  <c:v>245.47</c:v>
                </c:pt>
                <c:pt idx="2">
                  <c:v>235.68</c:v>
                </c:pt>
                <c:pt idx="3">
                  <c:v>247.02</c:v>
                </c:pt>
                <c:pt idx="4">
                  <c:v>240.92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187.76</c:v>
                </c:pt>
                <c:pt idx="1">
                  <c:v>190.48</c:v>
                </c:pt>
                <c:pt idx="2">
                  <c:v>193.59</c:v>
                </c:pt>
                <c:pt idx="3">
                  <c:v>194.42</c:v>
                </c:pt>
                <c:pt idx="4">
                  <c:v>201.33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election activeCell="G13" sqref="G13"/>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島根県　松江市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14</v>
      </c>
      <c r="J7" s="5"/>
      <c r="K7" s="5"/>
      <c r="L7" s="5"/>
      <c r="M7" s="5"/>
      <c r="N7" s="5"/>
      <c r="O7" s="5"/>
      <c r="P7" s="5" t="s">
        <v>6</v>
      </c>
      <c r="Q7" s="5"/>
      <c r="R7" s="5"/>
      <c r="S7" s="5"/>
      <c r="T7" s="5"/>
      <c r="U7" s="5"/>
      <c r="V7" s="5"/>
      <c r="W7" s="5" t="s">
        <v>16</v>
      </c>
      <c r="X7" s="5"/>
      <c r="Y7" s="5"/>
      <c r="Z7" s="5"/>
      <c r="AA7" s="5"/>
      <c r="AB7" s="5"/>
      <c r="AC7" s="5"/>
      <c r="AD7" s="5" t="s">
        <v>5</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D1</v>
      </c>
      <c r="X8" s="6"/>
      <c r="Y8" s="6"/>
      <c r="Z8" s="6"/>
      <c r="AA8" s="6"/>
      <c r="AB8" s="6"/>
      <c r="AC8" s="6"/>
      <c r="AD8" s="20" t="str">
        <f>データ!$M$6</f>
        <v>自治体職員</v>
      </c>
      <c r="AE8" s="20"/>
      <c r="AF8" s="20"/>
      <c r="AG8" s="20"/>
      <c r="AH8" s="20"/>
      <c r="AI8" s="20"/>
      <c r="AJ8" s="20"/>
      <c r="AK8" s="3"/>
      <c r="AL8" s="21">
        <f>データ!S6</f>
        <v>194313</v>
      </c>
      <c r="AM8" s="21"/>
      <c r="AN8" s="21"/>
      <c r="AO8" s="21"/>
      <c r="AP8" s="21"/>
      <c r="AQ8" s="21"/>
      <c r="AR8" s="21"/>
      <c r="AS8" s="21"/>
      <c r="AT8" s="7">
        <f>データ!T6</f>
        <v>572.96</v>
      </c>
      <c r="AU8" s="7"/>
      <c r="AV8" s="7"/>
      <c r="AW8" s="7"/>
      <c r="AX8" s="7"/>
      <c r="AY8" s="7"/>
      <c r="AZ8" s="7"/>
      <c r="BA8" s="7"/>
      <c r="BB8" s="7">
        <f>データ!U6</f>
        <v>339.14</v>
      </c>
      <c r="BC8" s="7"/>
      <c r="BD8" s="7"/>
      <c r="BE8" s="7"/>
      <c r="BF8" s="7"/>
      <c r="BG8" s="7"/>
      <c r="BH8" s="7"/>
      <c r="BI8" s="7"/>
      <c r="BJ8" s="3"/>
      <c r="BK8" s="3"/>
      <c r="BL8" s="27" t="s">
        <v>13</v>
      </c>
      <c r="BM8" s="39"/>
      <c r="BN8" s="48" t="s">
        <v>21</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40"/>
      <c r="BN9" s="49" t="s">
        <v>37</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73.87</v>
      </c>
      <c r="J10" s="7"/>
      <c r="K10" s="7"/>
      <c r="L10" s="7"/>
      <c r="M10" s="7"/>
      <c r="N10" s="7"/>
      <c r="O10" s="7"/>
      <c r="P10" s="7">
        <f>データ!P6</f>
        <v>6.4</v>
      </c>
      <c r="Q10" s="7"/>
      <c r="R10" s="7"/>
      <c r="S10" s="7"/>
      <c r="T10" s="7"/>
      <c r="U10" s="7"/>
      <c r="V10" s="7"/>
      <c r="W10" s="7">
        <f>データ!Q6</f>
        <v>90.25</v>
      </c>
      <c r="X10" s="7"/>
      <c r="Y10" s="7"/>
      <c r="Z10" s="7"/>
      <c r="AA10" s="7"/>
      <c r="AB10" s="7"/>
      <c r="AC10" s="7"/>
      <c r="AD10" s="21">
        <f>データ!R6</f>
        <v>3080</v>
      </c>
      <c r="AE10" s="21"/>
      <c r="AF10" s="21"/>
      <c r="AG10" s="21"/>
      <c r="AH10" s="21"/>
      <c r="AI10" s="21"/>
      <c r="AJ10" s="21"/>
      <c r="AK10" s="2"/>
      <c r="AL10" s="21">
        <f>データ!V6</f>
        <v>12355</v>
      </c>
      <c r="AM10" s="21"/>
      <c r="AN10" s="21"/>
      <c r="AO10" s="21"/>
      <c r="AP10" s="21"/>
      <c r="AQ10" s="21"/>
      <c r="AR10" s="21"/>
      <c r="AS10" s="21"/>
      <c r="AT10" s="7">
        <f>データ!W6</f>
        <v>4.2300000000000004</v>
      </c>
      <c r="AU10" s="7"/>
      <c r="AV10" s="7"/>
      <c r="AW10" s="7"/>
      <c r="AX10" s="7"/>
      <c r="AY10" s="7"/>
      <c r="AZ10" s="7"/>
      <c r="BA10" s="7"/>
      <c r="BB10" s="7">
        <f>データ!X6</f>
        <v>2920.8</v>
      </c>
      <c r="BC10" s="7"/>
      <c r="BD10" s="7"/>
      <c r="BE10" s="7"/>
      <c r="BF10" s="7"/>
      <c r="BG10" s="7"/>
      <c r="BH10" s="7"/>
      <c r="BI10" s="7"/>
      <c r="BJ10" s="2"/>
      <c r="BK10" s="2"/>
      <c r="BL10" s="29" t="s">
        <v>38</v>
      </c>
      <c r="BM10" s="41"/>
      <c r="BN10" s="50" t="s">
        <v>40</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111</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5"/>
      <c r="BN66" s="45"/>
      <c r="BO66" s="45"/>
      <c r="BP66" s="45"/>
      <c r="BQ66" s="45"/>
      <c r="BR66" s="45"/>
      <c r="BS66" s="45"/>
      <c r="BT66" s="45"/>
      <c r="BU66" s="45"/>
      <c r="BV66" s="45"/>
      <c r="BW66" s="45"/>
      <c r="BX66" s="45"/>
      <c r="BY66" s="45"/>
      <c r="BZ66" s="57"/>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5"/>
      <c r="BN67" s="45"/>
      <c r="BO67" s="45"/>
      <c r="BP67" s="45"/>
      <c r="BQ67" s="45"/>
      <c r="BR67" s="45"/>
      <c r="BS67" s="45"/>
      <c r="BT67" s="45"/>
      <c r="BU67" s="45"/>
      <c r="BV67" s="45"/>
      <c r="BW67" s="45"/>
      <c r="BX67" s="45"/>
      <c r="BY67" s="45"/>
      <c r="BZ67" s="57"/>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5"/>
      <c r="BN68" s="45"/>
      <c r="BO68" s="45"/>
      <c r="BP68" s="45"/>
      <c r="BQ68" s="45"/>
      <c r="BR68" s="45"/>
      <c r="BS68" s="45"/>
      <c r="BT68" s="45"/>
      <c r="BU68" s="45"/>
      <c r="BV68" s="45"/>
      <c r="BW68" s="45"/>
      <c r="BX68" s="45"/>
      <c r="BY68" s="45"/>
      <c r="BZ68" s="57"/>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5"/>
      <c r="BN69" s="45"/>
      <c r="BO69" s="45"/>
      <c r="BP69" s="45"/>
      <c r="BQ69" s="45"/>
      <c r="BR69" s="45"/>
      <c r="BS69" s="45"/>
      <c r="BT69" s="45"/>
      <c r="BU69" s="45"/>
      <c r="BV69" s="45"/>
      <c r="BW69" s="45"/>
      <c r="BX69" s="45"/>
      <c r="BY69" s="45"/>
      <c r="BZ69" s="57"/>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5"/>
      <c r="BN70" s="45"/>
      <c r="BO70" s="45"/>
      <c r="BP70" s="45"/>
      <c r="BQ70" s="45"/>
      <c r="BR70" s="45"/>
      <c r="BS70" s="45"/>
      <c r="BT70" s="45"/>
      <c r="BU70" s="45"/>
      <c r="BV70" s="45"/>
      <c r="BW70" s="45"/>
      <c r="BX70" s="45"/>
      <c r="BY70" s="45"/>
      <c r="BZ70" s="57"/>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5"/>
      <c r="BN71" s="45"/>
      <c r="BO71" s="45"/>
      <c r="BP71" s="45"/>
      <c r="BQ71" s="45"/>
      <c r="BR71" s="45"/>
      <c r="BS71" s="45"/>
      <c r="BT71" s="45"/>
      <c r="BU71" s="45"/>
      <c r="BV71" s="45"/>
      <c r="BW71" s="45"/>
      <c r="BX71" s="45"/>
      <c r="BY71" s="45"/>
      <c r="BZ71" s="57"/>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5"/>
      <c r="BN72" s="45"/>
      <c r="BO72" s="45"/>
      <c r="BP72" s="45"/>
      <c r="BQ72" s="45"/>
      <c r="BR72" s="45"/>
      <c r="BS72" s="45"/>
      <c r="BT72" s="45"/>
      <c r="BU72" s="45"/>
      <c r="BV72" s="45"/>
      <c r="BW72" s="45"/>
      <c r="BX72" s="45"/>
      <c r="BY72" s="45"/>
      <c r="BZ72" s="57"/>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5"/>
      <c r="BN73" s="45"/>
      <c r="BO73" s="45"/>
      <c r="BP73" s="45"/>
      <c r="BQ73" s="45"/>
      <c r="BR73" s="45"/>
      <c r="BS73" s="45"/>
      <c r="BT73" s="45"/>
      <c r="BU73" s="45"/>
      <c r="BV73" s="45"/>
      <c r="BW73" s="45"/>
      <c r="BX73" s="45"/>
      <c r="BY73" s="45"/>
      <c r="BZ73" s="57"/>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5"/>
      <c r="BN74" s="45"/>
      <c r="BO74" s="45"/>
      <c r="BP74" s="45"/>
      <c r="BQ74" s="45"/>
      <c r="BR74" s="45"/>
      <c r="BS74" s="45"/>
      <c r="BT74" s="45"/>
      <c r="BU74" s="45"/>
      <c r="BV74" s="45"/>
      <c r="BW74" s="45"/>
      <c r="BX74" s="45"/>
      <c r="BY74" s="45"/>
      <c r="BZ74" s="57"/>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5"/>
      <c r="BN75" s="45"/>
      <c r="BO75" s="45"/>
      <c r="BP75" s="45"/>
      <c r="BQ75" s="45"/>
      <c r="BR75" s="45"/>
      <c r="BS75" s="45"/>
      <c r="BT75" s="45"/>
      <c r="BU75" s="45"/>
      <c r="BV75" s="45"/>
      <c r="BW75" s="45"/>
      <c r="BX75" s="45"/>
      <c r="BY75" s="45"/>
      <c r="BZ75" s="57"/>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5"/>
      <c r="BN76" s="45"/>
      <c r="BO76" s="45"/>
      <c r="BP76" s="45"/>
      <c r="BQ76" s="45"/>
      <c r="BR76" s="45"/>
      <c r="BS76" s="45"/>
      <c r="BT76" s="45"/>
      <c r="BU76" s="45"/>
      <c r="BV76" s="45"/>
      <c r="BW76" s="45"/>
      <c r="BX76" s="45"/>
      <c r="BY76" s="45"/>
      <c r="BZ76" s="57"/>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5"/>
      <c r="BN77" s="45"/>
      <c r="BO77" s="45"/>
      <c r="BP77" s="45"/>
      <c r="BQ77" s="45"/>
      <c r="BR77" s="45"/>
      <c r="BS77" s="45"/>
      <c r="BT77" s="45"/>
      <c r="BU77" s="45"/>
      <c r="BV77" s="45"/>
      <c r="BW77" s="45"/>
      <c r="BX77" s="45"/>
      <c r="BY77" s="45"/>
      <c r="BZ77" s="57"/>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5"/>
      <c r="BN78" s="45"/>
      <c r="BO78" s="45"/>
      <c r="BP78" s="45"/>
      <c r="BQ78" s="45"/>
      <c r="BR78" s="45"/>
      <c r="BS78" s="45"/>
      <c r="BT78" s="45"/>
      <c r="BU78" s="45"/>
      <c r="BV78" s="45"/>
      <c r="BW78" s="45"/>
      <c r="BX78" s="45"/>
      <c r="BY78" s="45"/>
      <c r="BZ78" s="57"/>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5"/>
      <c r="BN79" s="45"/>
      <c r="BO79" s="45"/>
      <c r="BP79" s="45"/>
      <c r="BQ79" s="45"/>
      <c r="BR79" s="45"/>
      <c r="BS79" s="45"/>
      <c r="BT79" s="45"/>
      <c r="BU79" s="45"/>
      <c r="BV79" s="45"/>
      <c r="BW79" s="45"/>
      <c r="BX79" s="45"/>
      <c r="BY79" s="45"/>
      <c r="BZ79" s="57"/>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5"/>
      <c r="BN80" s="45"/>
      <c r="BO80" s="45"/>
      <c r="BP80" s="45"/>
      <c r="BQ80" s="45"/>
      <c r="BR80" s="45"/>
      <c r="BS80" s="45"/>
      <c r="BT80" s="45"/>
      <c r="BU80" s="45"/>
      <c r="BV80" s="45"/>
      <c r="BW80" s="45"/>
      <c r="BX80" s="45"/>
      <c r="BY80" s="45"/>
      <c r="BZ80" s="57"/>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5"/>
      <c r="BN81" s="45"/>
      <c r="BO81" s="45"/>
      <c r="BP81" s="45"/>
      <c r="BQ81" s="45"/>
      <c r="BR81" s="45"/>
      <c r="BS81" s="45"/>
      <c r="BT81" s="45"/>
      <c r="BU81" s="45"/>
      <c r="BV81" s="45"/>
      <c r="BW81" s="45"/>
      <c r="BX81" s="45"/>
      <c r="BY81" s="45"/>
      <c r="BZ81" s="57"/>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4"/>
      <c r="BN82" s="44"/>
      <c r="BO82" s="44"/>
      <c r="BP82" s="44"/>
      <c r="BQ82" s="44"/>
      <c r="BR82" s="44"/>
      <c r="BS82" s="44"/>
      <c r="BT82" s="44"/>
      <c r="BU82" s="44"/>
      <c r="BV82" s="44"/>
      <c r="BW82" s="44"/>
      <c r="BX82" s="44"/>
      <c r="BY82" s="44"/>
      <c r="BZ82" s="58"/>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XizJYj+ZrR9qIxHw81S+RR6koP1CJ03wdGq5F5eHVYxoL4P+HWvTT10dhz+W/5bg7iDT+oucftaameUc5AvFtw==" saltValue="Ah7srvJCdxYaV4DbT5bQF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57</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58</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20</v>
      </c>
      <c r="B3" s="64" t="s">
        <v>32</v>
      </c>
      <c r="C3" s="64" t="s">
        <v>60</v>
      </c>
      <c r="D3" s="64" t="s">
        <v>39</v>
      </c>
      <c r="E3" s="64" t="s">
        <v>4</v>
      </c>
      <c r="F3" s="64" t="s">
        <v>3</v>
      </c>
      <c r="G3" s="64" t="s">
        <v>25</v>
      </c>
      <c r="H3" s="70" t="s">
        <v>61</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28</v>
      </c>
      <c r="AV4" s="82"/>
      <c r="AW4" s="82"/>
      <c r="AX4" s="82"/>
      <c r="AY4" s="82"/>
      <c r="AZ4" s="82"/>
      <c r="BA4" s="82"/>
      <c r="BB4" s="82"/>
      <c r="BC4" s="82"/>
      <c r="BD4" s="82"/>
      <c r="BE4" s="82"/>
      <c r="BF4" s="82" t="s">
        <v>64</v>
      </c>
      <c r="BG4" s="82"/>
      <c r="BH4" s="82"/>
      <c r="BI4" s="82"/>
      <c r="BJ4" s="82"/>
      <c r="BK4" s="82"/>
      <c r="BL4" s="82"/>
      <c r="BM4" s="82"/>
      <c r="BN4" s="82"/>
      <c r="BO4" s="82"/>
      <c r="BP4" s="82"/>
      <c r="BQ4" s="82" t="s">
        <v>15</v>
      </c>
      <c r="BR4" s="82"/>
      <c r="BS4" s="82"/>
      <c r="BT4" s="82"/>
      <c r="BU4" s="82"/>
      <c r="BV4" s="82"/>
      <c r="BW4" s="82"/>
      <c r="BX4" s="82"/>
      <c r="BY4" s="82"/>
      <c r="BZ4" s="82"/>
      <c r="CA4" s="82"/>
      <c r="CB4" s="82" t="s">
        <v>63</v>
      </c>
      <c r="CC4" s="82"/>
      <c r="CD4" s="82"/>
      <c r="CE4" s="82"/>
      <c r="CF4" s="82"/>
      <c r="CG4" s="82"/>
      <c r="CH4" s="82"/>
      <c r="CI4" s="82"/>
      <c r="CJ4" s="82"/>
      <c r="CK4" s="82"/>
      <c r="CL4" s="82"/>
      <c r="CM4" s="82" t="s">
        <v>1</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59</v>
      </c>
      <c r="I5" s="72" t="s">
        <v>70</v>
      </c>
      <c r="J5" s="72" t="s">
        <v>71</v>
      </c>
      <c r="K5" s="72" t="s">
        <v>72</v>
      </c>
      <c r="L5" s="72" t="s">
        <v>73</v>
      </c>
      <c r="M5" s="72" t="s">
        <v>5</v>
      </c>
      <c r="N5" s="72" t="s">
        <v>74</v>
      </c>
      <c r="O5" s="72" t="s">
        <v>75</v>
      </c>
      <c r="P5" s="72" t="s">
        <v>76</v>
      </c>
      <c r="Q5" s="72" t="s">
        <v>77</v>
      </c>
      <c r="R5" s="72" t="s">
        <v>78</v>
      </c>
      <c r="S5" s="72" t="s">
        <v>79</v>
      </c>
      <c r="T5" s="72" t="s">
        <v>80</v>
      </c>
      <c r="U5" s="72" t="s">
        <v>0</v>
      </c>
      <c r="V5" s="72" t="s">
        <v>81</v>
      </c>
      <c r="W5" s="72" t="s">
        <v>82</v>
      </c>
      <c r="X5" s="72" t="s">
        <v>83</v>
      </c>
      <c r="Y5" s="72" t="s">
        <v>84</v>
      </c>
      <c r="Z5" s="72" t="s">
        <v>85</v>
      </c>
      <c r="AA5" s="72" t="s">
        <v>86</v>
      </c>
      <c r="AB5" s="72" t="s">
        <v>87</v>
      </c>
      <c r="AC5" s="72" t="s">
        <v>88</v>
      </c>
      <c r="AD5" s="72" t="s">
        <v>90</v>
      </c>
      <c r="AE5" s="72" t="s">
        <v>91</v>
      </c>
      <c r="AF5" s="72" t="s">
        <v>92</v>
      </c>
      <c r="AG5" s="72" t="s">
        <v>93</v>
      </c>
      <c r="AH5" s="72" t="s">
        <v>94</v>
      </c>
      <c r="AI5" s="72" t="s">
        <v>46</v>
      </c>
      <c r="AJ5" s="72" t="s">
        <v>84</v>
      </c>
      <c r="AK5" s="72" t="s">
        <v>85</v>
      </c>
      <c r="AL5" s="72" t="s">
        <v>86</v>
      </c>
      <c r="AM5" s="72" t="s">
        <v>87</v>
      </c>
      <c r="AN5" s="72" t="s">
        <v>88</v>
      </c>
      <c r="AO5" s="72" t="s">
        <v>90</v>
      </c>
      <c r="AP5" s="72" t="s">
        <v>91</v>
      </c>
      <c r="AQ5" s="72" t="s">
        <v>92</v>
      </c>
      <c r="AR5" s="72" t="s">
        <v>93</v>
      </c>
      <c r="AS5" s="72" t="s">
        <v>94</v>
      </c>
      <c r="AT5" s="72" t="s">
        <v>89</v>
      </c>
      <c r="AU5" s="72" t="s">
        <v>84</v>
      </c>
      <c r="AV5" s="72" t="s">
        <v>85</v>
      </c>
      <c r="AW5" s="72" t="s">
        <v>86</v>
      </c>
      <c r="AX5" s="72" t="s">
        <v>87</v>
      </c>
      <c r="AY5" s="72" t="s">
        <v>88</v>
      </c>
      <c r="AZ5" s="72" t="s">
        <v>90</v>
      </c>
      <c r="BA5" s="72" t="s">
        <v>91</v>
      </c>
      <c r="BB5" s="72" t="s">
        <v>92</v>
      </c>
      <c r="BC5" s="72" t="s">
        <v>93</v>
      </c>
      <c r="BD5" s="72" t="s">
        <v>94</v>
      </c>
      <c r="BE5" s="72" t="s">
        <v>89</v>
      </c>
      <c r="BF5" s="72" t="s">
        <v>84</v>
      </c>
      <c r="BG5" s="72" t="s">
        <v>85</v>
      </c>
      <c r="BH5" s="72" t="s">
        <v>86</v>
      </c>
      <c r="BI5" s="72" t="s">
        <v>87</v>
      </c>
      <c r="BJ5" s="72" t="s">
        <v>88</v>
      </c>
      <c r="BK5" s="72" t="s">
        <v>90</v>
      </c>
      <c r="BL5" s="72" t="s">
        <v>91</v>
      </c>
      <c r="BM5" s="72" t="s">
        <v>92</v>
      </c>
      <c r="BN5" s="72" t="s">
        <v>93</v>
      </c>
      <c r="BO5" s="72" t="s">
        <v>94</v>
      </c>
      <c r="BP5" s="72" t="s">
        <v>89</v>
      </c>
      <c r="BQ5" s="72" t="s">
        <v>84</v>
      </c>
      <c r="BR5" s="72" t="s">
        <v>85</v>
      </c>
      <c r="BS5" s="72" t="s">
        <v>86</v>
      </c>
      <c r="BT5" s="72" t="s">
        <v>87</v>
      </c>
      <c r="BU5" s="72" t="s">
        <v>88</v>
      </c>
      <c r="BV5" s="72" t="s">
        <v>90</v>
      </c>
      <c r="BW5" s="72" t="s">
        <v>91</v>
      </c>
      <c r="BX5" s="72" t="s">
        <v>92</v>
      </c>
      <c r="BY5" s="72" t="s">
        <v>93</v>
      </c>
      <c r="BZ5" s="72" t="s">
        <v>94</v>
      </c>
      <c r="CA5" s="72" t="s">
        <v>89</v>
      </c>
      <c r="CB5" s="72" t="s">
        <v>84</v>
      </c>
      <c r="CC5" s="72" t="s">
        <v>85</v>
      </c>
      <c r="CD5" s="72" t="s">
        <v>86</v>
      </c>
      <c r="CE5" s="72" t="s">
        <v>87</v>
      </c>
      <c r="CF5" s="72" t="s">
        <v>88</v>
      </c>
      <c r="CG5" s="72" t="s">
        <v>90</v>
      </c>
      <c r="CH5" s="72" t="s">
        <v>91</v>
      </c>
      <c r="CI5" s="72" t="s">
        <v>92</v>
      </c>
      <c r="CJ5" s="72" t="s">
        <v>93</v>
      </c>
      <c r="CK5" s="72" t="s">
        <v>94</v>
      </c>
      <c r="CL5" s="72" t="s">
        <v>89</v>
      </c>
      <c r="CM5" s="72" t="s">
        <v>84</v>
      </c>
      <c r="CN5" s="72" t="s">
        <v>85</v>
      </c>
      <c r="CO5" s="72" t="s">
        <v>86</v>
      </c>
      <c r="CP5" s="72" t="s">
        <v>87</v>
      </c>
      <c r="CQ5" s="72" t="s">
        <v>88</v>
      </c>
      <c r="CR5" s="72" t="s">
        <v>90</v>
      </c>
      <c r="CS5" s="72" t="s">
        <v>91</v>
      </c>
      <c r="CT5" s="72" t="s">
        <v>92</v>
      </c>
      <c r="CU5" s="72" t="s">
        <v>93</v>
      </c>
      <c r="CV5" s="72" t="s">
        <v>94</v>
      </c>
      <c r="CW5" s="72" t="s">
        <v>89</v>
      </c>
      <c r="CX5" s="72" t="s">
        <v>84</v>
      </c>
      <c r="CY5" s="72" t="s">
        <v>85</v>
      </c>
      <c r="CZ5" s="72" t="s">
        <v>86</v>
      </c>
      <c r="DA5" s="72" t="s">
        <v>87</v>
      </c>
      <c r="DB5" s="72" t="s">
        <v>88</v>
      </c>
      <c r="DC5" s="72" t="s">
        <v>90</v>
      </c>
      <c r="DD5" s="72" t="s">
        <v>91</v>
      </c>
      <c r="DE5" s="72" t="s">
        <v>92</v>
      </c>
      <c r="DF5" s="72" t="s">
        <v>93</v>
      </c>
      <c r="DG5" s="72" t="s">
        <v>94</v>
      </c>
      <c r="DH5" s="72" t="s">
        <v>89</v>
      </c>
      <c r="DI5" s="72" t="s">
        <v>84</v>
      </c>
      <c r="DJ5" s="72" t="s">
        <v>85</v>
      </c>
      <c r="DK5" s="72" t="s">
        <v>86</v>
      </c>
      <c r="DL5" s="72" t="s">
        <v>87</v>
      </c>
      <c r="DM5" s="72" t="s">
        <v>88</v>
      </c>
      <c r="DN5" s="72" t="s">
        <v>90</v>
      </c>
      <c r="DO5" s="72" t="s">
        <v>91</v>
      </c>
      <c r="DP5" s="72" t="s">
        <v>92</v>
      </c>
      <c r="DQ5" s="72" t="s">
        <v>93</v>
      </c>
      <c r="DR5" s="72" t="s">
        <v>94</v>
      </c>
      <c r="DS5" s="72" t="s">
        <v>89</v>
      </c>
      <c r="DT5" s="72" t="s">
        <v>84</v>
      </c>
      <c r="DU5" s="72" t="s">
        <v>85</v>
      </c>
      <c r="DV5" s="72" t="s">
        <v>86</v>
      </c>
      <c r="DW5" s="72" t="s">
        <v>87</v>
      </c>
      <c r="DX5" s="72" t="s">
        <v>88</v>
      </c>
      <c r="DY5" s="72" t="s">
        <v>90</v>
      </c>
      <c r="DZ5" s="72" t="s">
        <v>91</v>
      </c>
      <c r="EA5" s="72" t="s">
        <v>92</v>
      </c>
      <c r="EB5" s="72" t="s">
        <v>93</v>
      </c>
      <c r="EC5" s="72" t="s">
        <v>94</v>
      </c>
      <c r="ED5" s="72" t="s">
        <v>89</v>
      </c>
      <c r="EE5" s="72" t="s">
        <v>84</v>
      </c>
      <c r="EF5" s="72" t="s">
        <v>85</v>
      </c>
      <c r="EG5" s="72" t="s">
        <v>86</v>
      </c>
      <c r="EH5" s="72" t="s">
        <v>87</v>
      </c>
      <c r="EI5" s="72" t="s">
        <v>88</v>
      </c>
      <c r="EJ5" s="72" t="s">
        <v>90</v>
      </c>
      <c r="EK5" s="72" t="s">
        <v>91</v>
      </c>
      <c r="EL5" s="72" t="s">
        <v>92</v>
      </c>
      <c r="EM5" s="72" t="s">
        <v>93</v>
      </c>
      <c r="EN5" s="72" t="s">
        <v>94</v>
      </c>
      <c r="EO5" s="72" t="s">
        <v>89</v>
      </c>
    </row>
    <row r="6" spans="1:148" s="61" customFormat="1">
      <c r="A6" s="62" t="s">
        <v>95</v>
      </c>
      <c r="B6" s="67">
        <f t="shared" ref="B6:X6" si="1">B7</f>
        <v>2024</v>
      </c>
      <c r="C6" s="67">
        <f t="shared" si="1"/>
        <v>322016</v>
      </c>
      <c r="D6" s="67">
        <f t="shared" si="1"/>
        <v>46</v>
      </c>
      <c r="E6" s="67">
        <f t="shared" si="1"/>
        <v>17</v>
      </c>
      <c r="F6" s="67">
        <f t="shared" si="1"/>
        <v>4</v>
      </c>
      <c r="G6" s="67">
        <f t="shared" si="1"/>
        <v>0</v>
      </c>
      <c r="H6" s="67" t="str">
        <f t="shared" si="1"/>
        <v>島根県　松江市</v>
      </c>
      <c r="I6" s="67" t="str">
        <f t="shared" si="1"/>
        <v>法適用</v>
      </c>
      <c r="J6" s="67" t="str">
        <f t="shared" si="1"/>
        <v>下水道事業</v>
      </c>
      <c r="K6" s="67" t="str">
        <f t="shared" si="1"/>
        <v>特定環境保全公共下水道</v>
      </c>
      <c r="L6" s="67" t="str">
        <f t="shared" si="1"/>
        <v>D1</v>
      </c>
      <c r="M6" s="67" t="str">
        <f t="shared" si="1"/>
        <v>自治体職員</v>
      </c>
      <c r="N6" s="75" t="str">
        <f t="shared" si="1"/>
        <v>-</v>
      </c>
      <c r="O6" s="75">
        <f t="shared" si="1"/>
        <v>73.87</v>
      </c>
      <c r="P6" s="75">
        <f t="shared" si="1"/>
        <v>6.4</v>
      </c>
      <c r="Q6" s="75">
        <f t="shared" si="1"/>
        <v>90.25</v>
      </c>
      <c r="R6" s="75">
        <f t="shared" si="1"/>
        <v>3080</v>
      </c>
      <c r="S6" s="75">
        <f t="shared" si="1"/>
        <v>194313</v>
      </c>
      <c r="T6" s="75">
        <f t="shared" si="1"/>
        <v>572.96</v>
      </c>
      <c r="U6" s="75">
        <f t="shared" si="1"/>
        <v>339.14</v>
      </c>
      <c r="V6" s="75">
        <f t="shared" si="1"/>
        <v>12355</v>
      </c>
      <c r="W6" s="75">
        <f t="shared" si="1"/>
        <v>4.2300000000000004</v>
      </c>
      <c r="X6" s="75">
        <f t="shared" si="1"/>
        <v>2920.8</v>
      </c>
      <c r="Y6" s="83">
        <f t="shared" ref="Y6:AH6" si="2">IF(Y7="",NA(),Y7)</f>
        <v>88.42</v>
      </c>
      <c r="Z6" s="83">
        <f t="shared" si="2"/>
        <v>87.13</v>
      </c>
      <c r="AA6" s="83">
        <f t="shared" si="2"/>
        <v>88.11</v>
      </c>
      <c r="AB6" s="83">
        <f t="shared" si="2"/>
        <v>87.23</v>
      </c>
      <c r="AC6" s="83">
        <f t="shared" si="2"/>
        <v>87.62</v>
      </c>
      <c r="AD6" s="83">
        <f t="shared" si="2"/>
        <v>102.7</v>
      </c>
      <c r="AE6" s="83">
        <f t="shared" si="2"/>
        <v>104.11</v>
      </c>
      <c r="AF6" s="83">
        <f t="shared" si="2"/>
        <v>101.98</v>
      </c>
      <c r="AG6" s="83">
        <f t="shared" si="2"/>
        <v>102.68</v>
      </c>
      <c r="AH6" s="83">
        <f t="shared" si="2"/>
        <v>103.79</v>
      </c>
      <c r="AI6" s="75" t="str">
        <f>IF(AI7="","",IF(AI7="-","【-】","【"&amp;SUBSTITUTE(TEXT(AI7,"#,##0.00"),"-","△")&amp;"】"))</f>
        <v>【105.07】</v>
      </c>
      <c r="AJ6" s="75">
        <f t="shared" ref="AJ6:AS6" si="3">IF(AJ7="",NA(),AJ7)</f>
        <v>0</v>
      </c>
      <c r="AK6" s="75">
        <f t="shared" si="3"/>
        <v>0</v>
      </c>
      <c r="AL6" s="75">
        <f t="shared" si="3"/>
        <v>0</v>
      </c>
      <c r="AM6" s="75">
        <f t="shared" si="3"/>
        <v>0</v>
      </c>
      <c r="AN6" s="75">
        <f t="shared" si="3"/>
        <v>0</v>
      </c>
      <c r="AO6" s="83">
        <f t="shared" si="3"/>
        <v>48.2</v>
      </c>
      <c r="AP6" s="83">
        <f t="shared" si="3"/>
        <v>46.91</v>
      </c>
      <c r="AQ6" s="83">
        <f t="shared" si="3"/>
        <v>52.27</v>
      </c>
      <c r="AR6" s="83">
        <f t="shared" si="3"/>
        <v>58.68</v>
      </c>
      <c r="AS6" s="83">
        <f t="shared" si="3"/>
        <v>53.87</v>
      </c>
      <c r="AT6" s="75" t="str">
        <f>IF(AT7="","",IF(AT7="-","【-】","【"&amp;SUBSTITUTE(TEXT(AT7,"#,##0.00"),"-","△")&amp;"】"))</f>
        <v>【63.54】</v>
      </c>
      <c r="AU6" s="83">
        <f t="shared" ref="AU6:BD6" si="4">IF(AU7="",NA(),AU7)</f>
        <v>7.2</v>
      </c>
      <c r="AV6" s="83">
        <f t="shared" si="4"/>
        <v>10.79</v>
      </c>
      <c r="AW6" s="83">
        <f t="shared" si="4"/>
        <v>10.59</v>
      </c>
      <c r="AX6" s="83">
        <f t="shared" si="4"/>
        <v>10.65</v>
      </c>
      <c r="AY6" s="83">
        <f t="shared" si="4"/>
        <v>11.68</v>
      </c>
      <c r="AZ6" s="83">
        <f t="shared" si="4"/>
        <v>46.85</v>
      </c>
      <c r="BA6" s="83">
        <f t="shared" si="4"/>
        <v>44.35</v>
      </c>
      <c r="BB6" s="83">
        <f t="shared" si="4"/>
        <v>41.51</v>
      </c>
      <c r="BC6" s="83">
        <f t="shared" si="4"/>
        <v>45.01</v>
      </c>
      <c r="BD6" s="83">
        <f t="shared" si="4"/>
        <v>46.37</v>
      </c>
      <c r="BE6" s="75" t="str">
        <f>IF(BE7="","",IF(BE7="-","【-】","【"&amp;SUBSTITUTE(TEXT(BE7,"#,##0.00"),"-","△")&amp;"】"))</f>
        <v>【50.90】</v>
      </c>
      <c r="BF6" s="83">
        <f t="shared" ref="BF6:BO6" si="5">IF(BF7="",NA(),BF7)</f>
        <v>689.25</v>
      </c>
      <c r="BG6" s="83">
        <f t="shared" si="5"/>
        <v>648.69000000000005</v>
      </c>
      <c r="BH6" s="83">
        <f t="shared" si="5"/>
        <v>586.95000000000005</v>
      </c>
      <c r="BI6" s="83">
        <f t="shared" si="5"/>
        <v>426.15</v>
      </c>
      <c r="BJ6" s="83">
        <f t="shared" si="5"/>
        <v>384.75</v>
      </c>
      <c r="BK6" s="83">
        <f t="shared" si="5"/>
        <v>1268.6300000000001</v>
      </c>
      <c r="BL6" s="83">
        <f t="shared" si="5"/>
        <v>1283.69</v>
      </c>
      <c r="BM6" s="83">
        <f t="shared" si="5"/>
        <v>1160.22</v>
      </c>
      <c r="BN6" s="83">
        <f t="shared" si="5"/>
        <v>1141.98</v>
      </c>
      <c r="BO6" s="83">
        <f t="shared" si="5"/>
        <v>1062.58</v>
      </c>
      <c r="BP6" s="75" t="str">
        <f>IF(BP7="","",IF(BP7="-","【-】","【"&amp;SUBSTITUTE(TEXT(BP7,"#,##0.00"),"-","△")&amp;"】"))</f>
        <v>【1,099.15】</v>
      </c>
      <c r="BQ6" s="83">
        <f t="shared" ref="BQ6:BZ6" si="6">IF(BQ7="",NA(),BQ7)</f>
        <v>71.09</v>
      </c>
      <c r="BR6" s="83">
        <f t="shared" si="6"/>
        <v>68.44</v>
      </c>
      <c r="BS6" s="83">
        <f t="shared" si="6"/>
        <v>71.180000000000007</v>
      </c>
      <c r="BT6" s="83">
        <f t="shared" si="6"/>
        <v>68.180000000000007</v>
      </c>
      <c r="BU6" s="83">
        <f t="shared" si="6"/>
        <v>70.36</v>
      </c>
      <c r="BV6" s="83">
        <f t="shared" si="6"/>
        <v>82.88</v>
      </c>
      <c r="BW6" s="83">
        <f t="shared" si="6"/>
        <v>82.53</v>
      </c>
      <c r="BX6" s="83">
        <f t="shared" si="6"/>
        <v>81.81</v>
      </c>
      <c r="BY6" s="83">
        <f t="shared" si="6"/>
        <v>82.27</v>
      </c>
      <c r="BZ6" s="83">
        <f t="shared" si="6"/>
        <v>80.36</v>
      </c>
      <c r="CA6" s="75" t="str">
        <f>IF(CA7="","",IF(CA7="-","【-】","【"&amp;SUBSTITUTE(TEXT(CA7,"#,##0.00"),"-","△")&amp;"】"))</f>
        <v>【72.92】</v>
      </c>
      <c r="CB6" s="83">
        <f t="shared" ref="CB6:CK6" si="7">IF(CB7="",NA(),CB7)</f>
        <v>235.55</v>
      </c>
      <c r="CC6" s="83">
        <f t="shared" si="7"/>
        <v>245.47</v>
      </c>
      <c r="CD6" s="83">
        <f t="shared" si="7"/>
        <v>235.68</v>
      </c>
      <c r="CE6" s="83">
        <f t="shared" si="7"/>
        <v>247.02</v>
      </c>
      <c r="CF6" s="83">
        <f t="shared" si="7"/>
        <v>240.92</v>
      </c>
      <c r="CG6" s="83">
        <f t="shared" si="7"/>
        <v>187.76</v>
      </c>
      <c r="CH6" s="83">
        <f t="shared" si="7"/>
        <v>190.48</v>
      </c>
      <c r="CI6" s="83">
        <f t="shared" si="7"/>
        <v>193.59</v>
      </c>
      <c r="CJ6" s="83">
        <f t="shared" si="7"/>
        <v>194.42</v>
      </c>
      <c r="CK6" s="83">
        <f t="shared" si="7"/>
        <v>201.33</v>
      </c>
      <c r="CL6" s="75" t="str">
        <f>IF(CL7="","",IF(CL7="-","【-】","【"&amp;SUBSTITUTE(TEXT(CL7,"#,##0.00"),"-","△")&amp;"】"))</f>
        <v>【225.78】</v>
      </c>
      <c r="CM6" s="83">
        <f t="shared" ref="CM6:CV6" si="8">IF(CM7="",NA(),CM7)</f>
        <v>51.21</v>
      </c>
      <c r="CN6" s="83">
        <f t="shared" si="8"/>
        <v>51.21</v>
      </c>
      <c r="CO6" s="83">
        <f t="shared" si="8"/>
        <v>51.39</v>
      </c>
      <c r="CP6" s="83">
        <f t="shared" si="8"/>
        <v>58.37</v>
      </c>
      <c r="CQ6" s="83">
        <f t="shared" si="8"/>
        <v>56.47</v>
      </c>
      <c r="CR6" s="83">
        <f t="shared" si="8"/>
        <v>45.87</v>
      </c>
      <c r="CS6" s="83">
        <f t="shared" si="8"/>
        <v>44.24</v>
      </c>
      <c r="CT6" s="83">
        <f t="shared" si="8"/>
        <v>45.3</v>
      </c>
      <c r="CU6" s="83">
        <f t="shared" si="8"/>
        <v>45.6</v>
      </c>
      <c r="CV6" s="83">
        <f t="shared" si="8"/>
        <v>44.79</v>
      </c>
      <c r="CW6" s="75" t="str">
        <f>IF(CW7="","",IF(CW7="-","【-】","【"&amp;SUBSTITUTE(TEXT(CW7,"#,##0.00"),"-","△")&amp;"】"))</f>
        <v>【43.17】</v>
      </c>
      <c r="CX6" s="83">
        <f t="shared" ref="CX6:DG6" si="9">IF(CX7="",NA(),CX7)</f>
        <v>86.95</v>
      </c>
      <c r="CY6" s="83">
        <f t="shared" si="9"/>
        <v>87.09</v>
      </c>
      <c r="CZ6" s="83">
        <f t="shared" si="9"/>
        <v>87.15</v>
      </c>
      <c r="DA6" s="83">
        <f t="shared" si="9"/>
        <v>87.52</v>
      </c>
      <c r="DB6" s="83">
        <f t="shared" si="9"/>
        <v>87.54</v>
      </c>
      <c r="DC6" s="83">
        <f t="shared" si="9"/>
        <v>87.65</v>
      </c>
      <c r="DD6" s="83">
        <f t="shared" si="9"/>
        <v>88.15</v>
      </c>
      <c r="DE6" s="83">
        <f t="shared" si="9"/>
        <v>88.37</v>
      </c>
      <c r="DF6" s="83">
        <f t="shared" si="9"/>
        <v>88.66</v>
      </c>
      <c r="DG6" s="83">
        <f t="shared" si="9"/>
        <v>88.68</v>
      </c>
      <c r="DH6" s="75" t="str">
        <f>IF(DH7="","",IF(DH7="-","【-】","【"&amp;SUBSTITUTE(TEXT(DH7,"#,##0.00"),"-","△")&amp;"】"))</f>
        <v>【86.31】</v>
      </c>
      <c r="DI6" s="83">
        <f t="shared" ref="DI6:DR6" si="10">IF(DI7="",NA(),DI7)</f>
        <v>23.5</v>
      </c>
      <c r="DJ6" s="83">
        <f t="shared" si="10"/>
        <v>23.87</v>
      </c>
      <c r="DK6" s="83">
        <f t="shared" si="10"/>
        <v>26.77</v>
      </c>
      <c r="DL6" s="83">
        <f t="shared" si="10"/>
        <v>29.67</v>
      </c>
      <c r="DM6" s="83">
        <f t="shared" si="10"/>
        <v>32.619999999999997</v>
      </c>
      <c r="DN6" s="83">
        <f t="shared" si="10"/>
        <v>29.24</v>
      </c>
      <c r="DO6" s="83">
        <f t="shared" si="10"/>
        <v>31.73</v>
      </c>
      <c r="DP6" s="83">
        <f t="shared" si="10"/>
        <v>32.57</v>
      </c>
      <c r="DQ6" s="83">
        <f t="shared" si="10"/>
        <v>33.159999999999997</v>
      </c>
      <c r="DR6" s="83">
        <f t="shared" si="10"/>
        <v>34.590000000000003</v>
      </c>
      <c r="DS6" s="75" t="str">
        <f>IF(DS7="","",IF(DS7="-","【-】","【"&amp;SUBSTITUTE(TEXT(DS7,"#,##0.00"),"-","△")&amp;"】"))</f>
        <v>【30.82】</v>
      </c>
      <c r="DT6" s="75">
        <f t="shared" ref="DT6:EC6" si="11">IF(DT7="",NA(),DT7)</f>
        <v>0</v>
      </c>
      <c r="DU6" s="75">
        <f t="shared" si="11"/>
        <v>0</v>
      </c>
      <c r="DV6" s="75">
        <f t="shared" si="11"/>
        <v>0</v>
      </c>
      <c r="DW6" s="75">
        <f t="shared" si="11"/>
        <v>0</v>
      </c>
      <c r="DX6" s="75">
        <f t="shared" si="11"/>
        <v>0</v>
      </c>
      <c r="DY6" s="75">
        <f t="shared" si="11"/>
        <v>0</v>
      </c>
      <c r="DZ6" s="75">
        <f t="shared" si="11"/>
        <v>0</v>
      </c>
      <c r="EA6" s="83">
        <f t="shared" si="11"/>
        <v>4.e-002</v>
      </c>
      <c r="EB6" s="83">
        <f t="shared" si="11"/>
        <v>0.12</v>
      </c>
      <c r="EC6" s="83">
        <f t="shared" si="11"/>
        <v>0.1</v>
      </c>
      <c r="ED6" s="75" t="str">
        <f>IF(ED7="","",IF(ED7="-","【-】","【"&amp;SUBSTITUTE(TEXT(ED7,"#,##0.00"),"-","△")&amp;"】"))</f>
        <v>【0.06】</v>
      </c>
      <c r="EE6" s="75">
        <f t="shared" ref="EE6:EN6" si="12">IF(EE7="",NA(),EE7)</f>
        <v>0</v>
      </c>
      <c r="EF6" s="75">
        <f t="shared" si="12"/>
        <v>0</v>
      </c>
      <c r="EG6" s="83">
        <f t="shared" si="12"/>
        <v>7.0000000000000007e-002</v>
      </c>
      <c r="EH6" s="75">
        <f t="shared" si="12"/>
        <v>0</v>
      </c>
      <c r="EI6" s="75">
        <f t="shared" si="12"/>
        <v>0</v>
      </c>
      <c r="EJ6" s="83">
        <f t="shared" si="12"/>
        <v>6.e-002</v>
      </c>
      <c r="EK6" s="83">
        <f t="shared" si="12"/>
        <v>0.27</v>
      </c>
      <c r="EL6" s="83">
        <f t="shared" si="12"/>
        <v>0.22</v>
      </c>
      <c r="EM6" s="83">
        <f t="shared" si="12"/>
        <v>0.17</v>
      </c>
      <c r="EN6" s="83">
        <f t="shared" si="12"/>
        <v>0.27</v>
      </c>
      <c r="EO6" s="75" t="str">
        <f>IF(EO7="","",IF(EO7="-","【-】","【"&amp;SUBSTITUTE(TEXT(EO7,"#,##0.00"),"-","△")&amp;"】"))</f>
        <v>【0.15】</v>
      </c>
    </row>
    <row r="7" spans="1:148" s="61" customFormat="1">
      <c r="A7" s="62"/>
      <c r="B7" s="68">
        <v>2024</v>
      </c>
      <c r="C7" s="68">
        <v>322016</v>
      </c>
      <c r="D7" s="68">
        <v>46</v>
      </c>
      <c r="E7" s="68">
        <v>17</v>
      </c>
      <c r="F7" s="68">
        <v>4</v>
      </c>
      <c r="G7" s="68">
        <v>0</v>
      </c>
      <c r="H7" s="68" t="s">
        <v>96</v>
      </c>
      <c r="I7" s="68" t="s">
        <v>97</v>
      </c>
      <c r="J7" s="68" t="s">
        <v>98</v>
      </c>
      <c r="K7" s="68" t="s">
        <v>12</v>
      </c>
      <c r="L7" s="68" t="s">
        <v>99</v>
      </c>
      <c r="M7" s="68" t="s">
        <v>100</v>
      </c>
      <c r="N7" s="76" t="s">
        <v>101</v>
      </c>
      <c r="O7" s="76">
        <v>73.87</v>
      </c>
      <c r="P7" s="76">
        <v>6.4</v>
      </c>
      <c r="Q7" s="76">
        <v>90.25</v>
      </c>
      <c r="R7" s="76">
        <v>3080</v>
      </c>
      <c r="S7" s="76">
        <v>194313</v>
      </c>
      <c r="T7" s="76">
        <v>572.96</v>
      </c>
      <c r="U7" s="76">
        <v>339.14</v>
      </c>
      <c r="V7" s="76">
        <v>12355</v>
      </c>
      <c r="W7" s="76">
        <v>4.2300000000000004</v>
      </c>
      <c r="X7" s="76">
        <v>2920.8</v>
      </c>
      <c r="Y7" s="76">
        <v>88.42</v>
      </c>
      <c r="Z7" s="76">
        <v>87.13</v>
      </c>
      <c r="AA7" s="76">
        <v>88.11</v>
      </c>
      <c r="AB7" s="76">
        <v>87.23</v>
      </c>
      <c r="AC7" s="76">
        <v>87.62</v>
      </c>
      <c r="AD7" s="76">
        <v>102.7</v>
      </c>
      <c r="AE7" s="76">
        <v>104.11</v>
      </c>
      <c r="AF7" s="76">
        <v>101.98</v>
      </c>
      <c r="AG7" s="76">
        <v>102.68</v>
      </c>
      <c r="AH7" s="76">
        <v>103.79</v>
      </c>
      <c r="AI7" s="76">
        <v>105.07</v>
      </c>
      <c r="AJ7" s="76">
        <v>0</v>
      </c>
      <c r="AK7" s="76">
        <v>0</v>
      </c>
      <c r="AL7" s="76">
        <v>0</v>
      </c>
      <c r="AM7" s="76">
        <v>0</v>
      </c>
      <c r="AN7" s="76">
        <v>0</v>
      </c>
      <c r="AO7" s="76">
        <v>48.2</v>
      </c>
      <c r="AP7" s="76">
        <v>46.91</v>
      </c>
      <c r="AQ7" s="76">
        <v>52.27</v>
      </c>
      <c r="AR7" s="76">
        <v>58.68</v>
      </c>
      <c r="AS7" s="76">
        <v>53.87</v>
      </c>
      <c r="AT7" s="76">
        <v>63.54</v>
      </c>
      <c r="AU7" s="76">
        <v>7.2</v>
      </c>
      <c r="AV7" s="76">
        <v>10.79</v>
      </c>
      <c r="AW7" s="76">
        <v>10.59</v>
      </c>
      <c r="AX7" s="76">
        <v>10.65</v>
      </c>
      <c r="AY7" s="76">
        <v>11.68</v>
      </c>
      <c r="AZ7" s="76">
        <v>46.85</v>
      </c>
      <c r="BA7" s="76">
        <v>44.35</v>
      </c>
      <c r="BB7" s="76">
        <v>41.51</v>
      </c>
      <c r="BC7" s="76">
        <v>45.01</v>
      </c>
      <c r="BD7" s="76">
        <v>46.37</v>
      </c>
      <c r="BE7" s="76">
        <v>50.9</v>
      </c>
      <c r="BF7" s="76">
        <v>689.25</v>
      </c>
      <c r="BG7" s="76">
        <v>648.69000000000005</v>
      </c>
      <c r="BH7" s="76">
        <v>586.95000000000005</v>
      </c>
      <c r="BI7" s="76">
        <v>426.15</v>
      </c>
      <c r="BJ7" s="76">
        <v>384.75</v>
      </c>
      <c r="BK7" s="76">
        <v>1268.6300000000001</v>
      </c>
      <c r="BL7" s="76">
        <v>1283.69</v>
      </c>
      <c r="BM7" s="76">
        <v>1160.22</v>
      </c>
      <c r="BN7" s="76">
        <v>1141.98</v>
      </c>
      <c r="BO7" s="76">
        <v>1062.58</v>
      </c>
      <c r="BP7" s="76">
        <v>1099.1500000000001</v>
      </c>
      <c r="BQ7" s="76">
        <v>71.09</v>
      </c>
      <c r="BR7" s="76">
        <v>68.44</v>
      </c>
      <c r="BS7" s="76">
        <v>71.180000000000007</v>
      </c>
      <c r="BT7" s="76">
        <v>68.180000000000007</v>
      </c>
      <c r="BU7" s="76">
        <v>70.36</v>
      </c>
      <c r="BV7" s="76">
        <v>82.88</v>
      </c>
      <c r="BW7" s="76">
        <v>82.53</v>
      </c>
      <c r="BX7" s="76">
        <v>81.81</v>
      </c>
      <c r="BY7" s="76">
        <v>82.27</v>
      </c>
      <c r="BZ7" s="76">
        <v>80.36</v>
      </c>
      <c r="CA7" s="76">
        <v>72.92</v>
      </c>
      <c r="CB7" s="76">
        <v>235.55</v>
      </c>
      <c r="CC7" s="76">
        <v>245.47</v>
      </c>
      <c r="CD7" s="76">
        <v>235.68</v>
      </c>
      <c r="CE7" s="76">
        <v>247.02</v>
      </c>
      <c r="CF7" s="76">
        <v>240.92</v>
      </c>
      <c r="CG7" s="76">
        <v>187.76</v>
      </c>
      <c r="CH7" s="76">
        <v>190.48</v>
      </c>
      <c r="CI7" s="76">
        <v>193.59</v>
      </c>
      <c r="CJ7" s="76">
        <v>194.42</v>
      </c>
      <c r="CK7" s="76">
        <v>201.33</v>
      </c>
      <c r="CL7" s="76">
        <v>225.78</v>
      </c>
      <c r="CM7" s="76">
        <v>51.21</v>
      </c>
      <c r="CN7" s="76">
        <v>51.21</v>
      </c>
      <c r="CO7" s="76">
        <v>51.39</v>
      </c>
      <c r="CP7" s="76">
        <v>58.37</v>
      </c>
      <c r="CQ7" s="76">
        <v>56.47</v>
      </c>
      <c r="CR7" s="76">
        <v>45.87</v>
      </c>
      <c r="CS7" s="76">
        <v>44.24</v>
      </c>
      <c r="CT7" s="76">
        <v>45.3</v>
      </c>
      <c r="CU7" s="76">
        <v>45.6</v>
      </c>
      <c r="CV7" s="76">
        <v>44.79</v>
      </c>
      <c r="CW7" s="76">
        <v>43.17</v>
      </c>
      <c r="CX7" s="76">
        <v>86.95</v>
      </c>
      <c r="CY7" s="76">
        <v>87.09</v>
      </c>
      <c r="CZ7" s="76">
        <v>87.15</v>
      </c>
      <c r="DA7" s="76">
        <v>87.52</v>
      </c>
      <c r="DB7" s="76">
        <v>87.54</v>
      </c>
      <c r="DC7" s="76">
        <v>87.65</v>
      </c>
      <c r="DD7" s="76">
        <v>88.15</v>
      </c>
      <c r="DE7" s="76">
        <v>88.37</v>
      </c>
      <c r="DF7" s="76">
        <v>88.66</v>
      </c>
      <c r="DG7" s="76">
        <v>88.68</v>
      </c>
      <c r="DH7" s="76">
        <v>86.31</v>
      </c>
      <c r="DI7" s="76">
        <v>23.5</v>
      </c>
      <c r="DJ7" s="76">
        <v>23.87</v>
      </c>
      <c r="DK7" s="76">
        <v>26.77</v>
      </c>
      <c r="DL7" s="76">
        <v>29.67</v>
      </c>
      <c r="DM7" s="76">
        <v>32.619999999999997</v>
      </c>
      <c r="DN7" s="76">
        <v>29.24</v>
      </c>
      <c r="DO7" s="76">
        <v>31.73</v>
      </c>
      <c r="DP7" s="76">
        <v>32.57</v>
      </c>
      <c r="DQ7" s="76">
        <v>33.159999999999997</v>
      </c>
      <c r="DR7" s="76">
        <v>34.590000000000003</v>
      </c>
      <c r="DS7" s="76">
        <v>30.82</v>
      </c>
      <c r="DT7" s="76">
        <v>0</v>
      </c>
      <c r="DU7" s="76">
        <v>0</v>
      </c>
      <c r="DV7" s="76">
        <v>0</v>
      </c>
      <c r="DW7" s="76">
        <v>0</v>
      </c>
      <c r="DX7" s="76">
        <v>0</v>
      </c>
      <c r="DY7" s="76">
        <v>0</v>
      </c>
      <c r="DZ7" s="76">
        <v>0</v>
      </c>
      <c r="EA7" s="76">
        <v>4.e-002</v>
      </c>
      <c r="EB7" s="76">
        <v>0.12</v>
      </c>
      <c r="EC7" s="76">
        <v>0.1</v>
      </c>
      <c r="ED7" s="76">
        <v>6.e-002</v>
      </c>
      <c r="EE7" s="76">
        <v>0</v>
      </c>
      <c r="EF7" s="76">
        <v>0</v>
      </c>
      <c r="EG7" s="76">
        <v>7.0000000000000007e-002</v>
      </c>
      <c r="EH7" s="76">
        <v>0</v>
      </c>
      <c r="EI7" s="76">
        <v>0</v>
      </c>
      <c r="EJ7" s="76">
        <v>6.e-002</v>
      </c>
      <c r="EK7" s="76">
        <v>0.27</v>
      </c>
      <c r="EL7" s="76">
        <v>0.22</v>
      </c>
      <c r="EM7" s="76">
        <v>0.17</v>
      </c>
      <c r="EN7" s="76">
        <v>0.27</v>
      </c>
      <c r="EO7" s="76">
        <v>0.15</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32</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2026-01-29T07:48:26Z</cp:lastPrinted>
  <dcterms:created xsi:type="dcterms:W3CDTF">2025-12-23T06:13:30Z</dcterms:created>
  <dcterms:modified xsi:type="dcterms:W3CDTF">2026-02-04T01:34:37Z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2026-02-04T01:34:37Z</vt:filetime>
  </property>
</Properties>
</file>