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iXxpySy+O9XVWwLisvO81Padtt8TrGY3Fw95SPlAHhs8tvDNyVTkXPaeVTR6vWL41qLUA6S4WrtaJF1RTXJxQ==" workbookSaltValue="brz95zD5hnAuh0vG3saGTQ=="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<sst xmlns="http://schemas.openxmlformats.org/spreadsheetml/2006/main" xmlns:r="http://schemas.openxmlformats.org/officeDocument/2006/relationships" count="114" uniqueCount="114">
  <si>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</si>
  <si>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</si>
  <si>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</si>
  <si>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</si>
  <si>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</si>
  <si>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</si>
  <si>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</si>
  <si>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</si>
  <si>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</si>
  <si>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</si>
  <si>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</si>
  <si>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</si>
  <si>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</si>
  <si>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</si>
  <si>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</si>
  <si>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</si>
  <si>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</si>
  <si>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</si>
  <si>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</si>
  <si>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</si>
  <si>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</si>
  <si>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</si>
  <si>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</si>
  <si>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</si>
  <si>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</si>
  <si>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</si>
  <si>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</si>
  <si>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</si>
  <si>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</si>
  <si>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</si>
  <si>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</si>
  <si>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</si>
  <si>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</si>
  <si>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</si>
  <si>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</si>
  <si>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</si>
  <si>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</si>
  <si>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</si>
  <si>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</si>
  <si>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</si>
  <si>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</si>
  <si>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</si>
  <si>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</si>
  <si>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</si>
  <si>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</si>
  <si>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</si>
  <si>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</si>
  <si>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</si>
  <si>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</si>
  <si>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</si>
  <si>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</si>
  <si>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</si>
  <si>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</si>
  <si>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</si>
  <si>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</si>
  <si>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</si>
  <si>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</si>
  <si>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</si>
  <si>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</si>
  <si>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</si>
  <si>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</si>
  <si>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</si>
  <si>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</si>
  <si>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</si>
  <si>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</si>
  <si>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</si>
  <si>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</si>
  <si>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</si>
  <si>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</si>
  <si>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</si>
  <si>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</si>
  <si>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</si>
  <si>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</si>
  <si>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</si>
  <si>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</si>
  <si>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</si>
  <si>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</si>
  <si>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</si>
  <si>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</si>
  <si>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</si>
  <si>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</si>
  <si>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</si>
  <si>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</si>
  <si>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</si>
  <si>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</si>
  <si>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</si>
  <si>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</si>
  <si>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</si>
  <si>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</si>
  <si>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</si>
  <si>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</si>
  <si>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</si>
  <si>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</si>
  <si>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</si>
  <si>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</si>
  <si>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</si>
  <si>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</si>
  <si>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</si>
  <si>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公共下水道</t>
  </si>
  <si>
    <t>Ad</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</si>
  <si>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</si>
  <si>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</si>
  <si>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</si>
  <si>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</si>
  <si>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</si>
  <si>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</si>
  <si>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</si>
  <si>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</si>
  <si>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</si>
  <si>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</si>
  <si>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</si>
  <si>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当事業は、平成26年度に面整備事業が完了している。
　償却資産の大半を占める管渠は現時点で老朽化の度合は低いが、ポンプ場の機器等については、法定耐用年数を超えるものもあり、ストックマネジメント計画に基づき更新を進めている。
　①有形固定資産減価償却率は、類似団体に比べ低い状況であるが、年々上昇している。また、今後も上昇するものと見込んでいる。
　②管渠老朽化率は、法定耐用年数に達したものがないことから0%となっているが、過去、一定期間に集中的に事業を実施した期間もあり、将来その当時の施設が一斉に耐用年数に達する状況となるため、事業の平準化も考慮した計画的な更新計画を策定する必要がある。
　③管渠改善率
　一部の管渠において改修を実施しているが、これは土質条件等で破損した管渠を改修したものである。
　なお、当事業の汚水は、すべて島根県管理の流域下水道に接続して処理しており、処理場は有していない。</t>
  </si>
  <si>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</si>
  <si>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当事業は、一般会計からの繰入れや長期前受金戻入など、使用料以外の収入も含めて、経営の健全性・効率性を保つことを前提としている。
　①経常収支比率が100%以上で、累積欠損金も生じていないが、総収益のうち下水道使用料の占める割合は51%であり、繰出基準に基づく一般会計繰入金など使用料以外の収入を含めて費用を賄っている。
　流動負債に次年度償還予定の企業債を含んでいるため、③流動比率は低い水準となっているが、当該償還財源は次年度の使用料及び一般会計繰入金を予定している。
　④企業債残高対事業規模比率は、企業債残高の減少に伴って年々低下している。
　⑤経費回収率、⑥汚水処理原価は、減価償却費や支払利息等の費用のうち、一般会計繰入金など使用料以外の収入を充てる費用を除いて算定したものである。使用料収入、汚水処理費及び有収水量は前年度とほぼ同程度となり、経費回収率、汚水処理原価ともに前年度並みであった。
　⑦施設利用率については、処理場を有していないため算定できない。
　⑧水洗化率は、H26年度に面整備が概成しており、大幅な上昇は見込めない状況であるが、引き続き、未接続世帯への接続勧奨を行う。</t>
    <rPh sb="88" eb="89">
      <t>ショウ</t>
    </rPh>
    <rPh sb="172" eb="174">
      <t>ヨテイ</t>
    </rPh>
    <rPh sb="193" eb="194">
      <t>ヒク</t>
    </rPh>
    <rPh sb="195" eb="197">
      <t>スイジュン</t>
    </rPh>
    <rPh sb="207" eb="209">
      <t>トウガイ</t>
    </rPh>
    <rPh sb="209" eb="211">
      <t>ショウカン</t>
    </rPh>
    <rPh sb="267" eb="269">
      <t>ネンネン</t>
    </rPh>
    <rPh sb="347" eb="352">
      <t>シヨウリョウシュウニュウ</t>
    </rPh>
    <rPh sb="353" eb="358">
      <t>オスイショリヒ</t>
    </rPh>
    <rPh sb="358" eb="359">
      <t>オヨ</t>
    </rPh>
    <rPh sb="365" eb="368">
      <t>ゼンネンド</t>
    </rPh>
    <rPh sb="393" eb="397">
      <t>ゼンネンドナ</t>
    </rPh>
    <rPh sb="464" eb="466">
      <t>オオハバ</t>
    </rPh>
    <rPh sb="467" eb="469">
      <t>ジョウショウ</t>
    </rPh>
    <rPh sb="470" eb="472">
      <t>ミコ</t>
    </rPh>
    <rPh sb="475" eb="477">
      <t>ジョウキョウ</t>
    </rPh>
    <rPh sb="482" eb="483">
      <t>ヒ</t>
    </rPh>
    <rPh sb="484" eb="485">
      <t>ツヅ</t>
    </rPh>
    <rPh sb="487" eb="492">
      <t>ミセツゾクセタイ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</si>
</sst>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3" fillId="0" borderId="4" xfId="0" applyFont="1" applyBorder="1" applyAlignment="1" applyProtection="1">
      <alignment horizontal="justify" vertical="top" wrapText="1"/>
      <protection locked="0"/>
    </xf>
    <xf numFmtId="0" fontId="3"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0" fontId="3" fillId="0" borderId="8" xfId="0" applyFont="1" applyBorder="1" applyAlignment="1" applyProtection="1">
      <alignment horizontal="justify" vertical="top" wrapText="1"/>
      <protection locked="0"/>
    </xf>
    <xf numFmtId="0" fontId="3"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0.23</c:v>
                </c:pt>
                <c:pt idx="2">
                  <c:v>0.17</c:v>
                </c:pt>
                <c:pt idx="3">
                  <c:v>0.2</c:v>
                </c:pt>
                <c:pt idx="4">
                  <c:v>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0.33</c:v>
                </c:pt>
                <c:pt idx="1">
                  <c:v>0.22</c:v>
                </c:pt>
                <c:pt idx="2">
                  <c:v>0.23</c:v>
                </c:pt>
                <c:pt idx="3">
                  <c:v>0.18</c:v>
                </c:pt>
                <c:pt idx="4">
                  <c:v>0.16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67</c:v>
                </c:pt>
                <c:pt idx="1">
                  <c:v>66.650000000000006</c:v>
                </c:pt>
                <c:pt idx="2">
                  <c:v>64.45</c:v>
                </c:pt>
                <c:pt idx="3">
                  <c:v>65.11</c:v>
                </c:pt>
                <c:pt idx="4">
                  <c:v>65.540000000000006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95.05</c:v>
                </c:pt>
                <c:pt idx="1">
                  <c:v>95.13</c:v>
                </c:pt>
                <c:pt idx="2">
                  <c:v>95.17</c:v>
                </c:pt>
                <c:pt idx="3">
                  <c:v>95.15</c:v>
                </c:pt>
                <c:pt idx="4">
                  <c:v>95.05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94.41</c:v>
                </c:pt>
                <c:pt idx="1">
                  <c:v>94.43</c:v>
                </c:pt>
                <c:pt idx="2">
                  <c:v>94.58</c:v>
                </c:pt>
                <c:pt idx="3">
                  <c:v>94.69</c:v>
                </c:pt>
                <c:pt idx="4">
                  <c:v>94.81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114.76</c:v>
                </c:pt>
                <c:pt idx="1">
                  <c:v>118.82</c:v>
                </c:pt>
                <c:pt idx="2">
                  <c:v>118.5</c:v>
                </c:pt>
                <c:pt idx="3">
                  <c:v>116.29</c:v>
                </c:pt>
                <c:pt idx="4">
                  <c:v>114.01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109.58</c:v>
                </c:pt>
                <c:pt idx="1">
                  <c:v>109.32</c:v>
                </c:pt>
                <c:pt idx="2">
                  <c:v>108.33</c:v>
                </c:pt>
                <c:pt idx="3">
                  <c:v>107.76</c:v>
                </c:pt>
                <c:pt idx="4">
                  <c:v>107.14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22.76</c:v>
                </c:pt>
                <c:pt idx="1">
                  <c:v>25.45</c:v>
                </c:pt>
                <c:pt idx="2">
                  <c:v>28.03</c:v>
                </c:pt>
                <c:pt idx="3">
                  <c:v>30.55</c:v>
                </c:pt>
                <c:pt idx="4">
                  <c:v>32.9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34.15</c:v>
                </c:pt>
                <c:pt idx="1">
                  <c:v>35.53</c:v>
                </c:pt>
                <c:pt idx="2">
                  <c:v>37.51</c:v>
                </c:pt>
                <c:pt idx="3">
                  <c:v>38.869999999999997</c:v>
                </c:pt>
                <c:pt idx="4">
                  <c:v>40.36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5.18</c:v>
                </c:pt>
                <c:pt idx="1">
                  <c:v>6.01</c:v>
                </c:pt>
                <c:pt idx="2">
                  <c:v>6.84</c:v>
                </c:pt>
                <c:pt idx="3">
                  <c:v>7.69</c:v>
                </c:pt>
                <c:pt idx="4">
                  <c:v>8.39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5.97</c:v>
                </c:pt>
                <c:pt idx="1">
                  <c:v>1.54</c:v>
                </c:pt>
                <c:pt idx="2">
                  <c:v>1.28</c:v>
                </c:pt>
                <c:pt idx="3">
                  <c:v>1.02</c:v>
                </c:pt>
                <c:pt idx="4">
                  <c:v>1.06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43.11</c:v>
                </c:pt>
                <c:pt idx="1">
                  <c:v>40.53</c:v>
                </c:pt>
                <c:pt idx="2">
                  <c:v>44.81</c:v>
                </c:pt>
                <c:pt idx="3">
                  <c:v>44.39</c:v>
                </c:pt>
                <c:pt idx="4">
                  <c:v>41.35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60.82</c:v>
                </c:pt>
                <c:pt idx="1">
                  <c:v>63.48</c:v>
                </c:pt>
                <c:pt idx="2">
                  <c:v>65.510000000000005</c:v>
                </c:pt>
                <c:pt idx="3">
                  <c:v>72.78</c:v>
                </c:pt>
                <c:pt idx="4">
                  <c:v>74.56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326.43</c:v>
                </c:pt>
                <c:pt idx="1">
                  <c:v>300.04000000000002</c:v>
                </c:pt>
                <c:pt idx="2">
                  <c:v>279.20999999999998</c:v>
                </c:pt>
                <c:pt idx="3">
                  <c:v>266.79000000000002</c:v>
                </c:pt>
                <c:pt idx="4">
                  <c:v>254.47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920.83</c:v>
                </c:pt>
                <c:pt idx="1">
                  <c:v>874.02</c:v>
                </c:pt>
                <c:pt idx="2">
                  <c:v>827.43</c:v>
                </c:pt>
                <c:pt idx="3">
                  <c:v>790.32</c:v>
                </c:pt>
                <c:pt idx="4">
                  <c:v>747.33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104.56</c:v>
                </c:pt>
                <c:pt idx="1">
                  <c:v>116.92</c:v>
                </c:pt>
                <c:pt idx="2">
                  <c:v>111.14</c:v>
                </c:pt>
                <c:pt idx="3">
                  <c:v>114.86</c:v>
                </c:pt>
                <c:pt idx="4">
                  <c:v>115.58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99.82</c:v>
                </c:pt>
                <c:pt idx="1">
                  <c:v>100.32</c:v>
                </c:pt>
                <c:pt idx="2">
                  <c:v>99.71</c:v>
                </c:pt>
                <c:pt idx="3">
                  <c:v>98.7</c:v>
                </c:pt>
                <c:pt idx="4">
                  <c:v>100.01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170.57</c:v>
                </c:pt>
                <c:pt idx="1">
                  <c:v>153.22999999999999</c:v>
                </c:pt>
                <c:pt idx="2">
                  <c:v>160.54</c:v>
                </c:pt>
                <c:pt idx="3">
                  <c:v>156.30000000000001</c:v>
                </c:pt>
                <c:pt idx="4">
                  <c:v>155.96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156.77000000000001</c:v>
                </c:pt>
                <c:pt idx="1">
                  <c:v>157.63999999999999</c:v>
                </c:pt>
                <c:pt idx="2">
                  <c:v>159.59</c:v>
                </c:pt>
                <c:pt idx="3">
                  <c:v>160.65</c:v>
                </c:pt>
                <c:pt idx="4">
                  <c:v>160.6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9442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9442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9442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11156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11156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11156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election activeCell="E12" sqref="E12"/>
    </sheetView>
  </sheetViews>
  <sheetFormatPr defaultColWidth="2.625" defaultRowHeight="13.5"/>
  <cols>
    <col min="2" max="62" width="3.75" customWidth="1"/>
    <col min="64" max="64" width="5.75" customWidth="1"/>
    <col min="65" max="76" width="3.125" customWidth="1"/>
    <col min="77" max="77" width="4.375" customWidth="1"/>
    <col min="78" max="78" width="4.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Ad</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67.31</v>
      </c>
      <c r="J10" s="7"/>
      <c r="K10" s="7"/>
      <c r="L10" s="7"/>
      <c r="M10" s="7"/>
      <c r="N10" s="7"/>
      <c r="O10" s="7"/>
      <c r="P10" s="7">
        <f>データ!P6</f>
        <v>80.099999999999994</v>
      </c>
      <c r="Q10" s="7"/>
      <c r="R10" s="7"/>
      <c r="S10" s="7"/>
      <c r="T10" s="7"/>
      <c r="U10" s="7"/>
      <c r="V10" s="7"/>
      <c r="W10" s="7">
        <f>データ!Q6</f>
        <v>90.32</v>
      </c>
      <c r="X10" s="7"/>
      <c r="Y10" s="7"/>
      <c r="Z10" s="7"/>
      <c r="AA10" s="7"/>
      <c r="AB10" s="7"/>
      <c r="AC10" s="7"/>
      <c r="AD10" s="21">
        <f>データ!R6</f>
        <v>3080</v>
      </c>
      <c r="AE10" s="21"/>
      <c r="AF10" s="21"/>
      <c r="AG10" s="21"/>
      <c r="AH10" s="21"/>
      <c r="AI10" s="21"/>
      <c r="AJ10" s="21"/>
      <c r="AK10" s="2"/>
      <c r="AL10" s="21">
        <f>データ!V6</f>
        <v>154708</v>
      </c>
      <c r="AM10" s="21"/>
      <c r="AN10" s="21"/>
      <c r="AO10" s="21"/>
      <c r="AP10" s="21"/>
      <c r="AQ10" s="21"/>
      <c r="AR10" s="21"/>
      <c r="AS10" s="21"/>
      <c r="AT10" s="7">
        <f>データ!W6</f>
        <v>44.71</v>
      </c>
      <c r="AU10" s="7"/>
      <c r="AV10" s="7"/>
      <c r="AW10" s="7"/>
      <c r="AX10" s="7"/>
      <c r="AY10" s="7"/>
      <c r="AZ10" s="7"/>
      <c r="BA10" s="7"/>
      <c r="BB10" s="7">
        <f>データ!X6</f>
        <v>3460.25</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34.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wufPt8daQJE4E84WRM4FfDj7t0qx23cuMrr9Rk7VFW1DSY/cK+c76dz5lDgi//d8vlwEtEnMj0sksu6+dIo8w==" saltValue="UikZC+pfErb87k3l5xdF0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322016</v>
      </c>
      <c r="D6" s="67">
        <f t="shared" si="1"/>
        <v>46</v>
      </c>
      <c r="E6" s="67">
        <f t="shared" si="1"/>
        <v>17</v>
      </c>
      <c r="F6" s="67">
        <f t="shared" si="1"/>
        <v>1</v>
      </c>
      <c r="G6" s="67">
        <f t="shared" si="1"/>
        <v>0</v>
      </c>
      <c r="H6" s="67" t="str">
        <f t="shared" si="1"/>
        <v>島根県　松江市</v>
      </c>
      <c r="I6" s="67" t="str">
        <f t="shared" si="1"/>
        <v>法適用</v>
      </c>
      <c r="J6" s="67" t="str">
        <f t="shared" si="1"/>
        <v>下水道事業</v>
      </c>
      <c r="K6" s="67" t="str">
        <f t="shared" si="1"/>
        <v>公共下水道</v>
      </c>
      <c r="L6" s="67" t="str">
        <f t="shared" si="1"/>
        <v>Ad</v>
      </c>
      <c r="M6" s="67" t="str">
        <f t="shared" si="1"/>
        <v>自治体職員</v>
      </c>
      <c r="N6" s="75" t="str">
        <f t="shared" si="1"/>
        <v>-</v>
      </c>
      <c r="O6" s="75">
        <f t="shared" si="1"/>
        <v>67.31</v>
      </c>
      <c r="P6" s="75">
        <f t="shared" si="1"/>
        <v>80.099999999999994</v>
      </c>
      <c r="Q6" s="75">
        <f t="shared" si="1"/>
        <v>90.32</v>
      </c>
      <c r="R6" s="75">
        <f t="shared" si="1"/>
        <v>3080</v>
      </c>
      <c r="S6" s="75">
        <f t="shared" si="1"/>
        <v>194313</v>
      </c>
      <c r="T6" s="75">
        <f t="shared" si="1"/>
        <v>572.96</v>
      </c>
      <c r="U6" s="75">
        <f t="shared" si="1"/>
        <v>339.14</v>
      </c>
      <c r="V6" s="75">
        <f t="shared" si="1"/>
        <v>154708</v>
      </c>
      <c r="W6" s="75">
        <f t="shared" si="1"/>
        <v>44.71</v>
      </c>
      <c r="X6" s="75">
        <f t="shared" si="1"/>
        <v>3460.25</v>
      </c>
      <c r="Y6" s="83">
        <f t="shared" ref="Y6:AH6" si="2">IF(Y7="",NA(),Y7)</f>
        <v>114.76</v>
      </c>
      <c r="Z6" s="83">
        <f t="shared" si="2"/>
        <v>118.82</v>
      </c>
      <c r="AA6" s="83">
        <f t="shared" si="2"/>
        <v>118.5</v>
      </c>
      <c r="AB6" s="83">
        <f t="shared" si="2"/>
        <v>116.29</v>
      </c>
      <c r="AC6" s="83">
        <f t="shared" si="2"/>
        <v>114.01</v>
      </c>
      <c r="AD6" s="83">
        <f t="shared" si="2"/>
        <v>109.58</v>
      </c>
      <c r="AE6" s="83">
        <f t="shared" si="2"/>
        <v>109.32</v>
      </c>
      <c r="AF6" s="83">
        <f t="shared" si="2"/>
        <v>108.33</v>
      </c>
      <c r="AG6" s="83">
        <f t="shared" si="2"/>
        <v>107.76</v>
      </c>
      <c r="AH6" s="83">
        <f t="shared" si="2"/>
        <v>107.14</v>
      </c>
      <c r="AI6" s="75" t="str">
        <f>IF(AI7="","",IF(AI7="-","【-】","【"&amp;SUBSTITUTE(TEXT(AI7,"#,##0.00"),"-","△")&amp;"】"))</f>
        <v>【105.36】</v>
      </c>
      <c r="AJ6" s="75">
        <f t="shared" ref="AJ6:AS6" si="3">IF(AJ7="",NA(),AJ7)</f>
        <v>0</v>
      </c>
      <c r="AK6" s="75">
        <f t="shared" si="3"/>
        <v>0</v>
      </c>
      <c r="AL6" s="75">
        <f t="shared" si="3"/>
        <v>0</v>
      </c>
      <c r="AM6" s="75">
        <f t="shared" si="3"/>
        <v>0</v>
      </c>
      <c r="AN6" s="75">
        <f t="shared" si="3"/>
        <v>0</v>
      </c>
      <c r="AO6" s="83">
        <f t="shared" si="3"/>
        <v>5.97</v>
      </c>
      <c r="AP6" s="83">
        <f t="shared" si="3"/>
        <v>1.54</v>
      </c>
      <c r="AQ6" s="83">
        <f t="shared" si="3"/>
        <v>1.28</v>
      </c>
      <c r="AR6" s="83">
        <f t="shared" si="3"/>
        <v>1.02</v>
      </c>
      <c r="AS6" s="83">
        <f t="shared" si="3"/>
        <v>1.06</v>
      </c>
      <c r="AT6" s="75" t="str">
        <f>IF(AT7="","",IF(AT7="-","【-】","【"&amp;SUBSTITUTE(TEXT(AT7,"#,##0.00"),"-","△")&amp;"】"))</f>
        <v>【3.12】</v>
      </c>
      <c r="AU6" s="83">
        <f t="shared" ref="AU6:BD6" si="4">IF(AU7="",NA(),AU7)</f>
        <v>43.11</v>
      </c>
      <c r="AV6" s="83">
        <f t="shared" si="4"/>
        <v>40.53</v>
      </c>
      <c r="AW6" s="83">
        <f t="shared" si="4"/>
        <v>44.81</v>
      </c>
      <c r="AX6" s="83">
        <f t="shared" si="4"/>
        <v>44.39</v>
      </c>
      <c r="AY6" s="83">
        <f t="shared" si="4"/>
        <v>41.35</v>
      </c>
      <c r="AZ6" s="83">
        <f t="shared" si="4"/>
        <v>60.82</v>
      </c>
      <c r="BA6" s="83">
        <f t="shared" si="4"/>
        <v>63.48</v>
      </c>
      <c r="BB6" s="83">
        <f t="shared" si="4"/>
        <v>65.510000000000005</v>
      </c>
      <c r="BC6" s="83">
        <f t="shared" si="4"/>
        <v>72.78</v>
      </c>
      <c r="BD6" s="83">
        <f t="shared" si="4"/>
        <v>74.56</v>
      </c>
      <c r="BE6" s="75" t="str">
        <f>IF(BE7="","",IF(BE7="-","【-】","【"&amp;SUBSTITUTE(TEXT(BE7,"#,##0.00"),"-","△")&amp;"】"))</f>
        <v>【82.75】</v>
      </c>
      <c r="BF6" s="83">
        <f t="shared" ref="BF6:BO6" si="5">IF(BF7="",NA(),BF7)</f>
        <v>326.43</v>
      </c>
      <c r="BG6" s="83">
        <f t="shared" si="5"/>
        <v>300.04000000000002</v>
      </c>
      <c r="BH6" s="83">
        <f t="shared" si="5"/>
        <v>279.20999999999998</v>
      </c>
      <c r="BI6" s="83">
        <f t="shared" si="5"/>
        <v>266.79000000000002</v>
      </c>
      <c r="BJ6" s="83">
        <f t="shared" si="5"/>
        <v>254.47</v>
      </c>
      <c r="BK6" s="83">
        <f t="shared" si="5"/>
        <v>920.83</v>
      </c>
      <c r="BL6" s="83">
        <f t="shared" si="5"/>
        <v>874.02</v>
      </c>
      <c r="BM6" s="83">
        <f t="shared" si="5"/>
        <v>827.43</v>
      </c>
      <c r="BN6" s="83">
        <f t="shared" si="5"/>
        <v>790.32</v>
      </c>
      <c r="BO6" s="83">
        <f t="shared" si="5"/>
        <v>747.33</v>
      </c>
      <c r="BP6" s="75" t="str">
        <f>IF(BP7="","",IF(BP7="-","【-】","【"&amp;SUBSTITUTE(TEXT(BP7,"#,##0.00"),"-","△")&amp;"】"))</f>
        <v>【602.56】</v>
      </c>
      <c r="BQ6" s="83">
        <f t="shared" ref="BQ6:BZ6" si="6">IF(BQ7="",NA(),BQ7)</f>
        <v>104.56</v>
      </c>
      <c r="BR6" s="83">
        <f t="shared" si="6"/>
        <v>116.92</v>
      </c>
      <c r="BS6" s="83">
        <f t="shared" si="6"/>
        <v>111.14</v>
      </c>
      <c r="BT6" s="83">
        <f t="shared" si="6"/>
        <v>114.86</v>
      </c>
      <c r="BU6" s="83">
        <f t="shared" si="6"/>
        <v>115.58</v>
      </c>
      <c r="BV6" s="83">
        <f t="shared" si="6"/>
        <v>99.82</v>
      </c>
      <c r="BW6" s="83">
        <f t="shared" si="6"/>
        <v>100.32</v>
      </c>
      <c r="BX6" s="83">
        <f t="shared" si="6"/>
        <v>99.71</v>
      </c>
      <c r="BY6" s="83">
        <f t="shared" si="6"/>
        <v>98.7</v>
      </c>
      <c r="BZ6" s="83">
        <f t="shared" si="6"/>
        <v>100.01</v>
      </c>
      <c r="CA6" s="75" t="str">
        <f>IF(CA7="","",IF(CA7="-","【-】","【"&amp;SUBSTITUTE(TEXT(CA7,"#,##0.00"),"-","△")&amp;"】"))</f>
        <v>【97.94】</v>
      </c>
      <c r="CB6" s="83">
        <f t="shared" ref="CB6:CK6" si="7">IF(CB7="",NA(),CB7)</f>
        <v>170.57</v>
      </c>
      <c r="CC6" s="83">
        <f t="shared" si="7"/>
        <v>153.22999999999999</v>
      </c>
      <c r="CD6" s="83">
        <f t="shared" si="7"/>
        <v>160.54</v>
      </c>
      <c r="CE6" s="83">
        <f t="shared" si="7"/>
        <v>156.30000000000001</v>
      </c>
      <c r="CF6" s="83">
        <f t="shared" si="7"/>
        <v>155.96</v>
      </c>
      <c r="CG6" s="83">
        <f t="shared" si="7"/>
        <v>156.77000000000001</v>
      </c>
      <c r="CH6" s="83">
        <f t="shared" si="7"/>
        <v>157.63999999999999</v>
      </c>
      <c r="CI6" s="83">
        <f t="shared" si="7"/>
        <v>159.59</v>
      </c>
      <c r="CJ6" s="83">
        <f t="shared" si="7"/>
        <v>160.65</v>
      </c>
      <c r="CK6" s="83">
        <f t="shared" si="7"/>
        <v>160.6</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67</v>
      </c>
      <c r="CS6" s="83">
        <f t="shared" si="8"/>
        <v>66.650000000000006</v>
      </c>
      <c r="CT6" s="83">
        <f t="shared" si="8"/>
        <v>64.45</v>
      </c>
      <c r="CU6" s="83">
        <f t="shared" si="8"/>
        <v>65.11</v>
      </c>
      <c r="CV6" s="83">
        <f t="shared" si="8"/>
        <v>65.540000000000006</v>
      </c>
      <c r="CW6" s="75" t="str">
        <f>IF(CW7="","",IF(CW7="-","【-】","【"&amp;SUBSTITUTE(TEXT(CW7,"#,##0.00"),"-","△")&amp;"】"))</f>
        <v>【60.13】</v>
      </c>
      <c r="CX6" s="83">
        <f t="shared" ref="CX6:DG6" si="9">IF(CX7="",NA(),CX7)</f>
        <v>95.05</v>
      </c>
      <c r="CY6" s="83">
        <f t="shared" si="9"/>
        <v>95.13</v>
      </c>
      <c r="CZ6" s="83">
        <f t="shared" si="9"/>
        <v>95.17</v>
      </c>
      <c r="DA6" s="83">
        <f t="shared" si="9"/>
        <v>95.15</v>
      </c>
      <c r="DB6" s="83">
        <f t="shared" si="9"/>
        <v>95.05</v>
      </c>
      <c r="DC6" s="83">
        <f t="shared" si="9"/>
        <v>94.41</v>
      </c>
      <c r="DD6" s="83">
        <f t="shared" si="9"/>
        <v>94.43</v>
      </c>
      <c r="DE6" s="83">
        <f t="shared" si="9"/>
        <v>94.58</v>
      </c>
      <c r="DF6" s="83">
        <f t="shared" si="9"/>
        <v>94.69</v>
      </c>
      <c r="DG6" s="83">
        <f t="shared" si="9"/>
        <v>94.81</v>
      </c>
      <c r="DH6" s="75" t="str">
        <f>IF(DH7="","",IF(DH7="-","【-】","【"&amp;SUBSTITUTE(TEXT(DH7,"#,##0.00"),"-","△")&amp;"】"))</f>
        <v>【96.00】</v>
      </c>
      <c r="DI6" s="83">
        <f t="shared" ref="DI6:DR6" si="10">IF(DI7="",NA(),DI7)</f>
        <v>22.76</v>
      </c>
      <c r="DJ6" s="83">
        <f t="shared" si="10"/>
        <v>25.45</v>
      </c>
      <c r="DK6" s="83">
        <f t="shared" si="10"/>
        <v>28.03</v>
      </c>
      <c r="DL6" s="83">
        <f t="shared" si="10"/>
        <v>30.55</v>
      </c>
      <c r="DM6" s="83">
        <f t="shared" si="10"/>
        <v>32.9</v>
      </c>
      <c r="DN6" s="83">
        <f t="shared" si="10"/>
        <v>34.15</v>
      </c>
      <c r="DO6" s="83">
        <f t="shared" si="10"/>
        <v>35.53</v>
      </c>
      <c r="DP6" s="83">
        <f t="shared" si="10"/>
        <v>37.51</v>
      </c>
      <c r="DQ6" s="83">
        <f t="shared" si="10"/>
        <v>38.869999999999997</v>
      </c>
      <c r="DR6" s="83">
        <f t="shared" si="10"/>
        <v>40.36</v>
      </c>
      <c r="DS6" s="75" t="str">
        <f>IF(DS7="","",IF(DS7="-","【-】","【"&amp;SUBSTITUTE(TEXT(DS7,"#,##0.00"),"-","△")&amp;"】"))</f>
        <v>【42.20】</v>
      </c>
      <c r="DT6" s="75">
        <f t="shared" ref="DT6:EC6" si="11">IF(DT7="",NA(),DT7)</f>
        <v>0</v>
      </c>
      <c r="DU6" s="75">
        <f t="shared" si="11"/>
        <v>0</v>
      </c>
      <c r="DV6" s="75">
        <f t="shared" si="11"/>
        <v>0</v>
      </c>
      <c r="DW6" s="75">
        <f t="shared" si="11"/>
        <v>0</v>
      </c>
      <c r="DX6" s="75">
        <f t="shared" si="11"/>
        <v>0</v>
      </c>
      <c r="DY6" s="83">
        <f t="shared" si="11"/>
        <v>5.18</v>
      </c>
      <c r="DZ6" s="83">
        <f t="shared" si="11"/>
        <v>6.01</v>
      </c>
      <c r="EA6" s="83">
        <f t="shared" si="11"/>
        <v>6.84</v>
      </c>
      <c r="EB6" s="83">
        <f t="shared" si="11"/>
        <v>7.69</v>
      </c>
      <c r="EC6" s="83">
        <f t="shared" si="11"/>
        <v>8.39</v>
      </c>
      <c r="ED6" s="75" t="str">
        <f>IF(ED7="","",IF(ED7="-","【-】","【"&amp;SUBSTITUTE(TEXT(ED7,"#,##0.00"),"-","△")&amp;"】"))</f>
        <v>【9.46】</v>
      </c>
      <c r="EE6" s="83">
        <f t="shared" ref="EE6:EN6" si="12">IF(EE7="",NA(),EE7)</f>
        <v>0.17</v>
      </c>
      <c r="EF6" s="83">
        <f t="shared" si="12"/>
        <v>0.23</v>
      </c>
      <c r="EG6" s="83">
        <f t="shared" si="12"/>
        <v>0.17</v>
      </c>
      <c r="EH6" s="83">
        <f t="shared" si="12"/>
        <v>0.2</v>
      </c>
      <c r="EI6" s="83">
        <f t="shared" si="12"/>
        <v>0.26</v>
      </c>
      <c r="EJ6" s="83">
        <f t="shared" si="12"/>
        <v>0.33</v>
      </c>
      <c r="EK6" s="83">
        <f t="shared" si="12"/>
        <v>0.22</v>
      </c>
      <c r="EL6" s="83">
        <f t="shared" si="12"/>
        <v>0.23</v>
      </c>
      <c r="EM6" s="83">
        <f t="shared" si="12"/>
        <v>0.18</v>
      </c>
      <c r="EN6" s="83">
        <f t="shared" si="12"/>
        <v>0.16</v>
      </c>
      <c r="EO6" s="75" t="str">
        <f>IF(EO7="","",IF(EO7="-","【-】","【"&amp;SUBSTITUTE(TEXT(EO7,"#,##0.00"),"-","△")&amp;"】"))</f>
        <v>【0.19】</v>
      </c>
    </row>
    <row r="7" spans="1:148" s="61" customFormat="1">
      <c r="A7" s="62"/>
      <c r="B7" s="68">
        <v>2024</v>
      </c>
      <c r="C7" s="68">
        <v>322016</v>
      </c>
      <c r="D7" s="68">
        <v>46</v>
      </c>
      <c r="E7" s="68">
        <v>17</v>
      </c>
      <c r="F7" s="68">
        <v>1</v>
      </c>
      <c r="G7" s="68">
        <v>0</v>
      </c>
      <c r="H7" s="68" t="s">
        <v>95</v>
      </c>
      <c r="I7" s="68" t="s">
        <v>96</v>
      </c>
      <c r="J7" s="68" t="s">
        <v>97</v>
      </c>
      <c r="K7" s="68" t="s">
        <v>98</v>
      </c>
      <c r="L7" s="68" t="s">
        <v>99</v>
      </c>
      <c r="M7" s="68" t="s">
        <v>100</v>
      </c>
      <c r="N7" s="76" t="s">
        <v>101</v>
      </c>
      <c r="O7" s="76">
        <v>67.31</v>
      </c>
      <c r="P7" s="76">
        <v>80.099999999999994</v>
      </c>
      <c r="Q7" s="76">
        <v>90.32</v>
      </c>
      <c r="R7" s="76">
        <v>3080</v>
      </c>
      <c r="S7" s="76">
        <v>194313</v>
      </c>
      <c r="T7" s="76">
        <v>572.96</v>
      </c>
      <c r="U7" s="76">
        <v>339.14</v>
      </c>
      <c r="V7" s="76">
        <v>154708</v>
      </c>
      <c r="W7" s="76">
        <v>44.71</v>
      </c>
      <c r="X7" s="76">
        <v>3460.25</v>
      </c>
      <c r="Y7" s="76">
        <v>114.76</v>
      </c>
      <c r="Z7" s="76">
        <v>118.82</v>
      </c>
      <c r="AA7" s="76">
        <v>118.5</v>
      </c>
      <c r="AB7" s="76">
        <v>116.29</v>
      </c>
      <c r="AC7" s="76">
        <v>114.01</v>
      </c>
      <c r="AD7" s="76">
        <v>109.58</v>
      </c>
      <c r="AE7" s="76">
        <v>109.32</v>
      </c>
      <c r="AF7" s="76">
        <v>108.33</v>
      </c>
      <c r="AG7" s="76">
        <v>107.76</v>
      </c>
      <c r="AH7" s="76">
        <v>107.14</v>
      </c>
      <c r="AI7" s="76">
        <v>105.36</v>
      </c>
      <c r="AJ7" s="76">
        <v>0</v>
      </c>
      <c r="AK7" s="76">
        <v>0</v>
      </c>
      <c r="AL7" s="76">
        <v>0</v>
      </c>
      <c r="AM7" s="76">
        <v>0</v>
      </c>
      <c r="AN7" s="76">
        <v>0</v>
      </c>
      <c r="AO7" s="76">
        <v>5.97</v>
      </c>
      <c r="AP7" s="76">
        <v>1.54</v>
      </c>
      <c r="AQ7" s="76">
        <v>1.28</v>
      </c>
      <c r="AR7" s="76">
        <v>1.02</v>
      </c>
      <c r="AS7" s="76">
        <v>1.06</v>
      </c>
      <c r="AT7" s="76">
        <v>3.12</v>
      </c>
      <c r="AU7" s="76">
        <v>43.11</v>
      </c>
      <c r="AV7" s="76">
        <v>40.53</v>
      </c>
      <c r="AW7" s="76">
        <v>44.81</v>
      </c>
      <c r="AX7" s="76">
        <v>44.39</v>
      </c>
      <c r="AY7" s="76">
        <v>41.35</v>
      </c>
      <c r="AZ7" s="76">
        <v>60.82</v>
      </c>
      <c r="BA7" s="76">
        <v>63.48</v>
      </c>
      <c r="BB7" s="76">
        <v>65.510000000000005</v>
      </c>
      <c r="BC7" s="76">
        <v>72.78</v>
      </c>
      <c r="BD7" s="76">
        <v>74.56</v>
      </c>
      <c r="BE7" s="76">
        <v>82.75</v>
      </c>
      <c r="BF7" s="76">
        <v>326.43</v>
      </c>
      <c r="BG7" s="76">
        <v>300.04000000000002</v>
      </c>
      <c r="BH7" s="76">
        <v>279.20999999999998</v>
      </c>
      <c r="BI7" s="76">
        <v>266.79000000000002</v>
      </c>
      <c r="BJ7" s="76">
        <v>254.47</v>
      </c>
      <c r="BK7" s="76">
        <v>920.83</v>
      </c>
      <c r="BL7" s="76">
        <v>874.02</v>
      </c>
      <c r="BM7" s="76">
        <v>827.43</v>
      </c>
      <c r="BN7" s="76">
        <v>790.32</v>
      </c>
      <c r="BO7" s="76">
        <v>747.33</v>
      </c>
      <c r="BP7" s="76">
        <v>602.55999999999995</v>
      </c>
      <c r="BQ7" s="76">
        <v>104.56</v>
      </c>
      <c r="BR7" s="76">
        <v>116.92</v>
      </c>
      <c r="BS7" s="76">
        <v>111.14</v>
      </c>
      <c r="BT7" s="76">
        <v>114.86</v>
      </c>
      <c r="BU7" s="76">
        <v>115.58</v>
      </c>
      <c r="BV7" s="76">
        <v>99.82</v>
      </c>
      <c r="BW7" s="76">
        <v>100.32</v>
      </c>
      <c r="BX7" s="76">
        <v>99.71</v>
      </c>
      <c r="BY7" s="76">
        <v>98.7</v>
      </c>
      <c r="BZ7" s="76">
        <v>100.01</v>
      </c>
      <c r="CA7" s="76">
        <v>97.94</v>
      </c>
      <c r="CB7" s="76">
        <v>170.57</v>
      </c>
      <c r="CC7" s="76">
        <v>153.22999999999999</v>
      </c>
      <c r="CD7" s="76">
        <v>160.54</v>
      </c>
      <c r="CE7" s="76">
        <v>156.30000000000001</v>
      </c>
      <c r="CF7" s="76">
        <v>155.96</v>
      </c>
      <c r="CG7" s="76">
        <v>156.77000000000001</v>
      </c>
      <c r="CH7" s="76">
        <v>157.63999999999999</v>
      </c>
      <c r="CI7" s="76">
        <v>159.59</v>
      </c>
      <c r="CJ7" s="76">
        <v>160.65</v>
      </c>
      <c r="CK7" s="76">
        <v>160.6</v>
      </c>
      <c r="CL7" s="76">
        <v>140.97999999999999</v>
      </c>
      <c r="CM7" s="76" t="s">
        <v>101</v>
      </c>
      <c r="CN7" s="76" t="s">
        <v>101</v>
      </c>
      <c r="CO7" s="76" t="s">
        <v>101</v>
      </c>
      <c r="CP7" s="76" t="s">
        <v>101</v>
      </c>
      <c r="CQ7" s="76" t="s">
        <v>101</v>
      </c>
      <c r="CR7" s="76">
        <v>67</v>
      </c>
      <c r="CS7" s="76">
        <v>66.650000000000006</v>
      </c>
      <c r="CT7" s="76">
        <v>64.45</v>
      </c>
      <c r="CU7" s="76">
        <v>65.11</v>
      </c>
      <c r="CV7" s="76">
        <v>65.540000000000006</v>
      </c>
      <c r="CW7" s="76">
        <v>60.13</v>
      </c>
      <c r="CX7" s="76">
        <v>95.05</v>
      </c>
      <c r="CY7" s="76">
        <v>95.13</v>
      </c>
      <c r="CZ7" s="76">
        <v>95.17</v>
      </c>
      <c r="DA7" s="76">
        <v>95.15</v>
      </c>
      <c r="DB7" s="76">
        <v>95.05</v>
      </c>
      <c r="DC7" s="76">
        <v>94.41</v>
      </c>
      <c r="DD7" s="76">
        <v>94.43</v>
      </c>
      <c r="DE7" s="76">
        <v>94.58</v>
      </c>
      <c r="DF7" s="76">
        <v>94.69</v>
      </c>
      <c r="DG7" s="76">
        <v>94.81</v>
      </c>
      <c r="DH7" s="76">
        <v>96</v>
      </c>
      <c r="DI7" s="76">
        <v>22.76</v>
      </c>
      <c r="DJ7" s="76">
        <v>25.45</v>
      </c>
      <c r="DK7" s="76">
        <v>28.03</v>
      </c>
      <c r="DL7" s="76">
        <v>30.55</v>
      </c>
      <c r="DM7" s="76">
        <v>32.9</v>
      </c>
      <c r="DN7" s="76">
        <v>34.15</v>
      </c>
      <c r="DO7" s="76">
        <v>35.53</v>
      </c>
      <c r="DP7" s="76">
        <v>37.51</v>
      </c>
      <c r="DQ7" s="76">
        <v>38.869999999999997</v>
      </c>
      <c r="DR7" s="76">
        <v>40.36</v>
      </c>
      <c r="DS7" s="76">
        <v>42.2</v>
      </c>
      <c r="DT7" s="76">
        <v>0</v>
      </c>
      <c r="DU7" s="76">
        <v>0</v>
      </c>
      <c r="DV7" s="76">
        <v>0</v>
      </c>
      <c r="DW7" s="76">
        <v>0</v>
      </c>
      <c r="DX7" s="76">
        <v>0</v>
      </c>
      <c r="DY7" s="76">
        <v>5.18</v>
      </c>
      <c r="DZ7" s="76">
        <v>6.01</v>
      </c>
      <c r="EA7" s="76">
        <v>6.84</v>
      </c>
      <c r="EB7" s="76">
        <v>7.69</v>
      </c>
      <c r="EC7" s="76">
        <v>8.39</v>
      </c>
      <c r="ED7" s="76">
        <v>9.4600000000000009</v>
      </c>
      <c r="EE7" s="76">
        <v>0.17</v>
      </c>
      <c r="EF7" s="76">
        <v>0.23</v>
      </c>
      <c r="EG7" s="76">
        <v>0.17</v>
      </c>
      <c r="EH7" s="76">
        <v>0.2</v>
      </c>
      <c r="EI7" s="76">
        <v>0.26</v>
      </c>
      <c r="EJ7" s="76">
        <v>0.33</v>
      </c>
      <c r="EK7" s="76">
        <v>0.22</v>
      </c>
      <c r="EL7" s="76">
        <v>0.23</v>
      </c>
      <c r="EM7" s="76">
        <v>0.18</v>
      </c>
      <c r="EN7" s="76">
        <v>0.16</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2026-01-29T07:47:26Z</cp:lastPrinted>
  <dcterms:created xsi:type="dcterms:W3CDTF">2025-12-23T06:04:11Z</dcterms:created>
  <dcterms:modified xsi:type="dcterms:W3CDTF">2026-02-04T01:34:02Z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2026-02-04T01:34:02Z</vt:filetime>
  </property>
</Properties>
</file>