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72.24.9.170\水道企業団\16調査・報告\001）島根県\001）市町村課\003）「経営比較分析表」分析・公表\2025「経営比較分析表」\02_回答\"/>
    </mc:Choice>
  </mc:AlternateContent>
  <xr:revisionPtr revIDLastSave="0" documentId="13_ncr:1_{338AF6A1-C1B8-4F47-822C-94DA939C97FE}" xr6:coauthVersionLast="43" xr6:coauthVersionMax="43" xr10:uidLastSave="{00000000-0000-0000-0000-000000000000}"/>
  <workbookProtection workbookAlgorithmName="SHA-512" workbookHashValue="IuPyTjAPyXNzCW0lGPk0AY8w6pwya2Do+kiQWdVPXelbDmUXUtr5T3WGGAjdKyAt/QQAsWdtXWKhyGa1E75DRA==" workbookSaltValue="taQ1oqjcec8zGukMQFg9Tg==" workbookSpinCount="100000" lockStructure="1"/>
  <bookViews>
    <workbookView xWindow="-120" yWindow="-120" windowWidth="20730" windowHeight="1131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BF10" i="5" s="1"/>
  <c r="E10" i="5"/>
  <c r="DS10" i="5" s="1"/>
  <c r="D10" i="5"/>
  <c r="CV10" i="5" s="1"/>
  <c r="C10" i="5"/>
  <c r="CU10" i="5" s="1"/>
  <c r="B10" i="5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EH90" i="4"/>
  <c r="DG90" i="4"/>
  <c r="AD90" i="4"/>
  <c r="C90" i="4"/>
  <c r="PZ81" i="4"/>
  <c r="OY81" i="4"/>
  <c r="JN81" i="4"/>
  <c r="IM81" i="4"/>
  <c r="HL81" i="4"/>
  <c r="EC81" i="4"/>
  <c r="CA81" i="4"/>
  <c r="AZ81" i="4"/>
  <c r="Y81" i="4"/>
  <c r="RA80" i="4"/>
  <c r="PZ80" i="4"/>
  <c r="NX80" i="4"/>
  <c r="MW80" i="4"/>
  <c r="JN80" i="4"/>
  <c r="IM80" i="4"/>
  <c r="DB80" i="4"/>
  <c r="CA80" i="4"/>
  <c r="AZ80" i="4"/>
  <c r="OY79" i="4"/>
  <c r="NX79" i="4"/>
  <c r="IM79" i="4"/>
  <c r="HL79" i="4"/>
  <c r="CA79" i="4"/>
  <c r="RH56" i="4"/>
  <c r="QN56" i="4"/>
  <c r="OF56" i="4"/>
  <c r="LT56" i="4"/>
  <c r="KZ56" i="4"/>
  <c r="GF56" i="4"/>
  <c r="FL56" i="4"/>
  <c r="CZ56" i="4"/>
  <c r="CF56" i="4"/>
  <c r="BL56" i="4"/>
  <c r="AR56" i="4"/>
  <c r="X56" i="4"/>
  <c r="RH55" i="4"/>
  <c r="QN55" i="4"/>
  <c r="OZ55" i="4"/>
  <c r="OF55" i="4"/>
  <c r="MN55" i="4"/>
  <c r="KF55" i="4"/>
  <c r="JL55" i="4"/>
  <c r="GZ55" i="4"/>
  <c r="GF55" i="4"/>
  <c r="FL55" i="4"/>
  <c r="BL55" i="4"/>
  <c r="PT54" i="4"/>
  <c r="OZ54" i="4"/>
  <c r="OF54" i="4"/>
  <c r="KZ54" i="4"/>
  <c r="KF54" i="4"/>
  <c r="JL54" i="4"/>
  <c r="GF54" i="4"/>
  <c r="FL54" i="4"/>
  <c r="BL54" i="4"/>
  <c r="RH33" i="4"/>
  <c r="QN33" i="4"/>
  <c r="OF33" i="4"/>
  <c r="LT33" i="4"/>
  <c r="KZ33" i="4"/>
  <c r="GF33" i="4"/>
  <c r="FL33" i="4"/>
  <c r="CZ33" i="4"/>
  <c r="CF33" i="4"/>
  <c r="AR33" i="4"/>
  <c r="X33" i="4"/>
  <c r="RH32" i="4"/>
  <c r="OZ32" i="4"/>
  <c r="OF32" i="4"/>
  <c r="MN32" i="4"/>
  <c r="JL32" i="4"/>
  <c r="GZ32" i="4"/>
  <c r="GF32" i="4"/>
  <c r="CZ32" i="4"/>
  <c r="PT31" i="4"/>
  <c r="OZ31" i="4"/>
  <c r="OF31" i="4"/>
  <c r="MN31" i="4"/>
  <c r="KZ31" i="4"/>
  <c r="KF31" i="4"/>
  <c r="JL31" i="4"/>
  <c r="GF31" i="4"/>
  <c r="FL31" i="4"/>
  <c r="BL31" i="4"/>
  <c r="LZ10" i="4"/>
  <c r="IT10" i="4"/>
  <c r="FN10" i="4"/>
  <c r="CH10" i="4"/>
  <c r="B10" i="4"/>
  <c r="PF8" i="4"/>
  <c r="LZ8" i="4"/>
  <c r="IT8" i="4"/>
  <c r="FN8" i="4"/>
  <c r="CH8" i="4"/>
  <c r="B8" i="4"/>
  <c r="B5" i="4"/>
  <c r="QN31" i="4" l="1"/>
  <c r="CF54" i="4"/>
  <c r="GZ54" i="4"/>
  <c r="DB79" i="4"/>
  <c r="X10" i="5"/>
  <c r="BO10" i="5"/>
  <c r="CK10" i="5"/>
  <c r="EC10" i="5"/>
  <c r="AH10" i="5"/>
  <c r="BP10" i="5"/>
  <c r="DG10" i="5"/>
  <c r="GZ31" i="4"/>
  <c r="CF31" i="4"/>
  <c r="BL32" i="4"/>
  <c r="GZ33" i="4"/>
  <c r="AR10" i="5"/>
  <c r="BZ10" i="5"/>
  <c r="DH10" i="5"/>
  <c r="CF32" i="4"/>
  <c r="QN54" i="4"/>
  <c r="JN79" i="4"/>
  <c r="W10" i="5"/>
  <c r="AS10" i="5"/>
  <c r="CJ10" i="5"/>
  <c r="DR10" i="5"/>
  <c r="MN54" i="4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CZ31" i="4"/>
  <c r="RH31" i="4"/>
  <c r="JL33" i="4"/>
  <c r="MN33" i="4"/>
  <c r="CZ54" i="4"/>
  <c r="RH54" i="4"/>
  <c r="JL56" i="4"/>
  <c r="MN56" i="4"/>
  <c r="RA79" i="4"/>
  <c r="AF12" i="5"/>
  <c r="ER33" i="4"/>
  <c r="AJ12" i="5"/>
  <c r="HT33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DE10" i="5"/>
  <c r="BM10" i="5"/>
  <c r="U10" i="5"/>
  <c r="EA10" i="5"/>
  <c r="CI10" i="5"/>
  <c r="AQ10" i="5"/>
  <c r="DP10" i="5"/>
  <c r="BX10" i="5"/>
  <c r="AF10" i="5"/>
  <c r="GK79" i="4"/>
  <c r="ER54" i="4"/>
  <c r="ER31" i="4"/>
  <c r="Y79" i="4"/>
  <c r="X31" i="4"/>
  <c r="X32" i="4"/>
  <c r="FL32" i="4"/>
  <c r="KF32" i="4"/>
  <c r="X54" i="4"/>
  <c r="KF56" i="4"/>
  <c r="MW79" i="4"/>
  <c r="Y80" i="4"/>
  <c r="EC80" i="4"/>
  <c r="GK81" i="4"/>
  <c r="KO81" i="4"/>
  <c r="KZ32" i="4"/>
  <c r="QN32" i="4"/>
  <c r="BL33" i="4"/>
  <c r="OZ33" i="4"/>
  <c r="CF55" i="4"/>
  <c r="OY80" i="4"/>
  <c r="BB10" i="5"/>
  <c r="CX10" i="5"/>
  <c r="DI10" i="5"/>
  <c r="BQ10" i="5"/>
  <c r="Y10" i="5"/>
  <c r="EE10" i="5"/>
  <c r="CM10" i="5"/>
  <c r="AU10" i="5"/>
  <c r="DT10" i="5"/>
  <c r="CB10" i="5"/>
  <c r="AJ10" i="5"/>
  <c r="KO79" i="4"/>
  <c r="HT54" i="4"/>
  <c r="HT31" i="4"/>
  <c r="EC79" i="4"/>
  <c r="CV12" i="5"/>
  <c r="PT56" i="4"/>
  <c r="DH12" i="5"/>
  <c r="DB81" i="4"/>
  <c r="DQ11" i="5"/>
  <c r="HL80" i="4"/>
  <c r="EB12" i="5"/>
  <c r="NX81" i="4"/>
  <c r="KF33" i="4"/>
  <c r="CT10" i="5"/>
  <c r="GK80" i="4"/>
  <c r="KO80" i="4"/>
  <c r="MW81" i="4"/>
  <c r="RA81" i="4"/>
  <c r="AR31" i="4"/>
  <c r="LT31" i="4"/>
  <c r="AR32" i="4"/>
  <c r="LT32" i="4"/>
  <c r="AR54" i="4"/>
  <c r="LT54" i="4"/>
  <c r="AR55" i="4"/>
  <c r="LT55" i="4"/>
  <c r="AZ79" i="4"/>
  <c r="PZ79" i="4"/>
  <c r="V10" i="5"/>
  <c r="AT10" i="5"/>
  <c r="BD10" i="5"/>
  <c r="BN10" i="5"/>
  <c r="CL10" i="5"/>
  <c r="DF10" i="5"/>
  <c r="ED10" i="5"/>
  <c r="AG10" i="5"/>
  <c r="BE10" i="5"/>
  <c r="BY10" i="5"/>
  <c r="CW10" i="5"/>
  <c r="DQ10" i="5"/>
  <c r="EB10" i="5"/>
  <c r="AI10" i="5"/>
  <c r="BC10" i="5"/>
  <c r="CA10" i="5"/>
</calcChain>
</file>

<file path=xl/sharedStrings.xml><?xml version="1.0" encoding="utf-8"?>
<sst xmlns="http://schemas.openxmlformats.org/spreadsheetml/2006/main" count="262" uniqueCount="106">
  <si>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</si>
  <si>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</si>
  <si>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</si>
  <si>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</si>
  <si>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</si>
  <si>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</si>
  <si>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</si>
  <si>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</si>
  <si>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</si>
  <si>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</si>
  <si>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</si>
  <si>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</si>
  <si>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</si>
  <si>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</si>
  <si>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</si>
  <si>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</si>
  <si>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</si>
  <si>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</si>
  <si>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</si>
  <si>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</si>
  <si>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</si>
  <si>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</si>
  <si>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</si>
  <si>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</si>
  <si>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</si>
  <si>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</si>
  <si>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</si>
  <si>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</si>
  <si>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</si>
  <si>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</si>
  <si>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</si>
  <si>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</si>
  <si>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</si>
  <si>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</si>
  <si>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</si>
  <si>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</si>
  <si>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</si>
  <si>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</si>
  <si>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</si>
  <si>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</si>
  <si>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</si>
  <si>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</si>
  <si>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</si>
  <si>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</si>
  <si>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</si>
  <si>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</si>
  <si>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</si>
  <si>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</si>
  <si>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</si>
  <si>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</si>
  <si>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</si>
  <si>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</si>
  <si>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</si>
  <si>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</si>
  <si>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</si>
  <si>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</si>
  <si>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</si>
  <si>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</si>
  <si>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</si>
  <si>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</si>
  <si>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</si>
  <si>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</si>
  <si>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</si>
  <si>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</si>
  <si>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</si>
  <si>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</si>
  <si>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</si>
  <si>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</si>
  <si>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</si>
  <si>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</si>
  <si>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</si>
  <si>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</si>
  <si>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</si>
  <si>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</si>
  <si>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</si>
  <si>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</si>
  <si>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</si>
  <si>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</si>
  <si>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</si>
  <si>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</si>
  <si>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</si>
  <si>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</si>
  <si>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</si>
  <si>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</si>
  <si>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</si>
  <si>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</si>
  <si>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</si>
  <si>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328341</t>
  </si>
  <si>
    <t>46</t>
  </si>
  <si>
    <t>02</t>
  </si>
  <si>
    <t>0</t>
  </si>
  <si>
    <t>000</t>
  </si>
  <si>
    <t>島根県　斐川宍道水道企業団</t>
  </si>
  <si>
    <t>法適用</t>
  </si>
  <si>
    <t>工業用水道事業</t>
  </si>
  <si>
    <t>小規模</t>
  </si>
  <si>
    <t>-</t>
  </si>
  <si>
    <t>その他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</si>
  <si>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</si>
  <si>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</si>
  <si>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</si>
  <si>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</si>
  <si>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</si>
  <si>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基本使用水量制により、安定した収入を得ることができている。
今後も基本水量制の継続や計画的な施設更新により、収支の安定に努めていく。</t>
    <rPh sb="0" eb="2">
      <t>キホン</t>
    </rPh>
    <rPh sb="2" eb="4">
      <t>シヨウ</t>
    </rPh>
    <rPh sb="4" eb="6">
      <t>スイリョウ</t>
    </rPh>
    <rPh sb="6" eb="7">
      <t>セイ</t>
    </rPh>
    <rPh sb="11" eb="13">
      <t>アンテイ</t>
    </rPh>
    <rPh sb="15" eb="17">
      <t>シュウニュウ</t>
    </rPh>
    <rPh sb="18" eb="19">
      <t>エ</t>
    </rPh>
    <rPh sb="30" eb="32">
      <t>コンゴ</t>
    </rPh>
    <rPh sb="33" eb="35">
      <t>キホン</t>
    </rPh>
    <rPh sb="35" eb="37">
      <t>スイリョウ</t>
    </rPh>
    <rPh sb="37" eb="38">
      <t>セイ</t>
    </rPh>
    <rPh sb="39" eb="41">
      <t>ケイゾク</t>
    </rPh>
    <rPh sb="42" eb="45">
      <t>ケイカクテキ</t>
    </rPh>
    <rPh sb="46" eb="48">
      <t>シセツ</t>
    </rPh>
    <rPh sb="48" eb="50">
      <t>コウシン</t>
    </rPh>
    <rPh sb="54" eb="56">
      <t>シュウシ</t>
    </rPh>
    <rPh sb="57" eb="59">
      <t>アンテイ</t>
    </rPh>
    <rPh sb="60" eb="61">
      <t>ツト</t>
    </rPh>
    <phoneticPr fontId="5"/>
  </si>
  <si>
    <t>①有形固定資産減価償却率
減価償却の進行により、数値が上昇した。
②管路経年化率
経年化により、一部の管路が法定耐用年数を超えている。
③管路更新率
管路更新について、今後、計画的な更新を検討していく。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7">
      <t>ゲンカショウキャク</t>
    </rPh>
    <rPh sb="18" eb="20">
      <t>シンコウ</t>
    </rPh>
    <rPh sb="24" eb="26">
      <t>スウチ</t>
    </rPh>
    <rPh sb="27" eb="29">
      <t>ジョウショウ</t>
    </rPh>
    <rPh sb="34" eb="36">
      <t>カンロ</t>
    </rPh>
    <rPh sb="36" eb="39">
      <t>ケイネンカ</t>
    </rPh>
    <rPh sb="39" eb="40">
      <t>リツ</t>
    </rPh>
    <rPh sb="41" eb="44">
      <t>ケイネンカ</t>
    </rPh>
    <rPh sb="48" eb="50">
      <t>イチブ</t>
    </rPh>
    <rPh sb="51" eb="53">
      <t>カンロ</t>
    </rPh>
    <rPh sb="54" eb="60">
      <t>ホウテイタイヨウネンスウ</t>
    </rPh>
    <rPh sb="61" eb="62">
      <t>コ</t>
    </rPh>
    <rPh sb="69" eb="71">
      <t>カンロ</t>
    </rPh>
    <rPh sb="71" eb="73">
      <t>コウシン</t>
    </rPh>
    <rPh sb="73" eb="74">
      <t>リツ</t>
    </rPh>
    <rPh sb="75" eb="77">
      <t>カンロ</t>
    </rPh>
    <rPh sb="77" eb="79">
      <t>コウシン</t>
    </rPh>
    <rPh sb="84" eb="86">
      <t>コンゴ</t>
    </rPh>
    <rPh sb="87" eb="90">
      <t>ケイカクテキ</t>
    </rPh>
    <rPh sb="91" eb="93">
      <t>コウシン</t>
    </rPh>
    <rPh sb="94" eb="96">
      <t>ケントウ</t>
    </rPh>
    <phoneticPr fontId="5"/>
  </si>
  <si>
    <t>①経常収支比率
年次計画修繕がなかったため費用が減少し、数値が上がった。
③流動比率
流動負債の増加により、数値が下がった。
④企業債残高対給水収益比率
減少傾向にあるが、類似団体及び全国平均を上回っている。
⑤料金回収率
給水原価が下がり、数値が上がった。
⑥給水原価
費用の減少により、給水原価が下がった。
⑦施設利用率
配水量の増加により、数値が上がった。
⑧契約率
新規供給先がないため、変動はない。類似団体及び全国平均値を下回っている状態である。</t>
    <rPh sb="1" eb="7">
      <t>ケイジョウシュウシヒリツ</t>
    </rPh>
    <rPh sb="8" eb="10">
      <t>ネンジ</t>
    </rPh>
    <rPh sb="10" eb="12">
      <t>ケイカク</t>
    </rPh>
    <rPh sb="12" eb="14">
      <t>シュウゼン</t>
    </rPh>
    <rPh sb="21" eb="23">
      <t>ヒヨウ</t>
    </rPh>
    <rPh sb="24" eb="26">
      <t>ゲンショウ</t>
    </rPh>
    <rPh sb="28" eb="30">
      <t>スウチ</t>
    </rPh>
    <rPh sb="31" eb="32">
      <t>ア</t>
    </rPh>
    <rPh sb="38" eb="40">
      <t>リュウドウ</t>
    </rPh>
    <rPh sb="40" eb="42">
      <t>ヒリツ</t>
    </rPh>
    <rPh sb="43" eb="45">
      <t>リュウドウ</t>
    </rPh>
    <rPh sb="45" eb="47">
      <t>フサイ</t>
    </rPh>
    <rPh sb="48" eb="50">
      <t>ゾウカ</t>
    </rPh>
    <rPh sb="54" eb="56">
      <t>スウチ</t>
    </rPh>
    <rPh sb="57" eb="58">
      <t>サ</t>
    </rPh>
    <rPh sb="64" eb="76">
      <t>キギョウサイザンダカタイキュウスイシュウエキヒリツ</t>
    </rPh>
    <rPh sb="77" eb="79">
      <t>ゲンショウ</t>
    </rPh>
    <rPh sb="79" eb="81">
      <t>ケイコウ</t>
    </rPh>
    <rPh sb="86" eb="88">
      <t>ルイジ</t>
    </rPh>
    <rPh sb="88" eb="90">
      <t>ダンタイ</t>
    </rPh>
    <rPh sb="90" eb="91">
      <t>オヨ</t>
    </rPh>
    <rPh sb="92" eb="94">
      <t>ゼンコク</t>
    </rPh>
    <rPh sb="94" eb="96">
      <t>ヘイキン</t>
    </rPh>
    <rPh sb="97" eb="99">
      <t>ウワマワ</t>
    </rPh>
    <rPh sb="106" eb="108">
      <t>リョウキン</t>
    </rPh>
    <rPh sb="108" eb="110">
      <t>カイシュウ</t>
    </rPh>
    <rPh sb="110" eb="111">
      <t>リツ</t>
    </rPh>
    <rPh sb="117" eb="118">
      <t>サ</t>
    </rPh>
    <rPh sb="124" eb="125">
      <t>ア</t>
    </rPh>
    <rPh sb="131" eb="133">
      <t>キュウスイ</t>
    </rPh>
    <rPh sb="133" eb="135">
      <t>ゲンカ</t>
    </rPh>
    <rPh sb="136" eb="138">
      <t>ヒヨウ</t>
    </rPh>
    <rPh sb="139" eb="140">
      <t>ゲン</t>
    </rPh>
    <rPh sb="140" eb="141">
      <t>ショウ</t>
    </rPh>
    <rPh sb="145" eb="147">
      <t>キュウスイ</t>
    </rPh>
    <rPh sb="147" eb="149">
      <t>ゲンカ</t>
    </rPh>
    <rPh sb="150" eb="151">
      <t>サ</t>
    </rPh>
    <rPh sb="157" eb="159">
      <t>シセツ</t>
    </rPh>
    <rPh sb="159" eb="161">
      <t>リヨウ</t>
    </rPh>
    <rPh sb="161" eb="162">
      <t>リツ</t>
    </rPh>
    <rPh sb="163" eb="165">
      <t>ハイスイ</t>
    </rPh>
    <rPh sb="165" eb="166">
      <t>リョウ</t>
    </rPh>
    <rPh sb="167" eb="169">
      <t>ゾウカ</t>
    </rPh>
    <rPh sb="173" eb="175">
      <t>スウチ</t>
    </rPh>
    <rPh sb="176" eb="177">
      <t>ア</t>
    </rPh>
    <rPh sb="183" eb="186">
      <t>ケイヤクリツ</t>
    </rPh>
    <rPh sb="187" eb="189">
      <t>シンキ</t>
    </rPh>
    <rPh sb="189" eb="191">
      <t>キョウキュウ</t>
    </rPh>
    <rPh sb="191" eb="192">
      <t>サキ</t>
    </rPh>
    <rPh sb="198" eb="200">
      <t>ヘンドウ</t>
    </rPh>
    <rPh sb="204" eb="206">
      <t>ルイジ</t>
    </rPh>
    <rPh sb="206" eb="208">
      <t>ダンタイ</t>
    </rPh>
    <rPh sb="208" eb="209">
      <t>オヨ</t>
    </rPh>
    <rPh sb="210" eb="212">
      <t>ゼンコク</t>
    </rPh>
    <rPh sb="212" eb="215">
      <t>ヘイキンチ</t>
    </rPh>
    <rPh sb="216" eb="218">
      <t>シタマワ</t>
    </rPh>
    <rPh sb="222" eb="224">
      <t>ジョウタイ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</si>
</sst>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46.81</c:v>
                </c:pt>
                <c:pt idx="1">
                  <c:v>48.9</c:v>
                </c:pt>
                <c:pt idx="2">
                  <c:v>51.68</c:v>
                </c:pt>
                <c:pt idx="3">
                  <c:v>54.23</c:v>
                </c:pt>
                <c:pt idx="4">
                  <c:v>55.98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E-4B22-93E1-FE1F366B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54.51</c:v>
                </c:pt>
                <c:pt idx="1">
                  <c:v>55.38</c:v>
                </c:pt>
                <c:pt idx="2">
                  <c:v>56.07</c:v>
                </c:pt>
                <c:pt idx="3">
                  <c:v>55.87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E-4B22-93E1-FE1F366B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3.06</c:v>
                </c:pt>
                <c:pt idx="4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3-4395-80FA-6CF7DA1C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36.58</c:v>
                </c:pt>
                <c:pt idx="1">
                  <c:v>40.880000000000003</c:v>
                </c:pt>
                <c:pt idx="2">
                  <c:v>41.24</c:v>
                </c:pt>
                <c:pt idx="3">
                  <c:v>39.020000000000003</c:v>
                </c:pt>
                <c:pt idx="4">
                  <c:v>39.57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3-4395-80FA-6CF7DA1C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F-4754-97E5-C25F6C26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0.36</c:v>
                </c:pt>
                <c:pt idx="1">
                  <c:v>0.12</c:v>
                </c:pt>
                <c:pt idx="2">
                  <c:v>0.31</c:v>
                </c:pt>
                <c:pt idx="3">
                  <c:v>0.03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F-4754-97E5-C25F6C26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294.02999999999997</c:v>
                </c:pt>
                <c:pt idx="1">
                  <c:v>275.83</c:v>
                </c:pt>
                <c:pt idx="2">
                  <c:v>310.87</c:v>
                </c:pt>
                <c:pt idx="3">
                  <c:v>907.35</c:v>
                </c:pt>
                <c:pt idx="4">
                  <c:v>616.03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4-44C5-9D81-7CF4D1AE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786.06</c:v>
                </c:pt>
                <c:pt idx="1">
                  <c:v>771.18</c:v>
                </c:pt>
                <c:pt idx="2">
                  <c:v>815.18</c:v>
                </c:pt>
                <c:pt idx="3">
                  <c:v>808.62</c:v>
                </c:pt>
                <c:pt idx="4">
                  <c:v>717.27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4-44C5-9D81-7CF4D1AE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579.77</c:v>
                </c:pt>
                <c:pt idx="1">
                  <c:v>563.30999999999995</c:v>
                </c:pt>
                <c:pt idx="2">
                  <c:v>543.91999999999996</c:v>
                </c:pt>
                <c:pt idx="3">
                  <c:v>526.04</c:v>
                </c:pt>
                <c:pt idx="4">
                  <c:v>500.01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C-4DA5-9527-9D8CFEBA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450.91</c:v>
                </c:pt>
                <c:pt idx="1">
                  <c:v>444.01</c:v>
                </c:pt>
                <c:pt idx="2">
                  <c:v>413.29</c:v>
                </c:pt>
                <c:pt idx="3">
                  <c:v>408.48</c:v>
                </c:pt>
                <c:pt idx="4">
                  <c:v>383.72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C-4DA5-9527-9D8CFEBA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139.72</c:v>
                </c:pt>
                <c:pt idx="1">
                  <c:v>126.47</c:v>
                </c:pt>
                <c:pt idx="2">
                  <c:v>157.07</c:v>
                </c:pt>
                <c:pt idx="3">
                  <c:v>127.14</c:v>
                </c:pt>
                <c:pt idx="4">
                  <c:v>137.19999999999999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3-4248-9B9C-39B9AA7E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103.39</c:v>
                </c:pt>
                <c:pt idx="1">
                  <c:v>96.49</c:v>
                </c:pt>
                <c:pt idx="2">
                  <c:v>101.92</c:v>
                </c:pt>
                <c:pt idx="3">
                  <c:v>98.05</c:v>
                </c:pt>
                <c:pt idx="4">
                  <c:v>100.19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3-4248-9B9C-39B9AA7E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32.22</c:v>
                </c:pt>
                <c:pt idx="1">
                  <c:v>35.58</c:v>
                </c:pt>
                <c:pt idx="2">
                  <c:v>28.65</c:v>
                </c:pt>
                <c:pt idx="3">
                  <c:v>35.39</c:v>
                </c:pt>
                <c:pt idx="4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8-4B1C-9D05-8932B107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30.96</c:v>
                </c:pt>
                <c:pt idx="1">
                  <c:v>33.229999999999997</c:v>
                </c:pt>
                <c:pt idx="2">
                  <c:v>31.6</c:v>
                </c:pt>
                <c:pt idx="3">
                  <c:v>33.26</c:v>
                </c:pt>
                <c:pt idx="4">
                  <c:v>32.869999999999997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8-4B1C-9D05-8932B107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45.97</c:v>
                </c:pt>
                <c:pt idx="1">
                  <c:v>44.27</c:v>
                </c:pt>
                <c:pt idx="2">
                  <c:v>42.87</c:v>
                </c:pt>
                <c:pt idx="3">
                  <c:v>37.020000000000003</c:v>
                </c:pt>
                <c:pt idx="4">
                  <c:v>41.08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F-4ECA-9A3E-22459CBA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45.51</c:v>
                </c:pt>
                <c:pt idx="1">
                  <c:v>44.67</c:v>
                </c:pt>
                <c:pt idx="2">
                  <c:v>41.71</c:v>
                </c:pt>
                <c:pt idx="3">
                  <c:v>47.02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F-4ECA-9A3E-22459CBA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51.23</c:v>
                </c:pt>
                <c:pt idx="1">
                  <c:v>51.5</c:v>
                </c:pt>
                <c:pt idx="2">
                  <c:v>51.5</c:v>
                </c:pt>
                <c:pt idx="3">
                  <c:v>51.5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0-4BAF-9399-A8CD530A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64.14</c:v>
                </c:pt>
                <c:pt idx="1">
                  <c:v>63.89</c:v>
                </c:pt>
                <c:pt idx="2">
                  <c:v>64.7</c:v>
                </c:pt>
                <c:pt idx="3">
                  <c:v>65.38</c:v>
                </c:pt>
                <c:pt idx="4">
                  <c:v>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0-4BAF-9399-A8CD530A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B-4B9A-8A20-0848ADC4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75.56</c:v>
                </c:pt>
                <c:pt idx="1">
                  <c:v>68.38</c:v>
                </c:pt>
                <c:pt idx="2">
                  <c:v>66.13</c:v>
                </c:pt>
                <c:pt idx="3">
                  <c:v>70.209999999999994</c:v>
                </c:pt>
                <c:pt idx="4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B-4B9A-8A20-0848ADC4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155.72999999999999</c:v>
                </c:pt>
                <c:pt idx="1">
                  <c:v>141.86000000000001</c:v>
                </c:pt>
                <c:pt idx="2">
                  <c:v>173.62</c:v>
                </c:pt>
                <c:pt idx="3">
                  <c:v>142.57</c:v>
                </c:pt>
                <c:pt idx="4">
                  <c:v>152.74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E-4B1B-B0D5-01AD4557F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114.99</c:v>
                </c:pt>
                <c:pt idx="1">
                  <c:v>110.04</c:v>
                </c:pt>
                <c:pt idx="2">
                  <c:v>115</c:v>
                </c:pt>
                <c:pt idx="3">
                  <c:v>110.28</c:v>
                </c:pt>
                <c:pt idx="4">
                  <c:v>111.15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E-4B1B-B0D5-01AD4557F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13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島根県　斐川宍道水道企業団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11500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4724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39.700000000000003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5922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その他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155.72999999999999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141.86000000000001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173.62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142.57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152.74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294.02999999999997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275.83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310.87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907.35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616.03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579.77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563.30999999999995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543.91999999999996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526.04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500.01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114.99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110.04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110.28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111.15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75.56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68.38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66.13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70.209999999999994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67.7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786.06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771.18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815.18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808.62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717.27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450.91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444.01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413.29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408.48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383.72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139.72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126.47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157.07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127.14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137.19999999999999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32.22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35.58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28.65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35.39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32.799999999999997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45.97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44.27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42.87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37.020000000000003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41.08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51.23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51.5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51.5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51.5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51.5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103.39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96.49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101.92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98.05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100.19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30.96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33.229999999999997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31.6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33.26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32.869999999999997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45.51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44.67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41.71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47.02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47.4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64.14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63.89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64.7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65.38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68.25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103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46.81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48.9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51.68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54.23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55.98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3.06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3.06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54.51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55.38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56.07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55.87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56.81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36.58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40.880000000000003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41.24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39.020000000000003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39.57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0.36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0.12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0.31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0.03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0.04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/ZWUqMzbhG69Or1kBmy74oebHJoEkfIRSfScxXb5AU8nRatSXgYv+7CkEOvLj/5eTPA07jhV5UGnse2ZZ+V3cg==" saltValue="zUfQ4fIuyWjYCVcCY8Fc2w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155.72999999999999</v>
      </c>
      <c r="U6" s="35">
        <f>U7</f>
        <v>141.86000000000001</v>
      </c>
      <c r="V6" s="35">
        <f>V7</f>
        <v>173.62</v>
      </c>
      <c r="W6" s="35">
        <f>W7</f>
        <v>142.57</v>
      </c>
      <c r="X6" s="35">
        <f t="shared" si="3"/>
        <v>152.74</v>
      </c>
      <c r="Y6" s="35">
        <f t="shared" si="3"/>
        <v>114.99</v>
      </c>
      <c r="Z6" s="35">
        <f t="shared" si="3"/>
        <v>110.04</v>
      </c>
      <c r="AA6" s="35">
        <f t="shared" si="3"/>
        <v>115</v>
      </c>
      <c r="AB6" s="35">
        <f t="shared" si="3"/>
        <v>110.28</v>
      </c>
      <c r="AC6" s="35">
        <f t="shared" si="3"/>
        <v>111.15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75.56</v>
      </c>
      <c r="AK6" s="35">
        <f t="shared" si="3"/>
        <v>68.38</v>
      </c>
      <c r="AL6" s="35">
        <f t="shared" si="3"/>
        <v>66.13</v>
      </c>
      <c r="AM6" s="35">
        <f t="shared" si="3"/>
        <v>70.209999999999994</v>
      </c>
      <c r="AN6" s="35">
        <f t="shared" si="3"/>
        <v>67.7</v>
      </c>
      <c r="AO6" s="33" t="str">
        <f>IF(AO7="-","【-】","【"&amp;SUBSTITUTE(TEXT(AO7,"#,##0.00"),"-","△")&amp;"】")</f>
        <v>【23.61】</v>
      </c>
      <c r="AP6" s="35">
        <f t="shared" si="3"/>
        <v>294.02999999999997</v>
      </c>
      <c r="AQ6" s="35">
        <f>AQ7</f>
        <v>275.83</v>
      </c>
      <c r="AR6" s="35">
        <f>AR7</f>
        <v>310.87</v>
      </c>
      <c r="AS6" s="35">
        <f>AS7</f>
        <v>907.35</v>
      </c>
      <c r="AT6" s="35">
        <f t="shared" si="3"/>
        <v>616.03</v>
      </c>
      <c r="AU6" s="35">
        <f t="shared" si="3"/>
        <v>786.06</v>
      </c>
      <c r="AV6" s="35">
        <f t="shared" si="3"/>
        <v>771.18</v>
      </c>
      <c r="AW6" s="35">
        <f t="shared" si="3"/>
        <v>815.18</v>
      </c>
      <c r="AX6" s="35">
        <f t="shared" si="3"/>
        <v>808.62</v>
      </c>
      <c r="AY6" s="35">
        <f t="shared" si="3"/>
        <v>717.27</v>
      </c>
      <c r="AZ6" s="33" t="str">
        <f>IF(AZ7="-","【-】","【"&amp;SUBSTITUTE(TEXT(AZ7,"#,##0.00"),"-","△")&amp;"】")</f>
        <v>【494.95】</v>
      </c>
      <c r="BA6" s="35">
        <f t="shared" si="3"/>
        <v>579.77</v>
      </c>
      <c r="BB6" s="35">
        <f>BB7</f>
        <v>563.30999999999995</v>
      </c>
      <c r="BC6" s="35">
        <f>BC7</f>
        <v>543.91999999999996</v>
      </c>
      <c r="BD6" s="35">
        <f>BD7</f>
        <v>526.04</v>
      </c>
      <c r="BE6" s="35">
        <f t="shared" si="3"/>
        <v>500.01</v>
      </c>
      <c r="BF6" s="35">
        <f t="shared" si="3"/>
        <v>450.91</v>
      </c>
      <c r="BG6" s="35">
        <f t="shared" si="3"/>
        <v>444.01</v>
      </c>
      <c r="BH6" s="35">
        <f t="shared" si="3"/>
        <v>413.29</v>
      </c>
      <c r="BI6" s="35">
        <f t="shared" si="3"/>
        <v>408.48</v>
      </c>
      <c r="BJ6" s="35">
        <f t="shared" si="3"/>
        <v>383.72</v>
      </c>
      <c r="BK6" s="33" t="str">
        <f>IF(BK7="-","【-】","【"&amp;SUBSTITUTE(TEXT(BK7,"#,##0.00"),"-","△")&amp;"】")</f>
        <v>【229.84】</v>
      </c>
      <c r="BL6" s="35">
        <f t="shared" si="3"/>
        <v>139.72</v>
      </c>
      <c r="BM6" s="35">
        <f>BM7</f>
        <v>126.47</v>
      </c>
      <c r="BN6" s="35">
        <f>BN7</f>
        <v>157.07</v>
      </c>
      <c r="BO6" s="35">
        <f>BO7</f>
        <v>127.14</v>
      </c>
      <c r="BP6" s="35">
        <f t="shared" si="3"/>
        <v>137.19999999999999</v>
      </c>
      <c r="BQ6" s="35">
        <f t="shared" si="3"/>
        <v>103.39</v>
      </c>
      <c r="BR6" s="35">
        <f t="shared" si="3"/>
        <v>96.49</v>
      </c>
      <c r="BS6" s="35">
        <f t="shared" si="3"/>
        <v>101.92</v>
      </c>
      <c r="BT6" s="35">
        <f t="shared" si="3"/>
        <v>98.05</v>
      </c>
      <c r="BU6" s="35">
        <f t="shared" si="3"/>
        <v>100.19</v>
      </c>
      <c r="BV6" s="33" t="str">
        <f>IF(BV7="-","【-】","【"&amp;SUBSTITUTE(TEXT(BV7,"#,##0.00"),"-","△")&amp;"】")</f>
        <v>【110.13】</v>
      </c>
      <c r="BW6" s="35">
        <f t="shared" si="3"/>
        <v>32.22</v>
      </c>
      <c r="BX6" s="35">
        <f>BX7</f>
        <v>35.58</v>
      </c>
      <c r="BY6" s="35">
        <f>BY7</f>
        <v>28.65</v>
      </c>
      <c r="BZ6" s="35">
        <f>BZ7</f>
        <v>35.39</v>
      </c>
      <c r="CA6" s="35">
        <f t="shared" si="3"/>
        <v>32.799999999999997</v>
      </c>
      <c r="CB6" s="35">
        <f t="shared" si="3"/>
        <v>30.96</v>
      </c>
      <c r="CC6" s="35">
        <f t="shared" si="3"/>
        <v>33.229999999999997</v>
      </c>
      <c r="CD6" s="35">
        <f t="shared" si="3"/>
        <v>31.6</v>
      </c>
      <c r="CE6" s="35">
        <f t="shared" si="3"/>
        <v>33.26</v>
      </c>
      <c r="CF6" s="35">
        <f t="shared" ref="CF6" si="4">CF7</f>
        <v>32.869999999999997</v>
      </c>
      <c r="CG6" s="33" t="str">
        <f>IF(CG7="-","【-】","【"&amp;SUBSTITUTE(TEXT(CG7,"#,##0.00"),"-","△")&amp;"】")</f>
        <v>【19.72】</v>
      </c>
      <c r="CH6" s="35">
        <f t="shared" ref="CH6:CQ6" si="5">CH7</f>
        <v>45.97</v>
      </c>
      <c r="CI6" s="35">
        <f>CI7</f>
        <v>44.27</v>
      </c>
      <c r="CJ6" s="35">
        <f>CJ7</f>
        <v>42.87</v>
      </c>
      <c r="CK6" s="35">
        <f>CK7</f>
        <v>37.020000000000003</v>
      </c>
      <c r="CL6" s="35">
        <f t="shared" si="5"/>
        <v>41.08</v>
      </c>
      <c r="CM6" s="35">
        <f t="shared" si="5"/>
        <v>45.51</v>
      </c>
      <c r="CN6" s="35">
        <f t="shared" si="5"/>
        <v>44.67</v>
      </c>
      <c r="CO6" s="35">
        <f t="shared" si="5"/>
        <v>41.71</v>
      </c>
      <c r="CP6" s="35">
        <f t="shared" si="5"/>
        <v>47.02</v>
      </c>
      <c r="CQ6" s="35">
        <f t="shared" si="5"/>
        <v>47.4</v>
      </c>
      <c r="CR6" s="33" t="str">
        <f>IF(CR7="-","【-】","【"&amp;SUBSTITUTE(TEXT(CR7,"#,##0.00"),"-","△")&amp;"】")</f>
        <v>【52.61】</v>
      </c>
      <c r="CS6" s="35">
        <f t="shared" ref="CS6:DB6" si="6">CS7</f>
        <v>51.23</v>
      </c>
      <c r="CT6" s="35">
        <f>CT7</f>
        <v>51.5</v>
      </c>
      <c r="CU6" s="35">
        <f>CU7</f>
        <v>51.5</v>
      </c>
      <c r="CV6" s="35">
        <f>CV7</f>
        <v>51.5</v>
      </c>
      <c r="CW6" s="35">
        <f t="shared" si="6"/>
        <v>51.5</v>
      </c>
      <c r="CX6" s="35">
        <f t="shared" si="6"/>
        <v>64.14</v>
      </c>
      <c r="CY6" s="35">
        <f t="shared" si="6"/>
        <v>63.89</v>
      </c>
      <c r="CZ6" s="35">
        <f t="shared" si="6"/>
        <v>64.7</v>
      </c>
      <c r="DA6" s="35">
        <f t="shared" si="6"/>
        <v>65.38</v>
      </c>
      <c r="DB6" s="35">
        <f t="shared" si="6"/>
        <v>68.25</v>
      </c>
      <c r="DC6" s="33" t="str">
        <f>IF(DC7="-","【-】","【"&amp;SUBSTITUTE(TEXT(DC7,"#,##0.00"),"-","△")&amp;"】")</f>
        <v>【77.52】</v>
      </c>
      <c r="DD6" s="35">
        <f t="shared" ref="DD6:DM6" si="7">DD7</f>
        <v>46.81</v>
      </c>
      <c r="DE6" s="35">
        <f>DE7</f>
        <v>48.9</v>
      </c>
      <c r="DF6" s="35">
        <f>DF7</f>
        <v>51.68</v>
      </c>
      <c r="DG6" s="35">
        <f>DG7</f>
        <v>54.23</v>
      </c>
      <c r="DH6" s="35">
        <f t="shared" si="7"/>
        <v>55.98</v>
      </c>
      <c r="DI6" s="35">
        <f t="shared" si="7"/>
        <v>54.51</v>
      </c>
      <c r="DJ6" s="35">
        <f t="shared" si="7"/>
        <v>55.38</v>
      </c>
      <c r="DK6" s="35">
        <f t="shared" si="7"/>
        <v>56.07</v>
      </c>
      <c r="DL6" s="35">
        <f t="shared" si="7"/>
        <v>55.87</v>
      </c>
      <c r="DM6" s="35">
        <f t="shared" si="7"/>
        <v>56.81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3.06</v>
      </c>
      <c r="DS6" s="35">
        <f t="shared" si="8"/>
        <v>3.06</v>
      </c>
      <c r="DT6" s="35">
        <f t="shared" si="8"/>
        <v>36.58</v>
      </c>
      <c r="DU6" s="35">
        <f t="shared" si="8"/>
        <v>40.880000000000003</v>
      </c>
      <c r="DV6" s="35">
        <f t="shared" si="8"/>
        <v>41.24</v>
      </c>
      <c r="DW6" s="35">
        <f t="shared" si="8"/>
        <v>39.020000000000003</v>
      </c>
      <c r="DX6" s="35">
        <f t="shared" si="8"/>
        <v>39.57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0.36</v>
      </c>
      <c r="EF6" s="35">
        <f t="shared" si="9"/>
        <v>0.12</v>
      </c>
      <c r="EG6" s="35">
        <f t="shared" si="9"/>
        <v>0.31</v>
      </c>
      <c r="EH6" s="35">
        <f t="shared" si="9"/>
        <v>0.03</v>
      </c>
      <c r="EI6" s="35">
        <f t="shared" si="9"/>
        <v>0.04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11500</v>
      </c>
      <c r="L7" s="37" t="s">
        <v>95</v>
      </c>
      <c r="M7" s="38">
        <v>1</v>
      </c>
      <c r="N7" s="38">
        <v>4724</v>
      </c>
      <c r="O7" s="39" t="s">
        <v>96</v>
      </c>
      <c r="P7" s="39">
        <v>39.700000000000003</v>
      </c>
      <c r="Q7" s="38">
        <v>2</v>
      </c>
      <c r="R7" s="38">
        <v>5922</v>
      </c>
      <c r="S7" s="37" t="s">
        <v>97</v>
      </c>
      <c r="T7" s="40">
        <v>155.72999999999999</v>
      </c>
      <c r="U7" s="40">
        <v>141.86000000000001</v>
      </c>
      <c r="V7" s="40">
        <v>173.62</v>
      </c>
      <c r="W7" s="40">
        <v>142.57</v>
      </c>
      <c r="X7" s="40">
        <v>152.74</v>
      </c>
      <c r="Y7" s="40">
        <v>114.99</v>
      </c>
      <c r="Z7" s="40">
        <v>110.04</v>
      </c>
      <c r="AA7" s="40">
        <v>115</v>
      </c>
      <c r="AB7" s="40">
        <v>110.28</v>
      </c>
      <c r="AC7" s="41">
        <v>111.15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75.56</v>
      </c>
      <c r="AK7" s="40">
        <v>68.38</v>
      </c>
      <c r="AL7" s="40">
        <v>66.13</v>
      </c>
      <c r="AM7" s="40">
        <v>70.209999999999994</v>
      </c>
      <c r="AN7" s="40">
        <v>67.7</v>
      </c>
      <c r="AO7" s="40">
        <v>23.61</v>
      </c>
      <c r="AP7" s="40">
        <v>294.02999999999997</v>
      </c>
      <c r="AQ7" s="40">
        <v>275.83</v>
      </c>
      <c r="AR7" s="40">
        <v>310.87</v>
      </c>
      <c r="AS7" s="40">
        <v>907.35</v>
      </c>
      <c r="AT7" s="40">
        <v>616.03</v>
      </c>
      <c r="AU7" s="40">
        <v>786.06</v>
      </c>
      <c r="AV7" s="40">
        <v>771.18</v>
      </c>
      <c r="AW7" s="40">
        <v>815.18</v>
      </c>
      <c r="AX7" s="40">
        <v>808.62</v>
      </c>
      <c r="AY7" s="40">
        <v>717.27</v>
      </c>
      <c r="AZ7" s="40">
        <v>494.95</v>
      </c>
      <c r="BA7" s="40">
        <v>579.77</v>
      </c>
      <c r="BB7" s="40">
        <v>563.30999999999995</v>
      </c>
      <c r="BC7" s="40">
        <v>543.91999999999996</v>
      </c>
      <c r="BD7" s="40">
        <v>526.04</v>
      </c>
      <c r="BE7" s="40">
        <v>500.01</v>
      </c>
      <c r="BF7" s="40">
        <v>450.91</v>
      </c>
      <c r="BG7" s="40">
        <v>444.01</v>
      </c>
      <c r="BH7" s="40">
        <v>413.29</v>
      </c>
      <c r="BI7" s="40">
        <v>408.48</v>
      </c>
      <c r="BJ7" s="40">
        <v>383.72</v>
      </c>
      <c r="BK7" s="40">
        <v>229.84</v>
      </c>
      <c r="BL7" s="40">
        <v>139.72</v>
      </c>
      <c r="BM7" s="40">
        <v>126.47</v>
      </c>
      <c r="BN7" s="40">
        <v>157.07</v>
      </c>
      <c r="BO7" s="40">
        <v>127.14</v>
      </c>
      <c r="BP7" s="40">
        <v>137.19999999999999</v>
      </c>
      <c r="BQ7" s="40">
        <v>103.39</v>
      </c>
      <c r="BR7" s="40">
        <v>96.49</v>
      </c>
      <c r="BS7" s="40">
        <v>101.92</v>
      </c>
      <c r="BT7" s="40">
        <v>98.05</v>
      </c>
      <c r="BU7" s="40">
        <v>100.19</v>
      </c>
      <c r="BV7" s="40">
        <v>110.13</v>
      </c>
      <c r="BW7" s="40">
        <v>32.22</v>
      </c>
      <c r="BX7" s="40">
        <v>35.58</v>
      </c>
      <c r="BY7" s="40">
        <v>28.65</v>
      </c>
      <c r="BZ7" s="40">
        <v>35.39</v>
      </c>
      <c r="CA7" s="40">
        <v>32.799999999999997</v>
      </c>
      <c r="CB7" s="40">
        <v>30.96</v>
      </c>
      <c r="CC7" s="40">
        <v>33.229999999999997</v>
      </c>
      <c r="CD7" s="40">
        <v>31.6</v>
      </c>
      <c r="CE7" s="40">
        <v>33.26</v>
      </c>
      <c r="CF7" s="40">
        <v>32.869999999999997</v>
      </c>
      <c r="CG7" s="40">
        <v>19.72</v>
      </c>
      <c r="CH7" s="40">
        <v>45.97</v>
      </c>
      <c r="CI7" s="40">
        <v>44.27</v>
      </c>
      <c r="CJ7" s="40">
        <v>42.87</v>
      </c>
      <c r="CK7" s="40">
        <v>37.020000000000003</v>
      </c>
      <c r="CL7" s="40">
        <v>41.08</v>
      </c>
      <c r="CM7" s="40">
        <v>45.51</v>
      </c>
      <c r="CN7" s="40">
        <v>44.67</v>
      </c>
      <c r="CO7" s="40">
        <v>41.71</v>
      </c>
      <c r="CP7" s="40">
        <v>47.02</v>
      </c>
      <c r="CQ7" s="40">
        <v>47.4</v>
      </c>
      <c r="CR7" s="40">
        <v>52.61</v>
      </c>
      <c r="CS7" s="40">
        <v>51.23</v>
      </c>
      <c r="CT7" s="40">
        <v>51.5</v>
      </c>
      <c r="CU7" s="40">
        <v>51.5</v>
      </c>
      <c r="CV7" s="40">
        <v>51.5</v>
      </c>
      <c r="CW7" s="40">
        <v>51.5</v>
      </c>
      <c r="CX7" s="40">
        <v>64.14</v>
      </c>
      <c r="CY7" s="40">
        <v>63.89</v>
      </c>
      <c r="CZ7" s="40">
        <v>64.7</v>
      </c>
      <c r="DA7" s="40">
        <v>65.38</v>
      </c>
      <c r="DB7" s="40">
        <v>68.25</v>
      </c>
      <c r="DC7" s="40">
        <v>77.52</v>
      </c>
      <c r="DD7" s="40">
        <v>46.81</v>
      </c>
      <c r="DE7" s="40">
        <v>48.9</v>
      </c>
      <c r="DF7" s="40">
        <v>51.68</v>
      </c>
      <c r="DG7" s="40">
        <v>54.23</v>
      </c>
      <c r="DH7" s="40">
        <v>55.98</v>
      </c>
      <c r="DI7" s="40">
        <v>54.51</v>
      </c>
      <c r="DJ7" s="40">
        <v>55.38</v>
      </c>
      <c r="DK7" s="40">
        <v>56.07</v>
      </c>
      <c r="DL7" s="40">
        <v>55.87</v>
      </c>
      <c r="DM7" s="40">
        <v>56.81</v>
      </c>
      <c r="DN7" s="40">
        <v>61.16</v>
      </c>
      <c r="DO7" s="40">
        <v>0</v>
      </c>
      <c r="DP7" s="40">
        <v>0</v>
      </c>
      <c r="DQ7" s="40">
        <v>0</v>
      </c>
      <c r="DR7" s="40">
        <v>3.06</v>
      </c>
      <c r="DS7" s="40">
        <v>3.06</v>
      </c>
      <c r="DT7" s="40">
        <v>36.58</v>
      </c>
      <c r="DU7" s="40">
        <v>40.880000000000003</v>
      </c>
      <c r="DV7" s="40">
        <v>41.24</v>
      </c>
      <c r="DW7" s="40">
        <v>39.020000000000003</v>
      </c>
      <c r="DX7" s="40">
        <v>39.57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0.36</v>
      </c>
      <c r="EF7" s="40">
        <v>0.12</v>
      </c>
      <c r="EG7" s="40">
        <v>0.31</v>
      </c>
      <c r="EH7" s="40">
        <v>0.03</v>
      </c>
      <c r="EI7" s="40">
        <v>0.04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155.72999999999999</v>
      </c>
      <c r="V11" s="48">
        <f>IF(U6="-",NA(),U6)</f>
        <v>141.86000000000001</v>
      </c>
      <c r="W11" s="48">
        <f>IF(V6="-",NA(),V6)</f>
        <v>173.62</v>
      </c>
      <c r="X11" s="48">
        <f>IF(W6="-",NA(),W6)</f>
        <v>142.57</v>
      </c>
      <c r="Y11" s="48">
        <f>IF(X6="-",NA(),X6)</f>
        <v>152.74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294.02999999999997</v>
      </c>
      <c r="AR11" s="48">
        <f>IF(AQ6="-",NA(),AQ6)</f>
        <v>275.83</v>
      </c>
      <c r="AS11" s="48">
        <f>IF(AR6="-",NA(),AR6)</f>
        <v>310.87</v>
      </c>
      <c r="AT11" s="48">
        <f>IF(AS6="-",NA(),AS6)</f>
        <v>907.35</v>
      </c>
      <c r="AU11" s="48">
        <f>IF(AT6="-",NA(),AT6)</f>
        <v>616.03</v>
      </c>
      <c r="BA11" s="47" t="s">
        <v>23</v>
      </c>
      <c r="BB11" s="48">
        <f>IF(BA6="-",NA(),BA6)</f>
        <v>579.77</v>
      </c>
      <c r="BC11" s="48">
        <f>IF(BB6="-",NA(),BB6)</f>
        <v>563.30999999999995</v>
      </c>
      <c r="BD11" s="48">
        <f>IF(BC6="-",NA(),BC6)</f>
        <v>543.91999999999996</v>
      </c>
      <c r="BE11" s="48">
        <f>IF(BD6="-",NA(),BD6)</f>
        <v>526.04</v>
      </c>
      <c r="BF11" s="48">
        <f>IF(BE6="-",NA(),BE6)</f>
        <v>500.01</v>
      </c>
      <c r="BL11" s="47" t="s">
        <v>23</v>
      </c>
      <c r="BM11" s="48">
        <f>IF(BL6="-",NA(),BL6)</f>
        <v>139.72</v>
      </c>
      <c r="BN11" s="48">
        <f>IF(BM6="-",NA(),BM6)</f>
        <v>126.47</v>
      </c>
      <c r="BO11" s="48">
        <f>IF(BN6="-",NA(),BN6)</f>
        <v>157.07</v>
      </c>
      <c r="BP11" s="48">
        <f>IF(BO6="-",NA(),BO6)</f>
        <v>127.14</v>
      </c>
      <c r="BQ11" s="48">
        <f>IF(BP6="-",NA(),BP6)</f>
        <v>137.19999999999999</v>
      </c>
      <c r="BW11" s="47" t="s">
        <v>23</v>
      </c>
      <c r="BX11" s="48">
        <f>IF(BW6="-",NA(),BW6)</f>
        <v>32.22</v>
      </c>
      <c r="BY11" s="48">
        <f>IF(BX6="-",NA(),BX6)</f>
        <v>35.58</v>
      </c>
      <c r="BZ11" s="48">
        <f>IF(BY6="-",NA(),BY6)</f>
        <v>28.65</v>
      </c>
      <c r="CA11" s="48">
        <f>IF(BZ6="-",NA(),BZ6)</f>
        <v>35.39</v>
      </c>
      <c r="CB11" s="48">
        <f>IF(CA6="-",NA(),CA6)</f>
        <v>32.799999999999997</v>
      </c>
      <c r="CH11" s="47" t="s">
        <v>23</v>
      </c>
      <c r="CI11" s="48">
        <f>IF(CH6="-",NA(),CH6)</f>
        <v>45.97</v>
      </c>
      <c r="CJ11" s="48">
        <f>IF(CI6="-",NA(),CI6)</f>
        <v>44.27</v>
      </c>
      <c r="CK11" s="48">
        <f>IF(CJ6="-",NA(),CJ6)</f>
        <v>42.87</v>
      </c>
      <c r="CL11" s="48">
        <f>IF(CK6="-",NA(),CK6)</f>
        <v>37.020000000000003</v>
      </c>
      <c r="CM11" s="48">
        <f>IF(CL6="-",NA(),CL6)</f>
        <v>41.08</v>
      </c>
      <c r="CS11" s="47" t="s">
        <v>23</v>
      </c>
      <c r="CT11" s="48">
        <f>IF(CS6="-",NA(),CS6)</f>
        <v>51.23</v>
      </c>
      <c r="CU11" s="48">
        <f>IF(CT6="-",NA(),CT6)</f>
        <v>51.5</v>
      </c>
      <c r="CV11" s="48">
        <f>IF(CU6="-",NA(),CU6)</f>
        <v>51.5</v>
      </c>
      <c r="CW11" s="48">
        <f>IF(CV6="-",NA(),CV6)</f>
        <v>51.5</v>
      </c>
      <c r="CX11" s="48">
        <f>IF(CW6="-",NA(),CW6)</f>
        <v>51.5</v>
      </c>
      <c r="DD11" s="47" t="s">
        <v>23</v>
      </c>
      <c r="DE11" s="48">
        <f>IF(DD6="-",NA(),DD6)</f>
        <v>46.81</v>
      </c>
      <c r="DF11" s="48">
        <f>IF(DE6="-",NA(),DE6)</f>
        <v>48.9</v>
      </c>
      <c r="DG11" s="48">
        <f>IF(DF6="-",NA(),DF6)</f>
        <v>51.68</v>
      </c>
      <c r="DH11" s="48">
        <f>IF(DG6="-",NA(),DG6)</f>
        <v>54.23</v>
      </c>
      <c r="DI11" s="48">
        <f>IF(DH6="-",NA(),DH6)</f>
        <v>55.98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3.06</v>
      </c>
      <c r="DT11" s="48">
        <f>IF(DS6="-",NA(),DS6)</f>
        <v>3.06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114.99</v>
      </c>
      <c r="V12" s="48">
        <f>IF(Z6="-",NA(),Z6)</f>
        <v>110.04</v>
      </c>
      <c r="W12" s="48">
        <f>IF(AA6="-",NA(),AA6)</f>
        <v>115</v>
      </c>
      <c r="X12" s="48">
        <f>IF(AB6="-",NA(),AB6)</f>
        <v>110.28</v>
      </c>
      <c r="Y12" s="48">
        <f>IF(AC6="-",NA(),AC6)</f>
        <v>111.15</v>
      </c>
      <c r="AE12" s="47" t="s">
        <v>24</v>
      </c>
      <c r="AF12" s="48">
        <f>IF(AJ6="-",NA(),AJ6)</f>
        <v>75.56</v>
      </c>
      <c r="AG12" s="48">
        <f t="shared" ref="AG12:AJ12" si="10">IF(AK6="-",NA(),AK6)</f>
        <v>68.38</v>
      </c>
      <c r="AH12" s="48">
        <f t="shared" si="10"/>
        <v>66.13</v>
      </c>
      <c r="AI12" s="48">
        <f t="shared" si="10"/>
        <v>70.209999999999994</v>
      </c>
      <c r="AJ12" s="48">
        <f t="shared" si="10"/>
        <v>67.7</v>
      </c>
      <c r="AP12" s="47" t="s">
        <v>24</v>
      </c>
      <c r="AQ12" s="48">
        <f>IF(AU6="-",NA(),AU6)</f>
        <v>786.06</v>
      </c>
      <c r="AR12" s="48">
        <f t="shared" ref="AR12:AU12" si="11">IF(AV6="-",NA(),AV6)</f>
        <v>771.18</v>
      </c>
      <c r="AS12" s="48">
        <f t="shared" si="11"/>
        <v>815.18</v>
      </c>
      <c r="AT12" s="48">
        <f t="shared" si="11"/>
        <v>808.62</v>
      </c>
      <c r="AU12" s="48">
        <f t="shared" si="11"/>
        <v>717.27</v>
      </c>
      <c r="BA12" s="47" t="s">
        <v>24</v>
      </c>
      <c r="BB12" s="48">
        <f>IF(BF6="-",NA(),BF6)</f>
        <v>450.91</v>
      </c>
      <c r="BC12" s="48">
        <f t="shared" ref="BC12:BF12" si="12">IF(BG6="-",NA(),BG6)</f>
        <v>444.01</v>
      </c>
      <c r="BD12" s="48">
        <f t="shared" si="12"/>
        <v>413.29</v>
      </c>
      <c r="BE12" s="48">
        <f t="shared" si="12"/>
        <v>408.48</v>
      </c>
      <c r="BF12" s="48">
        <f t="shared" si="12"/>
        <v>383.72</v>
      </c>
      <c r="BL12" s="47" t="s">
        <v>24</v>
      </c>
      <c r="BM12" s="48">
        <f>IF(BQ6="-",NA(),BQ6)</f>
        <v>103.39</v>
      </c>
      <c r="BN12" s="48">
        <f t="shared" ref="BN12:BQ12" si="13">IF(BR6="-",NA(),BR6)</f>
        <v>96.49</v>
      </c>
      <c r="BO12" s="48">
        <f t="shared" si="13"/>
        <v>101.92</v>
      </c>
      <c r="BP12" s="48">
        <f t="shared" si="13"/>
        <v>98.05</v>
      </c>
      <c r="BQ12" s="48">
        <f t="shared" si="13"/>
        <v>100.19</v>
      </c>
      <c r="BW12" s="47" t="s">
        <v>24</v>
      </c>
      <c r="BX12" s="48">
        <f>IF(CB6="-",NA(),CB6)</f>
        <v>30.96</v>
      </c>
      <c r="BY12" s="48">
        <f t="shared" ref="BY12:CB12" si="14">IF(CC6="-",NA(),CC6)</f>
        <v>33.229999999999997</v>
      </c>
      <c r="BZ12" s="48">
        <f t="shared" si="14"/>
        <v>31.6</v>
      </c>
      <c r="CA12" s="48">
        <f t="shared" si="14"/>
        <v>33.26</v>
      </c>
      <c r="CB12" s="48">
        <f t="shared" si="14"/>
        <v>32.869999999999997</v>
      </c>
      <c r="CH12" s="47" t="s">
        <v>24</v>
      </c>
      <c r="CI12" s="48">
        <f>IF(CM6="-",NA(),CM6)</f>
        <v>45.51</v>
      </c>
      <c r="CJ12" s="48">
        <f t="shared" ref="CJ12:CM12" si="15">IF(CN6="-",NA(),CN6)</f>
        <v>44.67</v>
      </c>
      <c r="CK12" s="48">
        <f t="shared" si="15"/>
        <v>41.71</v>
      </c>
      <c r="CL12" s="48">
        <f t="shared" si="15"/>
        <v>47.02</v>
      </c>
      <c r="CM12" s="48">
        <f t="shared" si="15"/>
        <v>47.4</v>
      </c>
      <c r="CS12" s="47" t="s">
        <v>24</v>
      </c>
      <c r="CT12" s="48">
        <f>IF(CX6="-",NA(),CX6)</f>
        <v>64.14</v>
      </c>
      <c r="CU12" s="48">
        <f t="shared" ref="CU12:CX12" si="16">IF(CY6="-",NA(),CY6)</f>
        <v>63.89</v>
      </c>
      <c r="CV12" s="48">
        <f t="shared" si="16"/>
        <v>64.7</v>
      </c>
      <c r="CW12" s="48">
        <f t="shared" si="16"/>
        <v>65.38</v>
      </c>
      <c r="CX12" s="48">
        <f t="shared" si="16"/>
        <v>68.25</v>
      </c>
      <c r="DD12" s="47" t="s">
        <v>24</v>
      </c>
      <c r="DE12" s="48">
        <f>IF(DI6="-",NA(),DI6)</f>
        <v>54.51</v>
      </c>
      <c r="DF12" s="48">
        <f t="shared" ref="DF12:DI12" si="17">IF(DJ6="-",NA(),DJ6)</f>
        <v>55.38</v>
      </c>
      <c r="DG12" s="48">
        <f t="shared" si="17"/>
        <v>56.07</v>
      </c>
      <c r="DH12" s="48">
        <f t="shared" si="17"/>
        <v>55.87</v>
      </c>
      <c r="DI12" s="48">
        <f t="shared" si="17"/>
        <v>56.81</v>
      </c>
      <c r="DO12" s="47" t="s">
        <v>24</v>
      </c>
      <c r="DP12" s="48">
        <f>IF(DT6="-",NA(),DT6)</f>
        <v>36.58</v>
      </c>
      <c r="DQ12" s="48">
        <f t="shared" ref="DQ12:DT12" si="18">IF(DU6="-",NA(),DU6)</f>
        <v>40.880000000000003</v>
      </c>
      <c r="DR12" s="48">
        <f t="shared" si="18"/>
        <v>41.24</v>
      </c>
      <c r="DS12" s="48">
        <f t="shared" si="18"/>
        <v>39.020000000000003</v>
      </c>
      <c r="DT12" s="48">
        <f t="shared" si="18"/>
        <v>39.57</v>
      </c>
      <c r="DZ12" s="47" t="s">
        <v>24</v>
      </c>
      <c r="EA12" s="48">
        <f>IF(EE6="-",NA(),EE6)</f>
        <v>0.36</v>
      </c>
      <c r="EB12" s="48">
        <f t="shared" ref="EB12:EE12" si="19">IF(EF6="-",NA(),EF6)</f>
        <v>0.12</v>
      </c>
      <c r="EC12" s="48">
        <f t="shared" si="19"/>
        <v>0.31</v>
      </c>
      <c r="ED12" s="48">
        <f t="shared" si="19"/>
        <v>0.03</v>
      </c>
      <c r="EE12" s="48">
        <f t="shared" si="19"/>
        <v>0.04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UI029</cp:lastModifiedBy>
  <cp:lastPrinted>2025-01-27T06:11:28Z</cp:lastPrinted>
  <dcterms:created xsi:type="dcterms:W3CDTF">2024-12-11T05:21:58Z</dcterms:created>
  <dcterms:modified xsi:type="dcterms:W3CDTF">2025-01-27T06:11:30Z</dcterms:modified>
  <cp:category/>
</cp:coreProperties>
</file>